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35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1"/>
  <c r="O19"/>
  <c r="O18"/>
  <c r="F16"/>
  <c r="Z20"/>
  <c r="U20"/>
  <c r="P20"/>
  <c r="K20"/>
  <c r="Y19"/>
  <c r="T19"/>
  <c r="J19"/>
  <c r="E19"/>
  <c r="F20"/>
  <c r="G16"/>
  <c r="H16"/>
  <c r="I16"/>
  <c r="F26"/>
  <c r="G26"/>
  <c r="H26"/>
  <c r="I26"/>
  <c r="E26"/>
  <c r="K26"/>
  <c r="L26"/>
  <c r="M26"/>
  <c r="N26"/>
  <c r="J26"/>
  <c r="P26"/>
  <c r="Q26"/>
  <c r="R26"/>
  <c r="S26"/>
  <c r="O26"/>
  <c r="U26"/>
  <c r="V26"/>
  <c r="W26"/>
  <c r="X26"/>
  <c r="T26"/>
  <c r="Z26"/>
  <c r="AA26"/>
  <c r="AB26"/>
  <c r="AC26"/>
  <c r="Y26"/>
  <c r="L20"/>
  <c r="J20"/>
  <c r="O20"/>
  <c r="X20"/>
  <c r="T20"/>
  <c r="AC20"/>
  <c r="Y20"/>
  <c r="K16"/>
  <c r="K31" s="1"/>
  <c r="L16"/>
  <c r="N16"/>
  <c r="P16"/>
  <c r="Q16"/>
  <c r="R16"/>
  <c r="S16"/>
  <c r="O16"/>
  <c r="U16"/>
  <c r="X16"/>
  <c r="T16"/>
  <c r="Z16"/>
  <c r="AC16"/>
  <c r="Y16"/>
  <c r="E23"/>
  <c r="J23"/>
  <c r="T23"/>
  <c r="Y23"/>
  <c r="Y15"/>
  <c r="T15"/>
  <c r="O15"/>
  <c r="J15"/>
  <c r="J18"/>
  <c r="AD22"/>
  <c r="AB31"/>
  <c r="AA31"/>
  <c r="Z31"/>
  <c r="Y31"/>
  <c r="W31"/>
  <c r="V31"/>
  <c r="T31"/>
  <c r="Q31"/>
  <c r="P31"/>
  <c r="M31"/>
  <c r="L31"/>
  <c r="J31"/>
  <c r="H20"/>
  <c r="H31"/>
  <c r="G20"/>
  <c r="G30"/>
  <c r="G31"/>
  <c r="Y18"/>
  <c r="T18"/>
  <c r="AC30"/>
  <c r="X30"/>
  <c r="S30"/>
  <c r="N30"/>
  <c r="I30"/>
  <c r="H30"/>
  <c r="S20"/>
  <c r="N20"/>
  <c r="I20"/>
  <c r="AD15"/>
  <c r="AD18"/>
  <c r="U31"/>
  <c r="O31" l="1"/>
  <c r="AD23"/>
  <c r="AD26"/>
  <c r="AD19"/>
  <c r="F31"/>
  <c r="E20"/>
  <c r="AD20" s="1"/>
  <c r="E16"/>
  <c r="AD16" s="1"/>
  <c r="AD31" l="1"/>
  <c r="E31"/>
</calcChain>
</file>

<file path=xl/sharedStrings.xml><?xml version="1.0" encoding="utf-8"?>
<sst xmlns="http://schemas.openxmlformats.org/spreadsheetml/2006/main" count="86" uniqueCount="54">
  <si>
    <t>№ п/п</t>
  </si>
  <si>
    <t>Наименование целей, задач и мероприятий муниципальной программы</t>
  </si>
  <si>
    <t>Финансовое обеспечение реализации муниципальной программы, тыс.руб.</t>
  </si>
  <si>
    <t>ИТОГО:</t>
  </si>
  <si>
    <t>Всего</t>
  </si>
  <si>
    <t>Местный бюджет</t>
  </si>
  <si>
    <t>Областной бюджет</t>
  </si>
  <si>
    <t>Федеральный бюджет</t>
  </si>
  <si>
    <t>Цель: Создание благоприятных условий для развития малого и среднего предпринимательства на территории городского округа Тольятти.</t>
  </si>
  <si>
    <t>1.1.</t>
  </si>
  <si>
    <t>Итого по Задаче 1:</t>
  </si>
  <si>
    <t>2.1.</t>
  </si>
  <si>
    <t>Итого по Задаче 2:</t>
  </si>
  <si>
    <t>3.1.</t>
  </si>
  <si>
    <t>Итого по Задаче 3:</t>
  </si>
  <si>
    <t>4.1.</t>
  </si>
  <si>
    <t>Итого по Задаче 4:</t>
  </si>
  <si>
    <t>ИТОГО по муниципальной программе:</t>
  </si>
  <si>
    <t>Ответственный исполнитель</t>
  </si>
  <si>
    <t>Сроки реализации</t>
  </si>
  <si>
    <t>Департамент экономического развития администрации</t>
  </si>
  <si>
    <t>Внебюджетные средства</t>
  </si>
  <si>
    <t>Перечень</t>
  </si>
  <si>
    <t>Приложение № 1</t>
  </si>
  <si>
    <t>МАУ городского округа Тольятти "Агентство экономического развития" (департамент экономического развития администрации)</t>
  </si>
  <si>
    <t>мероприятий муниципальной программы городского округа Тольятти "Развитие малого и среднего предпринимательства городского округа Тольятти на 2023-2027 годы"</t>
  </si>
  <si>
    <t>План на 2023 год</t>
  </si>
  <si>
    <t>План на 2024 год</t>
  </si>
  <si>
    <t>План на 2025 год</t>
  </si>
  <si>
    <t>План на 2026 год</t>
  </si>
  <si>
    <t>План на 2027 год</t>
  </si>
  <si>
    <t>к муниципальной программе городского округа Тольятти "Развитие малого и среднего предпринимательства городского округа Тольятти на 2023-2027 годы", утвержденной постановлением администрации городского округа Тольятти от _______________№______________</t>
  </si>
  <si>
    <t>2023-2027гг.</t>
  </si>
  <si>
    <t>4.2.</t>
  </si>
  <si>
    <t>3.2.</t>
  </si>
  <si>
    <t>2023-2027</t>
  </si>
  <si>
    <t xml:space="preserve">Проведение оценки регулирующего воздействия проектов муниципальных нормативных правовых актов городского округа Тольятти, затрагивающих вопросы осуществления предпринимательской и иной экономической деятельности, и экспертизы муниципальных нормативных правовых актов городского округа Тольятти, затрагивающих вопросы осуществления предпринимательской и инвестиционной деятельности </t>
  </si>
  <si>
    <t>Задача 1. Развитие инфраструктуры поддержки субъектов МСП  и физических лиц, применяющих специальный налоговый режим "Налог на профессиональный доход".</t>
  </si>
  <si>
    <t>Обеспечение функционирования бизнес-инкубатора</t>
  </si>
  <si>
    <t>Предоставление в аренду, безвозмездное пользование объектов муниципального имущества, включенных в Перечень муниципального имущества городского округа Тольятти, предназначенного для предоставления во владение и (или) в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предпринимательства, а также физическим лицам, применяющим специальный налоговый режим "Налог на профессиональный доход"</t>
  </si>
  <si>
    <t xml:space="preserve">Оказание поддержки резидентам Территории опережающего социально-экономического развития </t>
  </si>
  <si>
    <t xml:space="preserve">2023-2027 </t>
  </si>
  <si>
    <t>2.2.</t>
  </si>
  <si>
    <t>Оказание субъектам малого и среднего предпринимательства и физическим лицам, в том числе применяющим специальный налоговый режим "Налог на профессиональный доход", образовательных услуг (в том числе семинаров, тренингов, курсов подготовки, переподготовки, повышения квалификации)</t>
  </si>
  <si>
    <t>Оказание консультационной поддержки субъектам малого и среднего предпринимательства, в том числе социальным предприятиям и физическим лицам, в том числе применяющим специальный налоговый режим "Налог на профессиональный доход", по вопросам ведения предпринимательской деятельности. Обеспечение работы портала для малого и среднего предпринимательства городского округа Тольятти (biznes-63.ru)</t>
  </si>
  <si>
    <t>Организация мероприятия в сфере молодежной политики, направленного на популяризацию предпринимательской деятельности среди молодежи</t>
  </si>
  <si>
    <t>Задача 2. Оказание поддержки в  сфере образования для субъектов МСП и физических лиц - потенциальных предпринимателей, в том числе физических лиц, применяющих специальный налоговый режим "Налог на профессиональный доход".</t>
  </si>
  <si>
    <t>Задача 3. Оказание информационной и консультационной поддержки субъектам МСП и физическим лицам - потенциальным предпринимателям, в том числе физическим лицам, применяющим специальный налоговый режим "Налог на профессиональный доход".</t>
  </si>
  <si>
    <t>Задача 4. Содействие развитию субъектов МСП и выявление административных ограничений, возникающих в деятельности субъектов МСП и физических лиц, применяющих специальный налоговый режим "Налог на профессиональный доход".</t>
  </si>
  <si>
    <t>Департамент по управлению муниципальным имуществом администрации</t>
  </si>
  <si>
    <t>Информирование субъектов малого и среднего предпринимательства через публикации на портале администрации городского округа Тольятти (tgl.ru) на актуальные для бизнеса темы.</t>
  </si>
  <si>
    <t>3.3.</t>
  </si>
  <si>
    <t>Проведение Форума «Тольятти – город будущего»</t>
  </si>
  <si>
    <t>3.4.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</si>
</sst>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"/>
    <numFmt numFmtId="166" formatCode="#,##0.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97">
    <xf numFmtId="0" fontId="0" fillId="0" borderId="0" xfId="0"/>
    <xf numFmtId="165" fontId="2" fillId="0" borderId="0" xfId="0" applyNumberFormat="1" applyFont="1" applyFill="1"/>
    <xf numFmtId="0" fontId="2" fillId="0" borderId="0" xfId="0" applyFont="1" applyFill="1" applyBorder="1"/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166" fontId="2" fillId="0" borderId="3" xfId="1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/>
    <xf numFmtId="0" fontId="5" fillId="0" borderId="0" xfId="0" applyFont="1" applyFill="1" applyBorder="1"/>
    <xf numFmtId="0" fontId="2" fillId="0" borderId="3" xfId="0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 wrapText="1"/>
    </xf>
    <xf numFmtId="165" fontId="2" fillId="0" borderId="3" xfId="1" applyNumberFormat="1" applyFont="1" applyFill="1" applyBorder="1" applyAlignment="1" applyProtection="1">
      <alignment horizontal="center" vertical="center" wrapText="1"/>
    </xf>
    <xf numFmtId="0" fontId="5" fillId="0" borderId="3" xfId="2" applyFont="1" applyFill="1" applyBorder="1" applyAlignment="1">
      <alignment horizontal="left" vertical="top" wrapText="1"/>
    </xf>
    <xf numFmtId="0" fontId="5" fillId="0" borderId="3" xfId="2" applyFont="1" applyFill="1" applyBorder="1" applyAlignment="1">
      <alignment horizontal="left" vertical="center" wrapText="1"/>
    </xf>
    <xf numFmtId="0" fontId="8" fillId="0" borderId="0" xfId="0" applyFont="1"/>
    <xf numFmtId="166" fontId="5" fillId="0" borderId="3" xfId="1" applyNumberFormat="1" applyFont="1" applyFill="1" applyBorder="1" applyAlignment="1" applyProtection="1">
      <alignment horizontal="center" vertical="center" wrapText="1"/>
    </xf>
    <xf numFmtId="165" fontId="5" fillId="0" borderId="3" xfId="1" applyNumberFormat="1" applyFont="1" applyFill="1" applyBorder="1" applyAlignment="1" applyProtection="1">
      <alignment horizontal="center" vertical="center" wrapText="1"/>
    </xf>
    <xf numFmtId="0" fontId="9" fillId="0" borderId="0" xfId="0" applyFont="1"/>
    <xf numFmtId="0" fontId="10" fillId="0" borderId="0" xfId="0" applyFont="1"/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top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166" fontId="5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" fontId="2" fillId="0" borderId="3" xfId="1" applyNumberFormat="1" applyFont="1" applyFill="1" applyBorder="1" applyAlignment="1" applyProtection="1">
      <alignment horizontal="center" vertical="center" wrapText="1"/>
    </xf>
    <xf numFmtId="4" fontId="6" fillId="0" borderId="3" xfId="1" applyNumberFormat="1" applyFont="1" applyFill="1" applyBorder="1" applyAlignment="1" applyProtection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 applyProtection="1">
      <alignment horizontal="center" vertical="center" wrapText="1"/>
    </xf>
    <xf numFmtId="4" fontId="7" fillId="0" borderId="3" xfId="1" applyNumberFormat="1" applyFont="1" applyFill="1" applyBorder="1" applyAlignment="1" applyProtection="1">
      <alignment horizontal="center" vertical="top" wrapText="1"/>
    </xf>
    <xf numFmtId="4" fontId="7" fillId="0" borderId="3" xfId="1" applyNumberFormat="1" applyFont="1" applyFill="1" applyBorder="1" applyAlignment="1" applyProtection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 applyProtection="1">
      <alignment horizontal="righ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0" fillId="0" borderId="0" xfId="0" applyAlignment="1"/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vertical="center" wrapText="1"/>
    </xf>
    <xf numFmtId="0" fontId="0" fillId="0" borderId="3" xfId="0" applyFont="1" applyBorder="1" applyAlignment="1"/>
    <xf numFmtId="165" fontId="2" fillId="0" borderId="3" xfId="0" applyNumberFormat="1" applyFont="1" applyFill="1" applyBorder="1" applyAlignment="1">
      <alignment horizontal="center" vertical="center" wrapText="1"/>
    </xf>
    <xf numFmtId="165" fontId="2" fillId="0" borderId="1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D32"/>
  <sheetViews>
    <sheetView tabSelected="1" topLeftCell="A40" zoomScale="70" zoomScaleNormal="70" workbookViewId="0">
      <selection activeCell="O22" sqref="O22:P23"/>
    </sheetView>
  </sheetViews>
  <sheetFormatPr defaultRowHeight="15"/>
  <cols>
    <col min="1" max="1" width="5.42578125" customWidth="1"/>
    <col min="2" max="2" width="30" customWidth="1"/>
    <col min="3" max="3" width="17" customWidth="1"/>
    <col min="4" max="6" width="11" customWidth="1"/>
    <col min="7" max="7" width="10.140625" customWidth="1"/>
    <col min="8" max="9" width="9.7109375" customWidth="1"/>
    <col min="10" max="10" width="11.140625" customWidth="1"/>
    <col min="11" max="11" width="11" customWidth="1"/>
    <col min="12" max="12" width="10" customWidth="1"/>
    <col min="13" max="13" width="8.7109375" customWidth="1"/>
    <col min="14" max="14" width="9.140625" customWidth="1"/>
    <col min="15" max="15" width="11" customWidth="1"/>
    <col min="16" max="16" width="10.7109375" customWidth="1"/>
    <col min="17" max="17" width="9.85546875" customWidth="1"/>
    <col min="18" max="18" width="8.85546875" customWidth="1"/>
    <col min="19" max="19" width="9.5703125" customWidth="1"/>
    <col min="20" max="20" width="11.28515625" customWidth="1"/>
    <col min="21" max="21" width="10.7109375" customWidth="1"/>
    <col min="22" max="23" width="9.7109375" customWidth="1"/>
    <col min="24" max="24" width="8.5703125" customWidth="1"/>
    <col min="25" max="25" width="11.42578125" customWidth="1"/>
    <col min="26" max="26" width="10.85546875" customWidth="1"/>
    <col min="27" max="28" width="9.28515625" bestFit="1" customWidth="1"/>
    <col min="29" max="29" width="10" customWidth="1"/>
    <col min="30" max="30" width="11.42578125" customWidth="1"/>
  </cols>
  <sheetData>
    <row r="2" spans="1:56" ht="15.75">
      <c r="AC2" s="23" t="s">
        <v>23</v>
      </c>
    </row>
    <row r="3" spans="1:56" ht="56.25" customHeight="1">
      <c r="V3" s="47" t="s">
        <v>31</v>
      </c>
      <c r="W3" s="48"/>
      <c r="X3" s="48"/>
      <c r="Y3" s="48"/>
      <c r="Z3" s="48"/>
      <c r="AA3" s="48"/>
      <c r="AB3" s="48"/>
      <c r="AC3" s="48"/>
      <c r="AD3" s="48"/>
    </row>
    <row r="4" spans="1:56" ht="18.75">
      <c r="M4" s="22"/>
      <c r="N4" s="22"/>
      <c r="O4" s="51" t="s">
        <v>22</v>
      </c>
      <c r="P4" s="52"/>
      <c r="Q4" s="22"/>
      <c r="R4" s="22"/>
    </row>
    <row r="5" spans="1:56" ht="45.75" customHeight="1">
      <c r="I5" s="49" t="s">
        <v>25</v>
      </c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</row>
    <row r="7" spans="1:56" s="3" customFormat="1" ht="20.25" customHeight="1">
      <c r="A7" s="87" t="s">
        <v>0</v>
      </c>
      <c r="B7" s="89" t="s">
        <v>1</v>
      </c>
      <c r="C7" s="53" t="s">
        <v>18</v>
      </c>
      <c r="D7" s="76" t="s">
        <v>19</v>
      </c>
      <c r="E7" s="58" t="s">
        <v>2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1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</row>
    <row r="8" spans="1:56" s="3" customFormat="1" ht="20.25" customHeight="1">
      <c r="A8" s="87"/>
      <c r="B8" s="90"/>
      <c r="C8" s="54"/>
      <c r="D8" s="77"/>
      <c r="E8" s="80" t="s">
        <v>26</v>
      </c>
      <c r="F8" s="81"/>
      <c r="G8" s="81"/>
      <c r="H8" s="81"/>
      <c r="I8" s="82"/>
      <c r="J8" s="66" t="s">
        <v>27</v>
      </c>
      <c r="K8" s="67"/>
      <c r="L8" s="67"/>
      <c r="M8" s="67"/>
      <c r="N8" s="68"/>
      <c r="O8" s="55" t="s">
        <v>28</v>
      </c>
      <c r="P8" s="56"/>
      <c r="Q8" s="56"/>
      <c r="R8" s="56"/>
      <c r="S8" s="57"/>
      <c r="T8" s="55" t="s">
        <v>29</v>
      </c>
      <c r="U8" s="56"/>
      <c r="V8" s="56"/>
      <c r="W8" s="56"/>
      <c r="X8" s="57"/>
      <c r="Y8" s="55" t="s">
        <v>30</v>
      </c>
      <c r="Z8" s="56"/>
      <c r="AA8" s="56"/>
      <c r="AB8" s="56"/>
      <c r="AC8" s="57"/>
      <c r="AD8" s="61" t="s">
        <v>3</v>
      </c>
      <c r="AE8" s="1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1:56" s="3" customFormat="1" ht="20.25" customHeight="1">
      <c r="A9" s="87"/>
      <c r="B9" s="90"/>
      <c r="C9" s="54"/>
      <c r="D9" s="77"/>
      <c r="E9" s="63" t="s">
        <v>4</v>
      </c>
      <c r="F9" s="72" t="s">
        <v>5</v>
      </c>
      <c r="G9" s="86" t="s">
        <v>6</v>
      </c>
      <c r="H9" s="86" t="s">
        <v>7</v>
      </c>
      <c r="I9" s="78" t="s">
        <v>21</v>
      </c>
      <c r="J9" s="63" t="s">
        <v>4</v>
      </c>
      <c r="K9" s="72" t="s">
        <v>5</v>
      </c>
      <c r="L9" s="86" t="s">
        <v>6</v>
      </c>
      <c r="M9" s="86" t="s">
        <v>7</v>
      </c>
      <c r="N9" s="78" t="s">
        <v>21</v>
      </c>
      <c r="O9" s="63" t="s">
        <v>4</v>
      </c>
      <c r="P9" s="72" t="s">
        <v>5</v>
      </c>
      <c r="Q9" s="86" t="s">
        <v>6</v>
      </c>
      <c r="R9" s="95" t="s">
        <v>7</v>
      </c>
      <c r="S9" s="53" t="s">
        <v>21</v>
      </c>
      <c r="T9" s="53" t="s">
        <v>4</v>
      </c>
      <c r="U9" s="53" t="s">
        <v>5</v>
      </c>
      <c r="V9" s="53" t="s">
        <v>6</v>
      </c>
      <c r="W9" s="69" t="s">
        <v>7</v>
      </c>
      <c r="X9" s="69" t="s">
        <v>21</v>
      </c>
      <c r="Y9" s="53" t="s">
        <v>4</v>
      </c>
      <c r="Z9" s="53" t="s">
        <v>5</v>
      </c>
      <c r="AA9" s="84" t="s">
        <v>6</v>
      </c>
      <c r="AB9" s="84" t="s">
        <v>7</v>
      </c>
      <c r="AC9" s="53" t="s">
        <v>21</v>
      </c>
      <c r="AD9" s="61"/>
      <c r="AE9" s="4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91"/>
      <c r="AX9" s="91"/>
      <c r="AY9" s="2"/>
      <c r="AZ9" s="2"/>
      <c r="BA9" s="2"/>
      <c r="BB9" s="2"/>
      <c r="BC9" s="2"/>
      <c r="BD9" s="2"/>
    </row>
    <row r="10" spans="1:56" s="3" customFormat="1" ht="20.25" customHeight="1">
      <c r="A10" s="87"/>
      <c r="B10" s="90"/>
      <c r="C10" s="54"/>
      <c r="D10" s="77"/>
      <c r="E10" s="64"/>
      <c r="F10" s="73"/>
      <c r="G10" s="87"/>
      <c r="H10" s="87"/>
      <c r="I10" s="79"/>
      <c r="J10" s="64"/>
      <c r="K10" s="73"/>
      <c r="L10" s="87"/>
      <c r="M10" s="87"/>
      <c r="N10" s="79"/>
      <c r="O10" s="64"/>
      <c r="P10" s="73"/>
      <c r="Q10" s="87"/>
      <c r="R10" s="96"/>
      <c r="S10" s="54"/>
      <c r="T10" s="83"/>
      <c r="U10" s="83"/>
      <c r="V10" s="83"/>
      <c r="W10" s="69"/>
      <c r="X10" s="70"/>
      <c r="Y10" s="83"/>
      <c r="Z10" s="83"/>
      <c r="AA10" s="85"/>
      <c r="AB10" s="85"/>
      <c r="AC10" s="54"/>
      <c r="AD10" s="61"/>
      <c r="AE10" s="4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91"/>
      <c r="AX10" s="91"/>
      <c r="AY10" s="2"/>
      <c r="AZ10" s="2"/>
      <c r="BA10" s="2"/>
      <c r="BB10" s="2"/>
      <c r="BC10" s="2"/>
      <c r="BD10" s="2"/>
    </row>
    <row r="11" spans="1:56" s="3" customFormat="1" ht="20.25" customHeight="1">
      <c r="A11" s="88"/>
      <c r="B11" s="90"/>
      <c r="C11" s="54"/>
      <c r="D11" s="77"/>
      <c r="E11" s="65"/>
      <c r="F11" s="74"/>
      <c r="G11" s="88"/>
      <c r="H11" s="88"/>
      <c r="I11" s="79"/>
      <c r="J11" s="65"/>
      <c r="K11" s="74"/>
      <c r="L11" s="88"/>
      <c r="M11" s="88"/>
      <c r="N11" s="79"/>
      <c r="O11" s="65"/>
      <c r="P11" s="74"/>
      <c r="Q11" s="88"/>
      <c r="R11" s="89"/>
      <c r="S11" s="54"/>
      <c r="T11" s="83"/>
      <c r="U11" s="83"/>
      <c r="V11" s="83"/>
      <c r="W11" s="53"/>
      <c r="X11" s="71"/>
      <c r="Y11" s="83"/>
      <c r="Z11" s="83"/>
      <c r="AA11" s="85"/>
      <c r="AB11" s="85"/>
      <c r="AC11" s="54"/>
      <c r="AD11" s="62"/>
      <c r="AE11" s="4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91"/>
      <c r="AX11" s="91"/>
      <c r="AY11" s="2"/>
      <c r="AZ11" s="2"/>
      <c r="BA11" s="2"/>
      <c r="BB11" s="2"/>
      <c r="BC11" s="2"/>
      <c r="BD11" s="2"/>
    </row>
    <row r="12" spans="1:56" s="3" customFormat="1" ht="20.25" customHeight="1">
      <c r="A12" s="25">
        <v>1</v>
      </c>
      <c r="B12" s="25">
        <v>2</v>
      </c>
      <c r="C12" s="27">
        <v>3</v>
      </c>
      <c r="D12" s="27">
        <v>4</v>
      </c>
      <c r="E12" s="14">
        <v>5</v>
      </c>
      <c r="F12" s="25">
        <v>6</v>
      </c>
      <c r="G12" s="25">
        <v>7</v>
      </c>
      <c r="H12" s="25">
        <v>8</v>
      </c>
      <c r="I12" s="27">
        <v>9</v>
      </c>
      <c r="J12" s="14">
        <v>10</v>
      </c>
      <c r="K12" s="25">
        <v>11</v>
      </c>
      <c r="L12" s="25">
        <v>12</v>
      </c>
      <c r="M12" s="25">
        <v>13</v>
      </c>
      <c r="N12" s="27">
        <v>14</v>
      </c>
      <c r="O12" s="14">
        <v>15</v>
      </c>
      <c r="P12" s="25">
        <v>16</v>
      </c>
      <c r="Q12" s="25">
        <v>17</v>
      </c>
      <c r="R12" s="25">
        <v>18</v>
      </c>
      <c r="S12" s="27">
        <v>19</v>
      </c>
      <c r="T12" s="25">
        <v>20</v>
      </c>
      <c r="U12" s="25">
        <v>21</v>
      </c>
      <c r="V12" s="25">
        <v>22</v>
      </c>
      <c r="W12" s="25">
        <v>23</v>
      </c>
      <c r="X12" s="27">
        <v>24</v>
      </c>
      <c r="Y12" s="25">
        <v>25</v>
      </c>
      <c r="Z12" s="25">
        <v>26</v>
      </c>
      <c r="AA12" s="25">
        <v>27</v>
      </c>
      <c r="AB12" s="25">
        <v>28</v>
      </c>
      <c r="AC12" s="27">
        <v>29</v>
      </c>
      <c r="AD12" s="28">
        <v>30</v>
      </c>
      <c r="AE12" s="4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26"/>
      <c r="AX12" s="26"/>
      <c r="AY12" s="2"/>
      <c r="AZ12" s="2"/>
      <c r="BA12" s="2"/>
      <c r="BB12" s="2"/>
      <c r="BC12" s="2"/>
      <c r="BD12" s="2"/>
    </row>
    <row r="13" spans="1:56" s="3" customFormat="1" ht="32.25" customHeight="1">
      <c r="A13" s="92" t="s">
        <v>8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4"/>
      <c r="AE13" s="6"/>
      <c r="AF13" s="6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1:56" s="12" customFormat="1" ht="28.5" customHeight="1">
      <c r="A14" s="59" t="s">
        <v>37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</row>
    <row r="15" spans="1:56" s="3" customFormat="1" ht="64.5" customHeight="1">
      <c r="A15" s="7" t="s">
        <v>9</v>
      </c>
      <c r="B15" s="15" t="s">
        <v>38</v>
      </c>
      <c r="C15" s="15" t="s">
        <v>20</v>
      </c>
      <c r="D15" s="15" t="s">
        <v>32</v>
      </c>
      <c r="E15" s="35">
        <v>13946.01</v>
      </c>
      <c r="F15" s="35">
        <v>13946.01</v>
      </c>
      <c r="G15" s="35">
        <v>0</v>
      </c>
      <c r="H15" s="35">
        <v>0</v>
      </c>
      <c r="I15" s="35">
        <v>0</v>
      </c>
      <c r="J15" s="35">
        <f>K15+L15+M15+N15</f>
        <v>15513.53</v>
      </c>
      <c r="K15" s="35">
        <v>15513.53</v>
      </c>
      <c r="L15" s="36">
        <v>0</v>
      </c>
      <c r="M15" s="35">
        <v>0</v>
      </c>
      <c r="N15" s="35">
        <v>0</v>
      </c>
      <c r="O15" s="35">
        <f>P15+Q15+R15+S15</f>
        <v>15513.53</v>
      </c>
      <c r="P15" s="35">
        <v>15513.53</v>
      </c>
      <c r="Q15" s="35">
        <v>0</v>
      </c>
      <c r="R15" s="35">
        <v>0</v>
      </c>
      <c r="S15" s="35">
        <v>0</v>
      </c>
      <c r="T15" s="35">
        <f>U15+V15+W15+X15</f>
        <v>13251.21</v>
      </c>
      <c r="U15" s="35">
        <v>13251.21</v>
      </c>
      <c r="V15" s="35">
        <v>0</v>
      </c>
      <c r="W15" s="35">
        <v>0</v>
      </c>
      <c r="X15" s="35">
        <v>0</v>
      </c>
      <c r="Y15" s="35">
        <f>Z15+AA15+AB15+AC15</f>
        <v>13251.21</v>
      </c>
      <c r="Z15" s="35">
        <v>13251.21</v>
      </c>
      <c r="AA15" s="35">
        <v>0</v>
      </c>
      <c r="AB15" s="35">
        <v>0</v>
      </c>
      <c r="AC15" s="35">
        <v>0</v>
      </c>
      <c r="AD15" s="37">
        <f>E15+J15+O15+T15+Y15</f>
        <v>71475.489999999991</v>
      </c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</row>
    <row r="16" spans="1:56" s="3" customFormat="1" ht="16.5" customHeight="1">
      <c r="A16" s="9"/>
      <c r="B16" s="17" t="s">
        <v>10</v>
      </c>
      <c r="C16" s="17"/>
      <c r="D16" s="17"/>
      <c r="E16" s="38">
        <f>F16+G16+H16+I16</f>
        <v>13946.01</v>
      </c>
      <c r="F16" s="38">
        <f>SUM(F15:F15)</f>
        <v>13946.01</v>
      </c>
      <c r="G16" s="39">
        <f>SUM(G15)</f>
        <v>0</v>
      </c>
      <c r="H16" s="39">
        <f>SUM(H15)</f>
        <v>0</v>
      </c>
      <c r="I16" s="39">
        <f>SUM(I15)</f>
        <v>0</v>
      </c>
      <c r="J16" s="38">
        <v>15513.53</v>
      </c>
      <c r="K16" s="38">
        <f>SUM(K15:K15)</f>
        <v>15513.53</v>
      </c>
      <c r="L16" s="38">
        <f>SUM(L15:L15)</f>
        <v>0</v>
      </c>
      <c r="M16" s="40">
        <v>0</v>
      </c>
      <c r="N16" s="40">
        <f>SUM(N15)</f>
        <v>0</v>
      </c>
      <c r="O16" s="38">
        <f>P16+Q16+R16+S16</f>
        <v>15513.53</v>
      </c>
      <c r="P16" s="38">
        <f>SUM(P15:P15)</f>
        <v>15513.53</v>
      </c>
      <c r="Q16" s="38">
        <f>SUM(Q15:Q15)</f>
        <v>0</v>
      </c>
      <c r="R16" s="38">
        <f>SUM(R15:R15)</f>
        <v>0</v>
      </c>
      <c r="S16" s="38">
        <f>SUM(S15)</f>
        <v>0</v>
      </c>
      <c r="T16" s="38">
        <f>U16+V16+W16+X16</f>
        <v>13251.21</v>
      </c>
      <c r="U16" s="38">
        <f>SUM(U15:U15)</f>
        <v>13251.21</v>
      </c>
      <c r="V16" s="38">
        <v>0</v>
      </c>
      <c r="W16" s="38">
        <v>0</v>
      </c>
      <c r="X16" s="38">
        <f>SUM(X15)</f>
        <v>0</v>
      </c>
      <c r="Y16" s="38">
        <f>Z16+AA16+AB16+AC16</f>
        <v>13251.21</v>
      </c>
      <c r="Z16" s="38">
        <f>SUM(Z15:Z15)</f>
        <v>13251.21</v>
      </c>
      <c r="AA16" s="38">
        <v>0</v>
      </c>
      <c r="AB16" s="38">
        <v>0</v>
      </c>
      <c r="AC16" s="38">
        <f>SUM(AC15)</f>
        <v>0</v>
      </c>
      <c r="AD16" s="41">
        <f>E16+J16+O16+T16+Y16</f>
        <v>71475.489999999991</v>
      </c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</row>
    <row r="17" spans="1:56" s="12" customFormat="1" ht="27.75" customHeight="1">
      <c r="A17" s="59" t="s">
        <v>46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</row>
    <row r="18" spans="1:56" s="12" customFormat="1" ht="217.5" customHeight="1">
      <c r="A18" s="7" t="s">
        <v>11</v>
      </c>
      <c r="B18" s="30" t="s">
        <v>43</v>
      </c>
      <c r="C18" s="15" t="s">
        <v>24</v>
      </c>
      <c r="D18" s="15" t="s">
        <v>35</v>
      </c>
      <c r="E18" s="35">
        <v>5099.01</v>
      </c>
      <c r="F18" s="35">
        <v>5099.01</v>
      </c>
      <c r="G18" s="35">
        <v>0</v>
      </c>
      <c r="H18" s="35">
        <v>0</v>
      </c>
      <c r="I18" s="35">
        <v>0</v>
      </c>
      <c r="J18" s="35">
        <f>K18+L18+M18</f>
        <v>2837.55</v>
      </c>
      <c r="K18" s="35">
        <v>2837.55</v>
      </c>
      <c r="L18" s="35">
        <v>0</v>
      </c>
      <c r="M18" s="35">
        <v>0</v>
      </c>
      <c r="N18" s="35">
        <v>0</v>
      </c>
      <c r="O18" s="35">
        <f>P18+Q18+R18</f>
        <v>2837.55</v>
      </c>
      <c r="P18" s="35">
        <v>2837.55</v>
      </c>
      <c r="Q18" s="35">
        <v>0</v>
      </c>
      <c r="R18" s="35">
        <v>0</v>
      </c>
      <c r="S18" s="35">
        <v>0</v>
      </c>
      <c r="T18" s="35">
        <f>SUM(U18+V18+W18+X18)</f>
        <v>2366.9499999999998</v>
      </c>
      <c r="U18" s="35">
        <v>2366.9499999999998</v>
      </c>
      <c r="V18" s="35">
        <v>0</v>
      </c>
      <c r="W18" s="35">
        <v>0</v>
      </c>
      <c r="X18" s="35">
        <v>0</v>
      </c>
      <c r="Y18" s="35">
        <f>SUM(Z18+AA18+AB18+AC18)</f>
        <v>2366.9499999999998</v>
      </c>
      <c r="Z18" s="35">
        <v>2366.9499999999998</v>
      </c>
      <c r="AA18" s="35">
        <v>0</v>
      </c>
      <c r="AB18" s="35">
        <v>0</v>
      </c>
      <c r="AC18" s="35">
        <v>0</v>
      </c>
      <c r="AD18" s="37">
        <f>E18+J18+O18+T18+Y18</f>
        <v>15508.010000000002</v>
      </c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</row>
    <row r="19" spans="1:56" s="12" customFormat="1" ht="180.75" customHeight="1">
      <c r="A19" s="34" t="s">
        <v>42</v>
      </c>
      <c r="B19" s="15" t="s">
        <v>45</v>
      </c>
      <c r="C19" s="15" t="s">
        <v>24</v>
      </c>
      <c r="D19" s="15" t="s">
        <v>41</v>
      </c>
      <c r="E19" s="35">
        <f>F19+G19+H19+I19</f>
        <v>80.67</v>
      </c>
      <c r="F19" s="35">
        <v>80.67</v>
      </c>
      <c r="G19" s="35">
        <v>0</v>
      </c>
      <c r="H19" s="35">
        <v>0</v>
      </c>
      <c r="I19" s="35">
        <v>0</v>
      </c>
      <c r="J19" s="35">
        <f>K19+L19+M19+N19</f>
        <v>64.599999999999994</v>
      </c>
      <c r="K19" s="35">
        <v>64.599999999999994</v>
      </c>
      <c r="L19" s="35">
        <v>0</v>
      </c>
      <c r="M19" s="35">
        <v>0</v>
      </c>
      <c r="N19" s="35">
        <v>0</v>
      </c>
      <c r="O19" s="35">
        <f>P19+Q19+R19+S19</f>
        <v>64.599999999999994</v>
      </c>
      <c r="P19" s="35">
        <v>64.599999999999994</v>
      </c>
      <c r="Q19" s="35">
        <v>0</v>
      </c>
      <c r="R19" s="35">
        <v>0</v>
      </c>
      <c r="S19" s="35">
        <v>0</v>
      </c>
      <c r="T19" s="35">
        <f>U19+V19+W19+X19</f>
        <v>60.87</v>
      </c>
      <c r="U19" s="35">
        <v>60.87</v>
      </c>
      <c r="V19" s="35">
        <v>0</v>
      </c>
      <c r="W19" s="35">
        <v>0</v>
      </c>
      <c r="X19" s="35">
        <v>0</v>
      </c>
      <c r="Y19" s="35">
        <f>Z19+AA19+AB19+AC19</f>
        <v>60.87</v>
      </c>
      <c r="Z19" s="35">
        <v>60.87</v>
      </c>
      <c r="AA19" s="35">
        <v>0</v>
      </c>
      <c r="AB19" s="35">
        <v>0</v>
      </c>
      <c r="AC19" s="35">
        <v>0</v>
      </c>
      <c r="AD19" s="37">
        <f>E19+J19+O19+T19+Y19</f>
        <v>331.60999999999996</v>
      </c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</row>
    <row r="20" spans="1:56" s="10" customFormat="1" ht="20.25" customHeight="1">
      <c r="A20" s="9"/>
      <c r="B20" s="18" t="s">
        <v>12</v>
      </c>
      <c r="C20" s="18"/>
      <c r="D20" s="18"/>
      <c r="E20" s="38">
        <f>F20+G20+H20+I20</f>
        <v>5179.68</v>
      </c>
      <c r="F20" s="38">
        <f>F18+F19</f>
        <v>5179.68</v>
      </c>
      <c r="G20" s="42">
        <f>SUM(G18)</f>
        <v>0</v>
      </c>
      <c r="H20" s="38">
        <f>SUM(H18)</f>
        <v>0</v>
      </c>
      <c r="I20" s="38">
        <f>SUM(I18)</f>
        <v>0</v>
      </c>
      <c r="J20" s="38">
        <f>K20+L20+M20</f>
        <v>2902.15</v>
      </c>
      <c r="K20" s="38">
        <f>K18+K19</f>
        <v>2902.15</v>
      </c>
      <c r="L20" s="38">
        <f>L18</f>
        <v>0</v>
      </c>
      <c r="M20" s="38">
        <v>0</v>
      </c>
      <c r="N20" s="38">
        <f>SUM(N18)</f>
        <v>0</v>
      </c>
      <c r="O20" s="38">
        <f>P20+Q20+R20</f>
        <v>2902.15</v>
      </c>
      <c r="P20" s="38">
        <f>P18+P19</f>
        <v>2902.15</v>
      </c>
      <c r="Q20" s="38">
        <v>0</v>
      </c>
      <c r="R20" s="38">
        <v>0</v>
      </c>
      <c r="S20" s="38">
        <f>SUM(S18)</f>
        <v>0</v>
      </c>
      <c r="T20" s="38">
        <f>SUM(U20+V20+W20+X20)</f>
        <v>2427.8199999999997</v>
      </c>
      <c r="U20" s="38">
        <f>SUM(U18:U19)</f>
        <v>2427.8199999999997</v>
      </c>
      <c r="V20" s="38">
        <v>0</v>
      </c>
      <c r="W20" s="38">
        <v>0</v>
      </c>
      <c r="X20" s="38">
        <f>SUM(X18)</f>
        <v>0</v>
      </c>
      <c r="Y20" s="38">
        <f>SUM(Z20+AA20+AB20+AC20)</f>
        <v>2427.8199999999997</v>
      </c>
      <c r="Z20" s="38">
        <f>SUM(Z18:Z19)</f>
        <v>2427.8199999999997</v>
      </c>
      <c r="AA20" s="38">
        <v>0</v>
      </c>
      <c r="AB20" s="38">
        <v>0</v>
      </c>
      <c r="AC20" s="38">
        <f>SUM(AC18)</f>
        <v>0</v>
      </c>
      <c r="AD20" s="41">
        <f>E20+J20+O20+T20+Y20</f>
        <v>15839.619999999999</v>
      </c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</row>
    <row r="21" spans="1:56" s="3" customFormat="1" ht="33.75" customHeight="1">
      <c r="A21" s="59" t="s">
        <v>47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</row>
    <row r="22" spans="1:56" s="3" customFormat="1" ht="186.75" customHeight="1">
      <c r="A22" s="24" t="s">
        <v>13</v>
      </c>
      <c r="B22" s="15" t="s">
        <v>40</v>
      </c>
      <c r="C22" s="15" t="s">
        <v>24</v>
      </c>
      <c r="D22" s="15" t="s">
        <v>35</v>
      </c>
      <c r="E22" s="35">
        <v>1283</v>
      </c>
      <c r="F22" s="35">
        <v>1283</v>
      </c>
      <c r="G22" s="35">
        <v>0</v>
      </c>
      <c r="H22" s="35">
        <v>0</v>
      </c>
      <c r="I22" s="35">
        <v>0</v>
      </c>
      <c r="J22" s="35">
        <v>918</v>
      </c>
      <c r="K22" s="35">
        <v>918</v>
      </c>
      <c r="L22" s="35">
        <v>0</v>
      </c>
      <c r="M22" s="35">
        <v>0</v>
      </c>
      <c r="N22" s="35">
        <v>0</v>
      </c>
      <c r="O22" s="35">
        <v>918</v>
      </c>
      <c r="P22" s="35">
        <v>918</v>
      </c>
      <c r="Q22" s="35">
        <v>0</v>
      </c>
      <c r="R22" s="35">
        <v>0</v>
      </c>
      <c r="S22" s="35">
        <v>0</v>
      </c>
      <c r="T22" s="35">
        <v>900</v>
      </c>
      <c r="U22" s="35">
        <v>900</v>
      </c>
      <c r="V22" s="35">
        <v>0</v>
      </c>
      <c r="W22" s="35">
        <v>0</v>
      </c>
      <c r="X22" s="35">
        <v>0</v>
      </c>
      <c r="Y22" s="35">
        <v>900</v>
      </c>
      <c r="Z22" s="35">
        <v>900</v>
      </c>
      <c r="AA22" s="35">
        <v>0</v>
      </c>
      <c r="AB22" s="35">
        <v>0</v>
      </c>
      <c r="AC22" s="35">
        <v>0</v>
      </c>
      <c r="AD22" s="35">
        <f>E22+J22+O22+T22+Y22</f>
        <v>4919</v>
      </c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</row>
    <row r="23" spans="1:56" s="3" customFormat="1" ht="296.25" customHeight="1">
      <c r="A23" s="29" t="s">
        <v>34</v>
      </c>
      <c r="B23" s="30" t="s">
        <v>44</v>
      </c>
      <c r="C23" s="15" t="s">
        <v>24</v>
      </c>
      <c r="D23" s="15" t="s">
        <v>35</v>
      </c>
      <c r="E23" s="35">
        <f>F23+G23+H23+I23</f>
        <v>4992.3100000000004</v>
      </c>
      <c r="F23" s="35">
        <v>4992.3100000000004</v>
      </c>
      <c r="G23" s="35">
        <v>0</v>
      </c>
      <c r="H23" s="35">
        <v>0</v>
      </c>
      <c r="I23" s="35">
        <v>0</v>
      </c>
      <c r="J23" s="35">
        <f>K23+L23+M23+N23</f>
        <v>5382.32</v>
      </c>
      <c r="K23" s="35">
        <v>5382.32</v>
      </c>
      <c r="L23" s="35">
        <v>0</v>
      </c>
      <c r="M23" s="35">
        <v>0</v>
      </c>
      <c r="N23" s="35">
        <v>0</v>
      </c>
      <c r="O23" s="35">
        <f>P23+Q23+R23+S23</f>
        <v>5382.32</v>
      </c>
      <c r="P23" s="35">
        <v>5382.32</v>
      </c>
      <c r="Q23" s="35">
        <v>0</v>
      </c>
      <c r="R23" s="35">
        <v>0</v>
      </c>
      <c r="S23" s="35">
        <v>0</v>
      </c>
      <c r="T23" s="35">
        <f>U23+V23+W23+X23</f>
        <v>7816.97</v>
      </c>
      <c r="U23" s="35">
        <v>7816.97</v>
      </c>
      <c r="V23" s="35">
        <v>0</v>
      </c>
      <c r="W23" s="35">
        <v>0</v>
      </c>
      <c r="X23" s="35">
        <v>0</v>
      </c>
      <c r="Y23" s="35">
        <f>Z23+AA23+AB23+AC23</f>
        <v>7816.97</v>
      </c>
      <c r="Z23" s="35">
        <v>7816.97</v>
      </c>
      <c r="AA23" s="35">
        <v>0</v>
      </c>
      <c r="AB23" s="35">
        <v>0</v>
      </c>
      <c r="AC23" s="35">
        <v>0</v>
      </c>
      <c r="AD23" s="35">
        <f>E23+J23+O23+T23+Y23</f>
        <v>31390.890000000003</v>
      </c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</row>
    <row r="24" spans="1:56" s="3" customFormat="1" ht="126.75" customHeight="1">
      <c r="A24" s="43" t="s">
        <v>51</v>
      </c>
      <c r="B24" s="44" t="s">
        <v>50</v>
      </c>
      <c r="C24" s="15" t="s">
        <v>20</v>
      </c>
      <c r="D24" s="15" t="s">
        <v>35</v>
      </c>
      <c r="E24" s="8">
        <v>0</v>
      </c>
      <c r="F24" s="8">
        <v>0</v>
      </c>
      <c r="G24" s="16">
        <v>0</v>
      </c>
      <c r="H24" s="16">
        <v>0</v>
      </c>
      <c r="I24" s="16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</row>
    <row r="25" spans="1:56" s="3" customFormat="1" ht="179.25" customHeight="1">
      <c r="A25" s="46" t="s">
        <v>53</v>
      </c>
      <c r="B25" s="45" t="s">
        <v>52</v>
      </c>
      <c r="C25" s="15" t="s">
        <v>24</v>
      </c>
      <c r="D25" s="15" t="s">
        <v>35</v>
      </c>
      <c r="E25" s="8">
        <v>0</v>
      </c>
      <c r="F25" s="8">
        <v>0</v>
      </c>
      <c r="G25" s="16">
        <v>0</v>
      </c>
      <c r="H25" s="16">
        <v>0</v>
      </c>
      <c r="I25" s="16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</row>
    <row r="26" spans="1:56" s="12" customFormat="1" ht="19.5" customHeight="1">
      <c r="A26" s="14"/>
      <c r="B26" s="17" t="s">
        <v>14</v>
      </c>
      <c r="C26" s="17"/>
      <c r="D26" s="17"/>
      <c r="E26" s="38">
        <f>F26+G26+H26+I26</f>
        <v>6275.31</v>
      </c>
      <c r="F26" s="38">
        <f>F22+F23</f>
        <v>6275.31</v>
      </c>
      <c r="G26" s="38">
        <f>SUM(G22:G22)</f>
        <v>0</v>
      </c>
      <c r="H26" s="38">
        <f>SUM(H22:H22)</f>
        <v>0</v>
      </c>
      <c r="I26" s="38">
        <f>SUM(I22:I22)</f>
        <v>0</v>
      </c>
      <c r="J26" s="38">
        <f>K26+L26+M26+N26</f>
        <v>6300.32</v>
      </c>
      <c r="K26" s="38">
        <f>K22+K23</f>
        <v>6300.32</v>
      </c>
      <c r="L26" s="38">
        <f>L22</f>
        <v>0</v>
      </c>
      <c r="M26" s="38">
        <f>SUM(M22:M22)</f>
        <v>0</v>
      </c>
      <c r="N26" s="38">
        <f>SUM(N22:N22)</f>
        <v>0</v>
      </c>
      <c r="O26" s="38">
        <f>P26+Q26+R26+S26</f>
        <v>6300.32</v>
      </c>
      <c r="P26" s="38">
        <f>P22+P23</f>
        <v>6300.32</v>
      </c>
      <c r="Q26" s="38">
        <f>SUM(Q22:Q22)</f>
        <v>0</v>
      </c>
      <c r="R26" s="38">
        <f>SUM(R22:R22)</f>
        <v>0</v>
      </c>
      <c r="S26" s="38">
        <f>SUM(S22:S22)</f>
        <v>0</v>
      </c>
      <c r="T26" s="38">
        <f>U26+V26+W26+X26</f>
        <v>8716.9700000000012</v>
      </c>
      <c r="U26" s="38">
        <f>U22+U23</f>
        <v>8716.9700000000012</v>
      </c>
      <c r="V26" s="38">
        <f>SUM(V22:V22)</f>
        <v>0</v>
      </c>
      <c r="W26" s="38">
        <f>SUM(W22:W22)</f>
        <v>0</v>
      </c>
      <c r="X26" s="38">
        <f>SUM(X22:X22)</f>
        <v>0</v>
      </c>
      <c r="Y26" s="38">
        <f>Z26+AA26+AB26+AC26</f>
        <v>8716.9700000000012</v>
      </c>
      <c r="Z26" s="38">
        <f>Z22+Z23</f>
        <v>8716.9700000000012</v>
      </c>
      <c r="AA26" s="38">
        <f>SUM(AA22:AA22)</f>
        <v>0</v>
      </c>
      <c r="AB26" s="38">
        <f>SUM(AB22:AB22)</f>
        <v>0</v>
      </c>
      <c r="AC26" s="38">
        <f>SUM(AC22:AC22)</f>
        <v>0</v>
      </c>
      <c r="AD26" s="41">
        <f>E26+J26+O26+T26+Y26</f>
        <v>36309.89</v>
      </c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</row>
    <row r="27" spans="1:56" s="31" customFormat="1" ht="29.25" customHeight="1">
      <c r="A27" s="75" t="s">
        <v>48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</row>
    <row r="28" spans="1:56" s="3" customFormat="1" ht="324.75" customHeight="1">
      <c r="A28" s="7" t="s">
        <v>15</v>
      </c>
      <c r="B28" s="30" t="s">
        <v>39</v>
      </c>
      <c r="C28" s="15" t="s">
        <v>49</v>
      </c>
      <c r="D28" s="15" t="s">
        <v>32</v>
      </c>
      <c r="E28" s="8">
        <v>0</v>
      </c>
      <c r="F28" s="8">
        <v>0</v>
      </c>
      <c r="G28" s="16">
        <v>0</v>
      </c>
      <c r="H28" s="16">
        <v>0</v>
      </c>
      <c r="I28" s="16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</row>
    <row r="29" spans="1:56" s="3" customFormat="1" ht="305.25" customHeight="1">
      <c r="A29" s="7" t="s">
        <v>33</v>
      </c>
      <c r="B29" s="30" t="s">
        <v>36</v>
      </c>
      <c r="C29" s="15" t="s">
        <v>20</v>
      </c>
      <c r="D29" s="15" t="s">
        <v>32</v>
      </c>
      <c r="E29" s="8">
        <v>0</v>
      </c>
      <c r="F29" s="8">
        <v>0</v>
      </c>
      <c r="G29" s="16">
        <v>0</v>
      </c>
      <c r="H29" s="16">
        <v>0</v>
      </c>
      <c r="I29" s="16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</row>
    <row r="30" spans="1:56" s="3" customFormat="1" ht="21" customHeight="1">
      <c r="A30" s="14"/>
      <c r="B30" s="17" t="s">
        <v>16</v>
      </c>
      <c r="C30" s="17"/>
      <c r="D30" s="17"/>
      <c r="E30" s="20">
        <v>0</v>
      </c>
      <c r="F30" s="20">
        <v>0</v>
      </c>
      <c r="G30" s="21">
        <f>SUM(G28:G29)</f>
        <v>0</v>
      </c>
      <c r="H30" s="21">
        <f>SUM(H28:H29)</f>
        <v>0</v>
      </c>
      <c r="I30" s="21">
        <f>SUM(I28:I29)</f>
        <v>0</v>
      </c>
      <c r="J30" s="20">
        <v>0</v>
      </c>
      <c r="K30" s="20">
        <v>0</v>
      </c>
      <c r="L30" s="20">
        <v>0</v>
      </c>
      <c r="M30" s="20">
        <v>0</v>
      </c>
      <c r="N30" s="20">
        <f>SUM(N28:N29)</f>
        <v>0</v>
      </c>
      <c r="O30" s="20">
        <v>0</v>
      </c>
      <c r="P30" s="20">
        <v>0</v>
      </c>
      <c r="Q30" s="20">
        <v>0</v>
      </c>
      <c r="R30" s="20">
        <v>0</v>
      </c>
      <c r="S30" s="20">
        <f>SUM(S28:S29)</f>
        <v>0</v>
      </c>
      <c r="T30" s="20">
        <v>0</v>
      </c>
      <c r="U30" s="20">
        <v>0</v>
      </c>
      <c r="V30" s="20">
        <v>0</v>
      </c>
      <c r="W30" s="20">
        <v>0</v>
      </c>
      <c r="X30" s="20">
        <f>SUM(X28:X29)</f>
        <v>0</v>
      </c>
      <c r="Y30" s="20">
        <v>0</v>
      </c>
      <c r="Z30" s="20">
        <v>0</v>
      </c>
      <c r="AA30" s="20">
        <v>0</v>
      </c>
      <c r="AB30" s="20">
        <v>0</v>
      </c>
      <c r="AC30" s="20">
        <f>SUM(AC28:AC29)</f>
        <v>0</v>
      </c>
      <c r="AD30" s="20">
        <v>0</v>
      </c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</row>
    <row r="31" spans="1:56" s="3" customFormat="1" ht="33.75" customHeight="1">
      <c r="A31" s="14"/>
      <c r="B31" s="17" t="s">
        <v>17</v>
      </c>
      <c r="C31" s="17"/>
      <c r="D31" s="17"/>
      <c r="E31" s="33">
        <f>E30+E26+E20+E16</f>
        <v>25401</v>
      </c>
      <c r="F31" s="33">
        <f>F30+F26+F20+F16</f>
        <v>25401</v>
      </c>
      <c r="G31" s="20">
        <f>SUM(+G16+G20+G26+G30)</f>
        <v>0</v>
      </c>
      <c r="H31" s="20">
        <f>SUM(H16+H20+H26)</f>
        <v>0</v>
      </c>
      <c r="I31" s="20">
        <v>0</v>
      </c>
      <c r="J31" s="20">
        <f>J30+J26+J20+J16</f>
        <v>24716</v>
      </c>
      <c r="K31" s="20">
        <f>K30+K26+K20+K16</f>
        <v>24716</v>
      </c>
      <c r="L31" s="20">
        <f>L30+L26+L20+L16</f>
        <v>0</v>
      </c>
      <c r="M31" s="20">
        <f>SUM(M16+M20+M26+M30)</f>
        <v>0</v>
      </c>
      <c r="N31" s="20">
        <v>0</v>
      </c>
      <c r="O31" s="20">
        <f>O30+O26+O20+O16</f>
        <v>24716</v>
      </c>
      <c r="P31" s="20">
        <f>P30+P26+P20+P16</f>
        <v>24716</v>
      </c>
      <c r="Q31" s="20">
        <f>SUM(Q16+Q20+Q26+Q30)</f>
        <v>0</v>
      </c>
      <c r="R31" s="20">
        <v>0</v>
      </c>
      <c r="S31" s="20">
        <v>0</v>
      </c>
      <c r="T31" s="20">
        <f>SUM(T16+T20+T26+T30)</f>
        <v>24396</v>
      </c>
      <c r="U31" s="20">
        <f>SUM(U16+U20+U26+U30)</f>
        <v>24396</v>
      </c>
      <c r="V31" s="20">
        <f>SUM(+V16+V20+V26+V30)</f>
        <v>0</v>
      </c>
      <c r="W31" s="20">
        <f>SUM(W16+W20+W26+W30)</f>
        <v>0</v>
      </c>
      <c r="X31" s="20">
        <v>0</v>
      </c>
      <c r="Y31" s="20">
        <f>SUM(Y16+Y20+Y26+Y30)</f>
        <v>24396</v>
      </c>
      <c r="Z31" s="20">
        <f>SUM(Z16+Z20+Z26+Z30)</f>
        <v>24396</v>
      </c>
      <c r="AA31" s="20">
        <f>SUM(AA16+AA20+AA26+AA30)</f>
        <v>0</v>
      </c>
      <c r="AB31" s="20">
        <f>SUM(AB16+AB20+AB26+AB30)</f>
        <v>0</v>
      </c>
      <c r="AC31" s="20">
        <v>0</v>
      </c>
      <c r="AD31" s="33">
        <f>AD30+AD26+AD20+AD16</f>
        <v>123624.99999999999</v>
      </c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</row>
    <row r="32" spans="1:56" ht="15.7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</sheetData>
  <mergeCells count="46">
    <mergeCell ref="AW9:AW11"/>
    <mergeCell ref="AX9:AX11"/>
    <mergeCell ref="A13:AD13"/>
    <mergeCell ref="R9:R11"/>
    <mergeCell ref="T9:T11"/>
    <mergeCell ref="U9:U11"/>
    <mergeCell ref="V9:V11"/>
    <mergeCell ref="W9:W11"/>
    <mergeCell ref="Y9:Y11"/>
    <mergeCell ref="K9:K11"/>
    <mergeCell ref="L9:L11"/>
    <mergeCell ref="M9:M11"/>
    <mergeCell ref="O9:O11"/>
    <mergeCell ref="P9:P11"/>
    <mergeCell ref="Q9:Q11"/>
    <mergeCell ref="A21:AD21"/>
    <mergeCell ref="A27:AD27"/>
    <mergeCell ref="C7:C11"/>
    <mergeCell ref="D7:D11"/>
    <mergeCell ref="I9:I11"/>
    <mergeCell ref="E8:I8"/>
    <mergeCell ref="N9:N11"/>
    <mergeCell ref="Z9:Z11"/>
    <mergeCell ref="AA9:AA11"/>
    <mergeCell ref="AB9:AB11"/>
    <mergeCell ref="G9:G11"/>
    <mergeCell ref="H9:H11"/>
    <mergeCell ref="J9:J11"/>
    <mergeCell ref="A7:A11"/>
    <mergeCell ref="B7:B11"/>
    <mergeCell ref="A14:AD14"/>
    <mergeCell ref="A17:AD17"/>
    <mergeCell ref="AD8:AD11"/>
    <mergeCell ref="E9:E11"/>
    <mergeCell ref="J8:N8"/>
    <mergeCell ref="S9:S11"/>
    <mergeCell ref="O8:S8"/>
    <mergeCell ref="X9:X11"/>
    <mergeCell ref="T8:X8"/>
    <mergeCell ref="F9:F11"/>
    <mergeCell ref="V3:AD3"/>
    <mergeCell ref="I5:W5"/>
    <mergeCell ref="O4:P4"/>
    <mergeCell ref="AC9:AC11"/>
    <mergeCell ref="Y8:AC8"/>
    <mergeCell ref="E7:AD7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мэрия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brovkina.av</cp:lastModifiedBy>
  <cp:lastPrinted>2022-06-28T06:53:13Z</cp:lastPrinted>
  <dcterms:created xsi:type="dcterms:W3CDTF">2017-04-03T11:17:26Z</dcterms:created>
  <dcterms:modified xsi:type="dcterms:W3CDTF">2022-12-09T09:45:40Z</dcterms:modified>
</cp:coreProperties>
</file>