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980" yWindow="135" windowWidth="8790" windowHeight="9120" firstSheet="12" activeTab="12"/>
  </bookViews>
  <sheets>
    <sheet name="проект" sheetId="4" r:id="rId1"/>
    <sheet name="1" sheetId="5" r:id="rId2"/>
    <sheet name="2696-п1" sheetId="6" r:id="rId3"/>
    <sheet name="3883-п1" sheetId="7" r:id="rId4"/>
    <sheet name="Лист1" sheetId="8" r:id="rId5"/>
    <sheet name="4352-п1" sheetId="9" r:id="rId6"/>
    <sheet name="Лист2" sheetId="10" r:id="rId7"/>
    <sheet name="554-п1" sheetId="11" r:id="rId8"/>
    <sheet name="2003" sheetId="12" r:id="rId9"/>
    <sheet name="2003 2" sheetId="13" r:id="rId10"/>
    <sheet name="2750" sheetId="14" r:id="rId11"/>
    <sheet name="3154" sheetId="15" r:id="rId12"/>
    <sheet name="2024" sheetId="34" r:id="rId13"/>
  </sheets>
  <definedNames>
    <definedName name="_xlnm.Print_Titles" localSheetId="0">проект!$7:$11</definedName>
    <definedName name="_xlnm.Print_Area" localSheetId="12">'2024'!$A$1:$Y$50</definedName>
  </definedNames>
  <calcPr calcId="124519"/>
  <fileRecoveryPr autoRecover="0"/>
</workbook>
</file>

<file path=xl/calcChain.xml><?xml version="1.0" encoding="utf-8"?>
<calcChain xmlns="http://schemas.openxmlformats.org/spreadsheetml/2006/main">
  <c r="P39" i="34"/>
  <c r="P43" s="1"/>
  <c r="O43" s="1"/>
  <c r="U44"/>
  <c r="U43"/>
  <c r="T44"/>
  <c r="T43"/>
  <c r="Y42"/>
  <c r="T42"/>
  <c r="Y40"/>
  <c r="T40"/>
  <c r="Y41"/>
  <c r="T41"/>
  <c r="T39"/>
  <c r="O42"/>
  <c r="O39"/>
  <c r="Y39" s="1"/>
  <c r="Y43" s="1"/>
  <c r="Y44" s="1"/>
  <c r="O41"/>
  <c r="O40"/>
  <c r="K42"/>
  <c r="J42" s="1"/>
  <c r="K39"/>
  <c r="N43"/>
  <c r="M43"/>
  <c r="L43"/>
  <c r="K41"/>
  <c r="J41"/>
  <c r="J40"/>
  <c r="P44" l="1"/>
  <c r="O44" s="1"/>
  <c r="K44"/>
  <c r="J44" s="1"/>
  <c r="J39"/>
  <c r="K43"/>
  <c r="J43" s="1"/>
  <c r="K44" i="15" l="1"/>
  <c r="K33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K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/>
  <c r="AG68"/>
  <c r="AG69" s="1"/>
  <c r="AF68"/>
  <c r="AF69" s="1"/>
  <c r="AE68"/>
  <c r="AE69" s="1"/>
  <c r="AD68"/>
  <c r="AD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 s="1"/>
  <c r="AF62"/>
  <c r="AF63" s="1"/>
  <c r="AE62"/>
  <c r="AE63" s="1"/>
  <c r="Y62"/>
  <c r="Y63" s="1"/>
  <c r="T62"/>
  <c r="T63" s="1"/>
  <c r="O62"/>
  <c r="O63" s="1"/>
  <c r="J62"/>
  <c r="J63" s="1"/>
  <c r="I62"/>
  <c r="AH62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Y55"/>
  <c r="T55"/>
  <c r="O55"/>
  <c r="J55"/>
  <c r="E55"/>
  <c r="AG54"/>
  <c r="AG57"/>
  <c r="AF54"/>
  <c r="AF57"/>
  <c r="AE54"/>
  <c r="AE57"/>
  <c r="Y54"/>
  <c r="Y57" s="1"/>
  <c r="T54"/>
  <c r="T57" s="1"/>
  <c r="O54"/>
  <c r="O57" s="1"/>
  <c r="J54"/>
  <c r="J57" s="1"/>
  <c r="I54"/>
  <c r="I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/>
  <c r="Y51"/>
  <c r="T51"/>
  <c r="O51"/>
  <c r="J51"/>
  <c r="E51"/>
  <c r="AH50"/>
  <c r="AG50"/>
  <c r="AF50"/>
  <c r="AE50"/>
  <c r="AD50"/>
  <c r="Y50"/>
  <c r="T50"/>
  <c r="O50"/>
  <c r="J50"/>
  <c r="E50"/>
  <c r="AH49"/>
  <c r="AH52" s="1"/>
  <c r="AG49"/>
  <c r="AG52" s="1"/>
  <c r="AF49"/>
  <c r="AF52" s="1"/>
  <c r="AE49"/>
  <c r="AE52" s="1"/>
  <c r="AD49"/>
  <c r="AD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 s="1"/>
  <c r="AG44"/>
  <c r="AG47" s="1"/>
  <c r="AF44"/>
  <c r="AF47" s="1"/>
  <c r="AE44"/>
  <c r="AE47" s="1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Y41"/>
  <c r="T41"/>
  <c r="O41"/>
  <c r="J41"/>
  <c r="E41"/>
  <c r="AH40"/>
  <c r="AG40"/>
  <c r="AF40"/>
  <c r="AE40"/>
  <c r="Y40"/>
  <c r="T40"/>
  <c r="O40"/>
  <c r="J40"/>
  <c r="E40"/>
  <c r="AH39"/>
  <c r="AG39"/>
  <c r="AF39"/>
  <c r="AE39"/>
  <c r="Y39"/>
  <c r="T39"/>
  <c r="O39"/>
  <c r="J39"/>
  <c r="E39"/>
  <c r="AH38"/>
  <c r="AH42"/>
  <c r="AG38"/>
  <c r="AG42"/>
  <c r="AF38"/>
  <c r="AF42"/>
  <c r="AE38"/>
  <c r="AE42"/>
  <c r="AD38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I36"/>
  <c r="H36"/>
  <c r="G36"/>
  <c r="F36"/>
  <c r="AG35"/>
  <c r="Y35"/>
  <c r="T35"/>
  <c r="Q35"/>
  <c r="Q36" s="1"/>
  <c r="P35"/>
  <c r="O35" s="1"/>
  <c r="L35" s="1"/>
  <c r="N35"/>
  <c r="AH35" s="1"/>
  <c r="K35"/>
  <c r="K36" s="1"/>
  <c r="E35"/>
  <c r="AG34"/>
  <c r="AF34"/>
  <c r="AE34"/>
  <c r="Y34"/>
  <c r="T34"/>
  <c r="O34"/>
  <c r="N34"/>
  <c r="AH34" s="1"/>
  <c r="J34"/>
  <c r="E34"/>
  <c r="AG33"/>
  <c r="AG36" s="1"/>
  <c r="Y33"/>
  <c r="T33"/>
  <c r="T36" s="1"/>
  <c r="P33"/>
  <c r="P36" s="1"/>
  <c r="O33"/>
  <c r="N33"/>
  <c r="N36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X30"/>
  <c r="U30" s="1"/>
  <c r="T30" s="1"/>
  <c r="P30"/>
  <c r="N30"/>
  <c r="E30"/>
  <c r="AG29"/>
  <c r="AF29"/>
  <c r="AC29"/>
  <c r="Z29" s="1"/>
  <c r="Y29" s="1"/>
  <c r="X29"/>
  <c r="U29"/>
  <c r="T29" s="1"/>
  <c r="S29"/>
  <c r="P29" s="1"/>
  <c r="N29"/>
  <c r="AH29" s="1"/>
  <c r="K29"/>
  <c r="E29"/>
  <c r="AG28"/>
  <c r="AF28"/>
  <c r="AC28"/>
  <c r="X28"/>
  <c r="X31" s="1"/>
  <c r="U28"/>
  <c r="U31" s="1"/>
  <c r="S28"/>
  <c r="S31" s="1"/>
  <c r="N28"/>
  <c r="N31" s="1"/>
  <c r="E28"/>
  <c r="AH27"/>
  <c r="AG27"/>
  <c r="AF27"/>
  <c r="Y27"/>
  <c r="T27"/>
  <c r="O27"/>
  <c r="K27"/>
  <c r="J27"/>
  <c r="E27"/>
  <c r="AH26"/>
  <c r="AG26"/>
  <c r="AF26"/>
  <c r="AE26"/>
  <c r="AD26"/>
  <c r="Y26"/>
  <c r="T26"/>
  <c r="O26"/>
  <c r="J26"/>
  <c r="E26"/>
  <c r="AH25"/>
  <c r="AG25"/>
  <c r="AG31"/>
  <c r="AF25"/>
  <c r="AF31"/>
  <c r="AE25"/>
  <c r="AD25"/>
  <c r="Y25"/>
  <c r="T25"/>
  <c r="O25"/>
  <c r="J25"/>
  <c r="E25"/>
  <c r="E3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/>
  <c r="Y20"/>
  <c r="T20"/>
  <c r="O20"/>
  <c r="J20"/>
  <c r="E20"/>
  <c r="AG18"/>
  <c r="AG22" s="1"/>
  <c r="AE18"/>
  <c r="AE22" s="1"/>
  <c r="Y18"/>
  <c r="Y22" s="1"/>
  <c r="T18"/>
  <c r="O18"/>
  <c r="O22" s="1"/>
  <c r="J18"/>
  <c r="E18"/>
  <c r="E22" s="1"/>
  <c r="M69" i="14"/>
  <c r="L69"/>
  <c r="K80"/>
  <c r="AC80"/>
  <c r="AB80"/>
  <c r="AA80"/>
  <c r="Z80"/>
  <c r="X80"/>
  <c r="W80"/>
  <c r="V80"/>
  <c r="U80"/>
  <c r="S80"/>
  <c r="R80"/>
  <c r="Q80"/>
  <c r="P80"/>
  <c r="N80"/>
  <c r="M80"/>
  <c r="L80"/>
  <c r="I80"/>
  <c r="H80"/>
  <c r="G80"/>
  <c r="F80"/>
  <c r="AH79"/>
  <c r="AH80" s="1"/>
  <c r="AG79"/>
  <c r="AG80" s="1"/>
  <c r="AF79"/>
  <c r="AF80" s="1"/>
  <c r="AE79"/>
  <c r="AE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K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K69"/>
  <c r="H69"/>
  <c r="G69"/>
  <c r="F69"/>
  <c r="AH68"/>
  <c r="AH69"/>
  <c r="AG68"/>
  <c r="AG69" s="1"/>
  <c r="AF68"/>
  <c r="AF69" s="1"/>
  <c r="AE68"/>
  <c r="AE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 s="1"/>
  <c r="AF62"/>
  <c r="AF63" s="1"/>
  <c r="AE62"/>
  <c r="AE63" s="1"/>
  <c r="Y62"/>
  <c r="Y63" s="1"/>
  <c r="T62"/>
  <c r="T63" s="1"/>
  <c r="O62"/>
  <c r="O63" s="1"/>
  <c r="J62"/>
  <c r="J63" s="1"/>
  <c r="I62"/>
  <c r="AH62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D56" s="1"/>
  <c r="AF56"/>
  <c r="AE56"/>
  <c r="E56"/>
  <c r="AH55"/>
  <c r="AG55"/>
  <c r="AD55" s="1"/>
  <c r="AF55"/>
  <c r="AE55"/>
  <c r="Y55"/>
  <c r="T55"/>
  <c r="O55"/>
  <c r="J55"/>
  <c r="E55"/>
  <c r="AG54"/>
  <c r="AF54"/>
  <c r="AF57" s="1"/>
  <c r="AE54"/>
  <c r="Y54"/>
  <c r="Y57" s="1"/>
  <c r="T54"/>
  <c r="T57" s="1"/>
  <c r="O54"/>
  <c r="O57" s="1"/>
  <c r="J54"/>
  <c r="J57" s="1"/>
  <c r="I54"/>
  <c r="I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D51" s="1"/>
  <c r="AF51"/>
  <c r="AE51"/>
  <c r="Y51"/>
  <c r="T51"/>
  <c r="O51"/>
  <c r="J51"/>
  <c r="E51"/>
  <c r="AH50"/>
  <c r="AG50"/>
  <c r="AD50" s="1"/>
  <c r="AF50"/>
  <c r="AE50"/>
  <c r="Y50"/>
  <c r="T50"/>
  <c r="O50"/>
  <c r="J50"/>
  <c r="E50"/>
  <c r="AH49"/>
  <c r="AH52" s="1"/>
  <c r="AG49"/>
  <c r="AG52" s="1"/>
  <c r="AF49"/>
  <c r="AF52" s="1"/>
  <c r="AE49"/>
  <c r="AE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D46" s="1"/>
  <c r="AF46"/>
  <c r="AE46"/>
  <c r="Y46"/>
  <c r="T46"/>
  <c r="O46"/>
  <c r="J46"/>
  <c r="E46"/>
  <c r="AH45"/>
  <c r="AG45"/>
  <c r="AD45" s="1"/>
  <c r="AF45"/>
  <c r="AE45"/>
  <c r="Y45"/>
  <c r="T45"/>
  <c r="O45"/>
  <c r="J45"/>
  <c r="E45"/>
  <c r="AH44"/>
  <c r="AH47" s="1"/>
  <c r="AG44"/>
  <c r="AG47" s="1"/>
  <c r="AF44"/>
  <c r="AF47" s="1"/>
  <c r="AE44"/>
  <c r="AE47" s="1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D41" s="1"/>
  <c r="AF41"/>
  <c r="AE41"/>
  <c r="Y41"/>
  <c r="T41"/>
  <c r="O41"/>
  <c r="J41"/>
  <c r="E41"/>
  <c r="AH40"/>
  <c r="AG40"/>
  <c r="AD40" s="1"/>
  <c r="AF40"/>
  <c r="AE40"/>
  <c r="Y40"/>
  <c r="T40"/>
  <c r="O40"/>
  <c r="J40"/>
  <c r="E40"/>
  <c r="AH39"/>
  <c r="AG39"/>
  <c r="AD39" s="1"/>
  <c r="AF39"/>
  <c r="AE39"/>
  <c r="Y39"/>
  <c r="T39"/>
  <c r="O39"/>
  <c r="J39"/>
  <c r="E39"/>
  <c r="AH38"/>
  <c r="AH42" s="1"/>
  <c r="AG38"/>
  <c r="AG42" s="1"/>
  <c r="AF38"/>
  <c r="AF42" s="1"/>
  <c r="AE38"/>
  <c r="AE42" s="1"/>
  <c r="Y38"/>
  <c r="T38"/>
  <c r="T42" s="1"/>
  <c r="O38"/>
  <c r="J38"/>
  <c r="J42" s="1"/>
  <c r="E38"/>
  <c r="AC36"/>
  <c r="AB36"/>
  <c r="AA36"/>
  <c r="Z36"/>
  <c r="X36"/>
  <c r="W36"/>
  <c r="V36"/>
  <c r="U36"/>
  <c r="S36"/>
  <c r="R36"/>
  <c r="M36"/>
  <c r="I36"/>
  <c r="H36"/>
  <c r="G36"/>
  <c r="F36"/>
  <c r="AG35"/>
  <c r="Y35"/>
  <c r="T35"/>
  <c r="Q35"/>
  <c r="Q36" s="1"/>
  <c r="P35"/>
  <c r="K35"/>
  <c r="K36" s="1"/>
  <c r="E35"/>
  <c r="AG34"/>
  <c r="AF34"/>
  <c r="AE34"/>
  <c r="Y34"/>
  <c r="T34"/>
  <c r="O34"/>
  <c r="N34"/>
  <c r="AH34" s="1"/>
  <c r="J34"/>
  <c r="E34"/>
  <c r="AG33"/>
  <c r="AG36" s="1"/>
  <c r="Y33"/>
  <c r="Y36" s="1"/>
  <c r="T33"/>
  <c r="T36" s="1"/>
  <c r="P33"/>
  <c r="P36" s="1"/>
  <c r="AE33"/>
  <c r="N33"/>
  <c r="E33"/>
  <c r="E36" s="1"/>
  <c r="AB31"/>
  <c r="AA31"/>
  <c r="W31"/>
  <c r="V31"/>
  <c r="R31"/>
  <c r="Q31"/>
  <c r="M31"/>
  <c r="L31"/>
  <c r="I31"/>
  <c r="H31"/>
  <c r="G31"/>
  <c r="F31"/>
  <c r="AG30"/>
  <c r="AF30"/>
  <c r="AC30"/>
  <c r="Z30" s="1"/>
  <c r="Y30" s="1"/>
  <c r="X30"/>
  <c r="U30"/>
  <c r="T30" s="1"/>
  <c r="P30"/>
  <c r="N30"/>
  <c r="AH30" s="1"/>
  <c r="E30"/>
  <c r="AG29"/>
  <c r="AF29"/>
  <c r="AC29" s="1"/>
  <c r="X29"/>
  <c r="U29" s="1"/>
  <c r="S29"/>
  <c r="P29" s="1"/>
  <c r="O29" s="1"/>
  <c r="N29"/>
  <c r="K29"/>
  <c r="E29"/>
  <c r="AG28"/>
  <c r="AF28"/>
  <c r="AC28" s="1"/>
  <c r="X28"/>
  <c r="X31"/>
  <c r="U28"/>
  <c r="S28"/>
  <c r="S31"/>
  <c r="N28"/>
  <c r="N31"/>
  <c r="K28"/>
  <c r="E28"/>
  <c r="AH27"/>
  <c r="AG27"/>
  <c r="AF27"/>
  <c r="Y27"/>
  <c r="T27"/>
  <c r="O27"/>
  <c r="K27"/>
  <c r="AE27"/>
  <c r="J27"/>
  <c r="E27"/>
  <c r="AH26"/>
  <c r="AG26"/>
  <c r="AF26"/>
  <c r="AE26"/>
  <c r="Y26"/>
  <c r="T26"/>
  <c r="O26"/>
  <c r="J26"/>
  <c r="E26"/>
  <c r="AH25"/>
  <c r="AG25"/>
  <c r="AF25"/>
  <c r="AF31" s="1"/>
  <c r="Y25"/>
  <c r="T25"/>
  <c r="O25"/>
  <c r="K31"/>
  <c r="E25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 s="1"/>
  <c r="AE18"/>
  <c r="AE22" s="1"/>
  <c r="AD18"/>
  <c r="Y18"/>
  <c r="Y22"/>
  <c r="T18"/>
  <c r="T22"/>
  <c r="O18"/>
  <c r="O22"/>
  <c r="J18"/>
  <c r="J22"/>
  <c r="E18"/>
  <c r="E22"/>
  <c r="K25" i="13"/>
  <c r="K27"/>
  <c r="K35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I77"/>
  <c r="H77"/>
  <c r="G77"/>
  <c r="F77"/>
  <c r="AG76"/>
  <c r="AG77" s="1"/>
  <c r="AF76"/>
  <c r="AF77" s="1"/>
  <c r="Y76"/>
  <c r="Y77" s="1"/>
  <c r="T76"/>
  <c r="T77" s="1"/>
  <c r="O76"/>
  <c r="O77" s="1"/>
  <c r="K76"/>
  <c r="AE76" s="1"/>
  <c r="AE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G72" s="1"/>
  <c r="AF71"/>
  <c r="AF72" s="1"/>
  <c r="AE71"/>
  <c r="AE72" s="1"/>
  <c r="AD71"/>
  <c r="AD72" s="1"/>
  <c r="Y71"/>
  <c r="Y72" s="1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/>
  <c r="AG68"/>
  <c r="AG69"/>
  <c r="AF68"/>
  <c r="AF69"/>
  <c r="AE68"/>
  <c r="AE69"/>
  <c r="Y68"/>
  <c r="Y69"/>
  <c r="T68"/>
  <c r="T69"/>
  <c r="O68"/>
  <c r="O69"/>
  <c r="J68"/>
  <c r="J69"/>
  <c r="E68"/>
  <c r="E69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/>
  <c r="AG65"/>
  <c r="AF65"/>
  <c r="AF66" s="1"/>
  <c r="AE65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F62"/>
  <c r="AF63" s="1"/>
  <c r="AE62"/>
  <c r="Y62"/>
  <c r="Y63" s="1"/>
  <c r="T62"/>
  <c r="T63" s="1"/>
  <c r="O62"/>
  <c r="O63" s="1"/>
  <c r="J62"/>
  <c r="J63" s="1"/>
  <c r="I62"/>
  <c r="AH62" s="1"/>
  <c r="AH63" s="1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G60" s="1"/>
  <c r="AF59"/>
  <c r="AF60" s="1"/>
  <c r="AE59"/>
  <c r="AE60" s="1"/>
  <c r="AD59"/>
  <c r="AD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AD55" s="1"/>
  <c r="Y55"/>
  <c r="T55"/>
  <c r="O55"/>
  <c r="J55"/>
  <c r="E55"/>
  <c r="AG54"/>
  <c r="AG57" s="1"/>
  <c r="AF54"/>
  <c r="AF57" s="1"/>
  <c r="AE54"/>
  <c r="AE57" s="1"/>
  <c r="Y54"/>
  <c r="Y57" s="1"/>
  <c r="T54"/>
  <c r="T57" s="1"/>
  <c r="O54"/>
  <c r="O57" s="1"/>
  <c r="J54"/>
  <c r="J57" s="1"/>
  <c r="I54"/>
  <c r="AH54" s="1"/>
  <c r="I57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Y51"/>
  <c r="T51"/>
  <c r="O51"/>
  <c r="J51"/>
  <c r="E51"/>
  <c r="AH50"/>
  <c r="AG50"/>
  <c r="AF50"/>
  <c r="AE50"/>
  <c r="Y50"/>
  <c r="T50"/>
  <c r="O50"/>
  <c r="J50"/>
  <c r="E50"/>
  <c r="AH49"/>
  <c r="AH52" s="1"/>
  <c r="AG49"/>
  <c r="AF49"/>
  <c r="AF52" s="1"/>
  <c r="AE49"/>
  <c r="AD49" s="1"/>
  <c r="AE52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AD45"/>
  <c r="Y45"/>
  <c r="T45"/>
  <c r="O45"/>
  <c r="J45"/>
  <c r="E45"/>
  <c r="AH44"/>
  <c r="AH47" s="1"/>
  <c r="AG44"/>
  <c r="AF44"/>
  <c r="AF47" s="1"/>
  <c r="AE44"/>
  <c r="AD44" s="1"/>
  <c r="AE47"/>
  <c r="Y44"/>
  <c r="Y47" s="1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AD41" s="1"/>
  <c r="Y41"/>
  <c r="T41"/>
  <c r="O41"/>
  <c r="J41"/>
  <c r="E41"/>
  <c r="AH40"/>
  <c r="AG40"/>
  <c r="AF40"/>
  <c r="AE40"/>
  <c r="AD40" s="1"/>
  <c r="Y40"/>
  <c r="T40"/>
  <c r="O40"/>
  <c r="J40"/>
  <c r="E40"/>
  <c r="AH39"/>
  <c r="AG39"/>
  <c r="AF39"/>
  <c r="AE39"/>
  <c r="AD39" s="1"/>
  <c r="Y39"/>
  <c r="T39"/>
  <c r="O39"/>
  <c r="J39"/>
  <c r="E39"/>
  <c r="AH38"/>
  <c r="AH42" s="1"/>
  <c r="AG38"/>
  <c r="AF38"/>
  <c r="AF42"/>
  <c r="AE38"/>
  <c r="AD38"/>
  <c r="AE42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N35" s="1"/>
  <c r="P35"/>
  <c r="AE35"/>
  <c r="E35"/>
  <c r="AG34"/>
  <c r="AF34"/>
  <c r="AE34"/>
  <c r="Y34"/>
  <c r="T34"/>
  <c r="O34"/>
  <c r="N34"/>
  <c r="AH34"/>
  <c r="J34"/>
  <c r="E34"/>
  <c r="AG33"/>
  <c r="AG36"/>
  <c r="Y33"/>
  <c r="Y36"/>
  <c r="T33"/>
  <c r="T36"/>
  <c r="P33"/>
  <c r="P36"/>
  <c r="O33"/>
  <c r="N33"/>
  <c r="AH33" s="1"/>
  <c r="L33"/>
  <c r="E33"/>
  <c r="E36" s="1"/>
  <c r="AB31"/>
  <c r="AA31"/>
  <c r="W31"/>
  <c r="V31"/>
  <c r="R31"/>
  <c r="Q31"/>
  <c r="M31"/>
  <c r="L31"/>
  <c r="I31"/>
  <c r="H31"/>
  <c r="G31"/>
  <c r="F31"/>
  <c r="AG30"/>
  <c r="AF30"/>
  <c r="AC30"/>
  <c r="Z30" s="1"/>
  <c r="Y30" s="1"/>
  <c r="X30"/>
  <c r="U30"/>
  <c r="T30" s="1"/>
  <c r="P30"/>
  <c r="O30" s="1"/>
  <c r="N30"/>
  <c r="AH30" s="1"/>
  <c r="E30"/>
  <c r="AG29"/>
  <c r="AF29"/>
  <c r="AC29" s="1"/>
  <c r="Z29" s="1"/>
  <c r="Y29" s="1"/>
  <c r="X29"/>
  <c r="U29" s="1"/>
  <c r="T29" s="1"/>
  <c r="S29"/>
  <c r="P29"/>
  <c r="O29" s="1"/>
  <c r="N29"/>
  <c r="AH29" s="1"/>
  <c r="K29"/>
  <c r="J29" s="1"/>
  <c r="E29"/>
  <c r="AG28"/>
  <c r="AF28"/>
  <c r="AC28" s="1"/>
  <c r="Z28" s="1"/>
  <c r="X28"/>
  <c r="X31" s="1"/>
  <c r="U28"/>
  <c r="T28" s="1"/>
  <c r="S28"/>
  <c r="P28" s="1"/>
  <c r="N28"/>
  <c r="N31" s="1"/>
  <c r="K28"/>
  <c r="J28" s="1"/>
  <c r="E28"/>
  <c r="AH27"/>
  <c r="AG27"/>
  <c r="AF27"/>
  <c r="AE27"/>
  <c r="Y27"/>
  <c r="T27"/>
  <c r="O27"/>
  <c r="J27"/>
  <c r="E27"/>
  <c r="AH26"/>
  <c r="AG26"/>
  <c r="AF26"/>
  <c r="AE26"/>
  <c r="Y26"/>
  <c r="T26"/>
  <c r="O26"/>
  <c r="J26"/>
  <c r="E26"/>
  <c r="AH25"/>
  <c r="AG25"/>
  <c r="AF25"/>
  <c r="AF3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 s="1"/>
  <c r="AE18"/>
  <c r="AE22" s="1"/>
  <c r="AD18"/>
  <c r="Y18"/>
  <c r="Y22" s="1"/>
  <c r="T18"/>
  <c r="T22" s="1"/>
  <c r="O18"/>
  <c r="O22" s="1"/>
  <c r="J18"/>
  <c r="J22" s="1"/>
  <c r="E18"/>
  <c r="E22" s="1"/>
  <c r="K76" i="12"/>
  <c r="AC80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K77"/>
  <c r="I77"/>
  <c r="H77"/>
  <c r="G77"/>
  <c r="F77"/>
  <c r="AG76"/>
  <c r="AG77"/>
  <c r="AF76"/>
  <c r="AF77" s="1"/>
  <c r="AE76"/>
  <c r="AE77" s="1"/>
  <c r="Y76"/>
  <c r="Y77" s="1"/>
  <c r="T76"/>
  <c r="T77" s="1"/>
  <c r="O76"/>
  <c r="O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F71"/>
  <c r="AF72" s="1"/>
  <c r="AE71"/>
  <c r="AD71" s="1"/>
  <c r="AD72" s="1"/>
  <c r="AE72"/>
  <c r="Y71"/>
  <c r="Y72"/>
  <c r="T71"/>
  <c r="T72"/>
  <c r="O71"/>
  <c r="O72"/>
  <c r="J71"/>
  <c r="J72"/>
  <c r="E71"/>
  <c r="E72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 s="1"/>
  <c r="AG68"/>
  <c r="AG69" s="1"/>
  <c r="AF68"/>
  <c r="AF69" s="1"/>
  <c r="AE68"/>
  <c r="AE69" s="1"/>
  <c r="AD68"/>
  <c r="AD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AD65"/>
  <c r="AD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/>
  <c r="AF62"/>
  <c r="AF63" s="1"/>
  <c r="AE62"/>
  <c r="AE63" s="1"/>
  <c r="Y62"/>
  <c r="Y63" s="1"/>
  <c r="T62"/>
  <c r="T63" s="1"/>
  <c r="O62"/>
  <c r="O63" s="1"/>
  <c r="J62"/>
  <c r="J63" s="1"/>
  <c r="I62"/>
  <c r="AH62" s="1"/>
  <c r="I63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F59"/>
  <c r="AF60" s="1"/>
  <c r="AE59"/>
  <c r="AD59" s="1"/>
  <c r="AD60" s="1"/>
  <c r="AE60"/>
  <c r="Y59"/>
  <c r="Y60"/>
  <c r="T59"/>
  <c r="T60"/>
  <c r="O59"/>
  <c r="O60"/>
  <c r="J59"/>
  <c r="J60"/>
  <c r="E59"/>
  <c r="E60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 s="1"/>
  <c r="E56"/>
  <c r="AH55"/>
  <c r="AG55"/>
  <c r="AF55"/>
  <c r="AE55"/>
  <c r="Y55"/>
  <c r="T55"/>
  <c r="O55"/>
  <c r="J55"/>
  <c r="E55"/>
  <c r="AG54"/>
  <c r="AF54"/>
  <c r="AF57" s="1"/>
  <c r="AE54"/>
  <c r="AE57" s="1"/>
  <c r="Y54"/>
  <c r="Y57" s="1"/>
  <c r="T54"/>
  <c r="T57" s="1"/>
  <c r="O54"/>
  <c r="O57" s="1"/>
  <c r="J54"/>
  <c r="J57" s="1"/>
  <c r="I54"/>
  <c r="AH54" s="1"/>
  <c r="AH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 s="1"/>
  <c r="Y51"/>
  <c r="T51"/>
  <c r="O51"/>
  <c r="J51"/>
  <c r="E51"/>
  <c r="AH50"/>
  <c r="AG50"/>
  <c r="AF50"/>
  <c r="AE50"/>
  <c r="AD50" s="1"/>
  <c r="Y50"/>
  <c r="T50"/>
  <c r="O50"/>
  <c r="J50"/>
  <c r="E50"/>
  <c r="AH49"/>
  <c r="AH52" s="1"/>
  <c r="AG49"/>
  <c r="AG52" s="1"/>
  <c r="AF49"/>
  <c r="AF52" s="1"/>
  <c r="AE49"/>
  <c r="AE52" s="1"/>
  <c r="AD49"/>
  <c r="AD52" s="1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/>
  <c r="AG44"/>
  <c r="AG47"/>
  <c r="AF44"/>
  <c r="AF47"/>
  <c r="AE44"/>
  <c r="AE47"/>
  <c r="AD44"/>
  <c r="Y44"/>
  <c r="Y47"/>
  <c r="T44"/>
  <c r="T47" s="1"/>
  <c r="O44"/>
  <c r="O47" s="1"/>
  <c r="J44"/>
  <c r="J47" s="1"/>
  <c r="E44"/>
  <c r="E47" s="1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D41" s="1"/>
  <c r="AF41"/>
  <c r="AE41"/>
  <c r="Y41"/>
  <c r="T41"/>
  <c r="O41"/>
  <c r="J41"/>
  <c r="E41"/>
  <c r="AH40"/>
  <c r="AG40"/>
  <c r="AD40" s="1"/>
  <c r="AF40"/>
  <c r="AE40"/>
  <c r="Y40"/>
  <c r="T40"/>
  <c r="O40"/>
  <c r="J40"/>
  <c r="E40"/>
  <c r="AH39"/>
  <c r="AG39"/>
  <c r="AD39" s="1"/>
  <c r="AF39"/>
  <c r="AE39"/>
  <c r="Y39"/>
  <c r="T39"/>
  <c r="O39"/>
  <c r="J39"/>
  <c r="E39"/>
  <c r="AH38"/>
  <c r="AH42" s="1"/>
  <c r="AG38"/>
  <c r="AG42" s="1"/>
  <c r="AF38"/>
  <c r="AF42" s="1"/>
  <c r="AE38"/>
  <c r="AE42" s="1"/>
  <c r="Y38"/>
  <c r="Y42" s="1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Q36" s="1"/>
  <c r="P35"/>
  <c r="AE35" s="1"/>
  <c r="N35"/>
  <c r="AH35" s="1"/>
  <c r="E35"/>
  <c r="AG34"/>
  <c r="AF34"/>
  <c r="AE34"/>
  <c r="Y34"/>
  <c r="T34"/>
  <c r="O34"/>
  <c r="N34"/>
  <c r="J34" s="1"/>
  <c r="E34"/>
  <c r="AG33"/>
  <c r="AG36" s="1"/>
  <c r="Y33"/>
  <c r="Y36" s="1"/>
  <c r="T33"/>
  <c r="T36" s="1"/>
  <c r="P33"/>
  <c r="O33" s="1"/>
  <c r="N33"/>
  <c r="AH33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Z30" s="1"/>
  <c r="X30"/>
  <c r="U30" s="1"/>
  <c r="T30" s="1"/>
  <c r="P30"/>
  <c r="O30"/>
  <c r="N30"/>
  <c r="AH30" s="1"/>
  <c r="J30"/>
  <c r="E30"/>
  <c r="AG29"/>
  <c r="AF29"/>
  <c r="AC29"/>
  <c r="Z29" s="1"/>
  <c r="Y29" s="1"/>
  <c r="X29"/>
  <c r="U29"/>
  <c r="T29" s="1"/>
  <c r="S29"/>
  <c r="P29" s="1"/>
  <c r="O29" s="1"/>
  <c r="N29"/>
  <c r="K29" s="1"/>
  <c r="E29"/>
  <c r="AG28"/>
  <c r="AF28"/>
  <c r="AC28" s="1"/>
  <c r="X28"/>
  <c r="U28" s="1"/>
  <c r="S28"/>
  <c r="S31" s="1"/>
  <c r="P28"/>
  <c r="O28" s="1"/>
  <c r="N28"/>
  <c r="K28" s="1"/>
  <c r="E28"/>
  <c r="AH27"/>
  <c r="AG27"/>
  <c r="AF27"/>
  <c r="AE27"/>
  <c r="AD27" s="1"/>
  <c r="Y27"/>
  <c r="T27"/>
  <c r="O27"/>
  <c r="J27"/>
  <c r="E27"/>
  <c r="AH26"/>
  <c r="AG26"/>
  <c r="AD26" s="1"/>
  <c r="AF26"/>
  <c r="AE26"/>
  <c r="Y26"/>
  <c r="T26"/>
  <c r="O26"/>
  <c r="J26"/>
  <c r="E26"/>
  <c r="AH25"/>
  <c r="AG25"/>
  <c r="AG31" s="1"/>
  <c r="AF25"/>
  <c r="AF31" s="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/>
  <c r="AE18"/>
  <c r="AE22"/>
  <c r="Y18"/>
  <c r="Y22"/>
  <c r="T18"/>
  <c r="T22"/>
  <c r="O18"/>
  <c r="O22"/>
  <c r="J18"/>
  <c r="J22"/>
  <c r="E18"/>
  <c r="E22"/>
  <c r="AC80" i="11"/>
  <c r="AB80"/>
  <c r="AA80"/>
  <c r="Z80"/>
  <c r="X80"/>
  <c r="W80"/>
  <c r="V80"/>
  <c r="U80"/>
  <c r="S80"/>
  <c r="R80"/>
  <c r="Q80"/>
  <c r="P80"/>
  <c r="N80"/>
  <c r="M80"/>
  <c r="L80"/>
  <c r="K80"/>
  <c r="I80"/>
  <c r="H80"/>
  <c r="G80"/>
  <c r="F80"/>
  <c r="AH79"/>
  <c r="AH80" s="1"/>
  <c r="AG79"/>
  <c r="AG80" s="1"/>
  <c r="AF79"/>
  <c r="AF80" s="1"/>
  <c r="AE79"/>
  <c r="AE80" s="1"/>
  <c r="AD79"/>
  <c r="AD80" s="1"/>
  <c r="Y79"/>
  <c r="Y80" s="1"/>
  <c r="T79"/>
  <c r="T80" s="1"/>
  <c r="O79"/>
  <c r="O80" s="1"/>
  <c r="J79"/>
  <c r="J80" s="1"/>
  <c r="E79"/>
  <c r="E80" s="1"/>
  <c r="AH77"/>
  <c r="AC77"/>
  <c r="AB77"/>
  <c r="AA77"/>
  <c r="Z77"/>
  <c r="X77"/>
  <c r="W77"/>
  <c r="V77"/>
  <c r="U77"/>
  <c r="S77"/>
  <c r="R77"/>
  <c r="Q77"/>
  <c r="P77"/>
  <c r="N77"/>
  <c r="M77"/>
  <c r="L77"/>
  <c r="K77"/>
  <c r="I77"/>
  <c r="H77"/>
  <c r="G77"/>
  <c r="F77"/>
  <c r="AG76"/>
  <c r="AG77"/>
  <c r="AF76"/>
  <c r="AF77" s="1"/>
  <c r="AE76"/>
  <c r="AE77" s="1"/>
  <c r="Y76"/>
  <c r="Y77" s="1"/>
  <c r="T76"/>
  <c r="T77" s="1"/>
  <c r="O76"/>
  <c r="O77" s="1"/>
  <c r="J76"/>
  <c r="J77" s="1"/>
  <c r="E76"/>
  <c r="E77" s="1"/>
  <c r="AC72"/>
  <c r="AB72"/>
  <c r="AA72"/>
  <c r="Z72"/>
  <c r="X72"/>
  <c r="W72"/>
  <c r="V72"/>
  <c r="U72"/>
  <c r="S72"/>
  <c r="R72"/>
  <c r="Q72"/>
  <c r="P72"/>
  <c r="N72"/>
  <c r="M72"/>
  <c r="L72"/>
  <c r="K72"/>
  <c r="I72"/>
  <c r="H72"/>
  <c r="G72"/>
  <c r="F72"/>
  <c r="AH71"/>
  <c r="AH72" s="1"/>
  <c r="AG71"/>
  <c r="AF71"/>
  <c r="AF72" s="1"/>
  <c r="AE71"/>
  <c r="AD71" s="1"/>
  <c r="AD72" s="1"/>
  <c r="AE72"/>
  <c r="Y71"/>
  <c r="Y72"/>
  <c r="T71"/>
  <c r="T72" s="1"/>
  <c r="O71"/>
  <c r="O72" s="1"/>
  <c r="J71"/>
  <c r="J72" s="1"/>
  <c r="E71"/>
  <c r="E72" s="1"/>
  <c r="AC69"/>
  <c r="AB69"/>
  <c r="AA69"/>
  <c r="Z69"/>
  <c r="X69"/>
  <c r="W69"/>
  <c r="V69"/>
  <c r="U69"/>
  <c r="S69"/>
  <c r="R69"/>
  <c r="Q69"/>
  <c r="P69"/>
  <c r="N69"/>
  <c r="M69"/>
  <c r="L69"/>
  <c r="K69"/>
  <c r="H69"/>
  <c r="G69"/>
  <c r="F69"/>
  <c r="AH68"/>
  <c r="AH69" s="1"/>
  <c r="AG68"/>
  <c r="AG69" s="1"/>
  <c r="AF68"/>
  <c r="AF69" s="1"/>
  <c r="AE68"/>
  <c r="AE69" s="1"/>
  <c r="Y68"/>
  <c r="Y69" s="1"/>
  <c r="T68"/>
  <c r="T69" s="1"/>
  <c r="O68"/>
  <c r="O69" s="1"/>
  <c r="J68"/>
  <c r="J69" s="1"/>
  <c r="E68"/>
  <c r="E69" s="1"/>
  <c r="AC66"/>
  <c r="AB66"/>
  <c r="AA66"/>
  <c r="Z66"/>
  <c r="X66"/>
  <c r="W66"/>
  <c r="V66"/>
  <c r="U66"/>
  <c r="S66"/>
  <c r="R66"/>
  <c r="Q66"/>
  <c r="P66"/>
  <c r="N66"/>
  <c r="M66"/>
  <c r="L66"/>
  <c r="K66"/>
  <c r="I66"/>
  <c r="H66"/>
  <c r="G66"/>
  <c r="F66"/>
  <c r="AH65"/>
  <c r="AH66" s="1"/>
  <c r="AG65"/>
  <c r="AG66" s="1"/>
  <c r="AF65"/>
  <c r="AF66" s="1"/>
  <c r="AE65"/>
  <c r="AE66" s="1"/>
  <c r="Y65"/>
  <c r="Y66" s="1"/>
  <c r="T65"/>
  <c r="T66" s="1"/>
  <c r="O65"/>
  <c r="O66" s="1"/>
  <c r="J65"/>
  <c r="J66" s="1"/>
  <c r="E65"/>
  <c r="E66" s="1"/>
  <c r="AC63"/>
  <c r="AB63"/>
  <c r="AA63"/>
  <c r="Z63"/>
  <c r="X63"/>
  <c r="W63"/>
  <c r="V63"/>
  <c r="U63"/>
  <c r="S63"/>
  <c r="R63"/>
  <c r="Q63"/>
  <c r="P63"/>
  <c r="N63"/>
  <c r="M63"/>
  <c r="L63"/>
  <c r="K63"/>
  <c r="H63"/>
  <c r="G63"/>
  <c r="F63"/>
  <c r="AG62"/>
  <c r="AG63"/>
  <c r="AF62"/>
  <c r="AF63" s="1"/>
  <c r="AE62"/>
  <c r="AE63" s="1"/>
  <c r="Y62"/>
  <c r="Y63" s="1"/>
  <c r="T62"/>
  <c r="T63" s="1"/>
  <c r="O62"/>
  <c r="O63" s="1"/>
  <c r="J62"/>
  <c r="J63" s="1"/>
  <c r="I62"/>
  <c r="AH62" s="1"/>
  <c r="I63"/>
  <c r="AC60"/>
  <c r="AB60"/>
  <c r="AA60"/>
  <c r="Z60"/>
  <c r="X60"/>
  <c r="W60"/>
  <c r="V60"/>
  <c r="U60"/>
  <c r="S60"/>
  <c r="R60"/>
  <c r="Q60"/>
  <c r="P60"/>
  <c r="N60"/>
  <c r="M60"/>
  <c r="L60"/>
  <c r="K60"/>
  <c r="I60"/>
  <c r="H60"/>
  <c r="G60"/>
  <c r="F60"/>
  <c r="AH59"/>
  <c r="AH60" s="1"/>
  <c r="AG59"/>
  <c r="AF59"/>
  <c r="AF60" s="1"/>
  <c r="AE59"/>
  <c r="AE60" s="1"/>
  <c r="Y59"/>
  <c r="Y60" s="1"/>
  <c r="T59"/>
  <c r="T60" s="1"/>
  <c r="O59"/>
  <c r="O60" s="1"/>
  <c r="J59"/>
  <c r="J60" s="1"/>
  <c r="E59"/>
  <c r="E60" s="1"/>
  <c r="AC57"/>
  <c r="AB57"/>
  <c r="AA57"/>
  <c r="Z57"/>
  <c r="X57"/>
  <c r="W57"/>
  <c r="V57"/>
  <c r="U57"/>
  <c r="S57"/>
  <c r="R57"/>
  <c r="Q57"/>
  <c r="P57"/>
  <c r="N57"/>
  <c r="M57"/>
  <c r="L57"/>
  <c r="K57"/>
  <c r="H57"/>
  <c r="G57"/>
  <c r="F57"/>
  <c r="AH56"/>
  <c r="AG56"/>
  <c r="AF56"/>
  <c r="AE56"/>
  <c r="AD56"/>
  <c r="E56"/>
  <c r="AH55"/>
  <c r="AG55"/>
  <c r="AF55"/>
  <c r="AE55"/>
  <c r="Y55"/>
  <c r="T55"/>
  <c r="O55"/>
  <c r="J55"/>
  <c r="E55"/>
  <c r="AG54"/>
  <c r="AF54"/>
  <c r="AF57" s="1"/>
  <c r="AE54"/>
  <c r="AE57" s="1"/>
  <c r="Y54"/>
  <c r="Y57" s="1"/>
  <c r="T54"/>
  <c r="T57" s="1"/>
  <c r="O54"/>
  <c r="O57" s="1"/>
  <c r="J54"/>
  <c r="J57" s="1"/>
  <c r="I54"/>
  <c r="AH54" s="1"/>
  <c r="AH57" s="1"/>
  <c r="AC52"/>
  <c r="AB52"/>
  <c r="AA52"/>
  <c r="Z52"/>
  <c r="X52"/>
  <c r="W52"/>
  <c r="V52"/>
  <c r="U52"/>
  <c r="S52"/>
  <c r="R52"/>
  <c r="Q52"/>
  <c r="P52"/>
  <c r="N52"/>
  <c r="M52"/>
  <c r="L52"/>
  <c r="K52"/>
  <c r="I52"/>
  <c r="H52"/>
  <c r="G52"/>
  <c r="F52"/>
  <c r="AH51"/>
  <c r="AG51"/>
  <c r="AF51"/>
  <c r="AE51"/>
  <c r="AD51" s="1"/>
  <c r="Y51"/>
  <c r="T51"/>
  <c r="O51"/>
  <c r="J51"/>
  <c r="E51"/>
  <c r="AH50"/>
  <c r="AG50"/>
  <c r="AF50"/>
  <c r="AE50"/>
  <c r="Y50"/>
  <c r="T50"/>
  <c r="O50"/>
  <c r="J50"/>
  <c r="E50"/>
  <c r="AH49"/>
  <c r="AH52"/>
  <c r="AG49"/>
  <c r="AG52" s="1"/>
  <c r="AF49"/>
  <c r="AF52" s="1"/>
  <c r="AE49"/>
  <c r="AE52" s="1"/>
  <c r="AD49"/>
  <c r="Y49"/>
  <c r="Y52" s="1"/>
  <c r="T49"/>
  <c r="T52" s="1"/>
  <c r="O49"/>
  <c r="O52" s="1"/>
  <c r="J49"/>
  <c r="J52" s="1"/>
  <c r="E49"/>
  <c r="E52" s="1"/>
  <c r="AC47"/>
  <c r="AB47"/>
  <c r="AA47"/>
  <c r="Z47"/>
  <c r="X47"/>
  <c r="W47"/>
  <c r="V47"/>
  <c r="U47"/>
  <c r="S47"/>
  <c r="R47"/>
  <c r="Q47"/>
  <c r="P47"/>
  <c r="N47"/>
  <c r="M47"/>
  <c r="L47"/>
  <c r="K47"/>
  <c r="I47"/>
  <c r="H47"/>
  <c r="G47"/>
  <c r="F47"/>
  <c r="AH46"/>
  <c r="AG46"/>
  <c r="AF46"/>
  <c r="AE46"/>
  <c r="Y46"/>
  <c r="T46"/>
  <c r="O46"/>
  <c r="J46"/>
  <c r="E46"/>
  <c r="AH45"/>
  <c r="AG45"/>
  <c r="AF45"/>
  <c r="AE45"/>
  <c r="Y45"/>
  <c r="T45"/>
  <c r="O45"/>
  <c r="J45"/>
  <c r="E45"/>
  <c r="AH44"/>
  <c r="AH47" s="1"/>
  <c r="AG44"/>
  <c r="AG47" s="1"/>
  <c r="AF44"/>
  <c r="AE44"/>
  <c r="AE47" s="1"/>
  <c r="AD44"/>
  <c r="Y44"/>
  <c r="Y47"/>
  <c r="T44"/>
  <c r="T47"/>
  <c r="O44"/>
  <c r="O47"/>
  <c r="J44"/>
  <c r="J47"/>
  <c r="E44"/>
  <c r="E47"/>
  <c r="AC42"/>
  <c r="AB42"/>
  <c r="AA42"/>
  <c r="Z42"/>
  <c r="X42"/>
  <c r="W42"/>
  <c r="V42"/>
  <c r="U42"/>
  <c r="S42"/>
  <c r="R42"/>
  <c r="Q42"/>
  <c r="P42"/>
  <c r="N42"/>
  <c r="M42"/>
  <c r="L42"/>
  <c r="K42"/>
  <c r="I42"/>
  <c r="H42"/>
  <c r="G42"/>
  <c r="F42"/>
  <c r="AH41"/>
  <c r="AG41"/>
  <c r="AF41"/>
  <c r="AE41"/>
  <c r="AD41" s="1"/>
  <c r="Y41"/>
  <c r="T41"/>
  <c r="O41"/>
  <c r="J41"/>
  <c r="E41"/>
  <c r="AH40"/>
  <c r="AG40"/>
  <c r="AF40"/>
  <c r="AE40"/>
  <c r="Y40"/>
  <c r="T40"/>
  <c r="O40"/>
  <c r="J40"/>
  <c r="E40"/>
  <c r="AH39"/>
  <c r="AG39"/>
  <c r="AF39"/>
  <c r="AE39"/>
  <c r="Y39"/>
  <c r="T39"/>
  <c r="O39"/>
  <c r="J39"/>
  <c r="E39"/>
  <c r="AH38"/>
  <c r="AH42" s="1"/>
  <c r="AG38"/>
  <c r="AG42" s="1"/>
  <c r="AF38"/>
  <c r="AF42" s="1"/>
  <c r="AE38"/>
  <c r="AE42" s="1"/>
  <c r="AD38"/>
  <c r="Y38"/>
  <c r="Y42"/>
  <c r="T38"/>
  <c r="T42" s="1"/>
  <c r="O38"/>
  <c r="O42" s="1"/>
  <c r="J38"/>
  <c r="J42" s="1"/>
  <c r="E38"/>
  <c r="E42" s="1"/>
  <c r="AC36"/>
  <c r="AB36"/>
  <c r="AA36"/>
  <c r="Z36"/>
  <c r="X36"/>
  <c r="W36"/>
  <c r="V36"/>
  <c r="U36"/>
  <c r="S36"/>
  <c r="R36"/>
  <c r="M36"/>
  <c r="K36"/>
  <c r="I36"/>
  <c r="H36"/>
  <c r="G36"/>
  <c r="F36"/>
  <c r="AG35"/>
  <c r="Y35"/>
  <c r="T35"/>
  <c r="Q35"/>
  <c r="Q36"/>
  <c r="P35"/>
  <c r="AE35"/>
  <c r="N35"/>
  <c r="AH35"/>
  <c r="E35"/>
  <c r="AG34"/>
  <c r="AF34"/>
  <c r="AE34"/>
  <c r="Y34"/>
  <c r="T34"/>
  <c r="O34"/>
  <c r="N34"/>
  <c r="J34" s="1"/>
  <c r="E34"/>
  <c r="AG33"/>
  <c r="AG36" s="1"/>
  <c r="Y33"/>
  <c r="Y36" s="1"/>
  <c r="T33"/>
  <c r="T36" s="1"/>
  <c r="P33"/>
  <c r="O33" s="1"/>
  <c r="N33"/>
  <c r="AH33" s="1"/>
  <c r="E33"/>
  <c r="E36" s="1"/>
  <c r="AB31"/>
  <c r="AA31"/>
  <c r="W31"/>
  <c r="V31"/>
  <c r="R31"/>
  <c r="Q31"/>
  <c r="M31"/>
  <c r="L31"/>
  <c r="I31"/>
  <c r="H31"/>
  <c r="G31"/>
  <c r="F31"/>
  <c r="AG30"/>
  <c r="AF30"/>
  <c r="AC30" s="1"/>
  <c r="X30"/>
  <c r="U30" s="1"/>
  <c r="T30" s="1"/>
  <c r="P30"/>
  <c r="O30"/>
  <c r="N30"/>
  <c r="J30"/>
  <c r="E30"/>
  <c r="AG29"/>
  <c r="AF29"/>
  <c r="AC29"/>
  <c r="Z29" s="1"/>
  <c r="Y29" s="1"/>
  <c r="X29"/>
  <c r="U29"/>
  <c r="T29" s="1"/>
  <c r="S29"/>
  <c r="P29" s="1"/>
  <c r="O29" s="1"/>
  <c r="N29"/>
  <c r="K29" s="1"/>
  <c r="E29"/>
  <c r="AG28"/>
  <c r="AF28"/>
  <c r="AC28" s="1"/>
  <c r="X28"/>
  <c r="U28" s="1"/>
  <c r="S28"/>
  <c r="S31" s="1"/>
  <c r="P28"/>
  <c r="O28" s="1"/>
  <c r="N28"/>
  <c r="K28" s="1"/>
  <c r="E28"/>
  <c r="AH27"/>
  <c r="AG27"/>
  <c r="AD27" s="1"/>
  <c r="AF27"/>
  <c r="AE27"/>
  <c r="Y27"/>
  <c r="T27"/>
  <c r="O27"/>
  <c r="J27"/>
  <c r="E27"/>
  <c r="AH26"/>
  <c r="AG26"/>
  <c r="AD26" s="1"/>
  <c r="AF26"/>
  <c r="AE26"/>
  <c r="Y26"/>
  <c r="T26"/>
  <c r="O26"/>
  <c r="J26"/>
  <c r="E26"/>
  <c r="AH25"/>
  <c r="AG25"/>
  <c r="AG31" s="1"/>
  <c r="AF25"/>
  <c r="AF31" s="1"/>
  <c r="AE25"/>
  <c r="Y25"/>
  <c r="T25"/>
  <c r="O25"/>
  <c r="J25"/>
  <c r="E25"/>
  <c r="E31" s="1"/>
  <c r="AH22"/>
  <c r="AF22"/>
  <c r="AC22"/>
  <c r="AB22"/>
  <c r="AA22"/>
  <c r="Z22"/>
  <c r="X22"/>
  <c r="W22"/>
  <c r="V22"/>
  <c r="U22"/>
  <c r="S22"/>
  <c r="R22"/>
  <c r="Q22"/>
  <c r="P22"/>
  <c r="N22"/>
  <c r="M22"/>
  <c r="L22"/>
  <c r="K22"/>
  <c r="I22"/>
  <c r="H22"/>
  <c r="G22"/>
  <c r="F22"/>
  <c r="AE20"/>
  <c r="AD20" s="1"/>
  <c r="Y20"/>
  <c r="T20"/>
  <c r="O20"/>
  <c r="J20"/>
  <c r="E20"/>
  <c r="AG18"/>
  <c r="AG22"/>
  <c r="AE18"/>
  <c r="AE22"/>
  <c r="Y18"/>
  <c r="Y22"/>
  <c r="T18"/>
  <c r="T22"/>
  <c r="O18"/>
  <c r="O22"/>
  <c r="J18"/>
  <c r="J22"/>
  <c r="E18"/>
  <c r="E22"/>
  <c r="AC77" i="10"/>
  <c r="X77"/>
  <c r="W77"/>
  <c r="V77"/>
  <c r="U77"/>
  <c r="S77"/>
  <c r="R77"/>
  <c r="Q77"/>
  <c r="P77"/>
  <c r="N77"/>
  <c r="M77"/>
  <c r="L77"/>
  <c r="K77"/>
  <c r="I77"/>
  <c r="H77"/>
  <c r="G77"/>
  <c r="F77"/>
  <c r="E77"/>
  <c r="AB76"/>
  <c r="AB77"/>
  <c r="AA76"/>
  <c r="AA77"/>
  <c r="Z76"/>
  <c r="Z77" s="1"/>
  <c r="Y76"/>
  <c r="Y77" s="1"/>
  <c r="T76"/>
  <c r="T77" s="1"/>
  <c r="O76"/>
  <c r="O77" s="1"/>
  <c r="J76"/>
  <c r="J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 s="1"/>
  <c r="Z68"/>
  <c r="Y68" s="1"/>
  <c r="Y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E66"/>
  <c r="AC65"/>
  <c r="AC66"/>
  <c r="AB65"/>
  <c r="AB66" s="1"/>
  <c r="AA65"/>
  <c r="AA66" s="1"/>
  <c r="Z65"/>
  <c r="Z66" s="1"/>
  <c r="T65"/>
  <c r="T66" s="1"/>
  <c r="O65"/>
  <c r="O66" s="1"/>
  <c r="J65"/>
  <c r="J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/>
  <c r="AA59"/>
  <c r="AA60"/>
  <c r="Z59"/>
  <c r="Z60"/>
  <c r="T59"/>
  <c r="T60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Y56" s="1"/>
  <c r="AA56"/>
  <c r="Z56"/>
  <c r="E56"/>
  <c r="AC55"/>
  <c r="AB55"/>
  <c r="Y55" s="1"/>
  <c r="AA55"/>
  <c r="Z55"/>
  <c r="T55"/>
  <c r="O55"/>
  <c r="J55"/>
  <c r="E55"/>
  <c r="AB54"/>
  <c r="AB57" s="1"/>
  <c r="AA54"/>
  <c r="AA57" s="1"/>
  <c r="Z54"/>
  <c r="Z57" s="1"/>
  <c r="T54"/>
  <c r="T57" s="1"/>
  <c r="O54"/>
  <c r="O57" s="1"/>
  <c r="J54"/>
  <c r="J57" s="1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F47"/>
  <c r="AC46"/>
  <c r="AB46"/>
  <c r="AA46"/>
  <c r="Z46"/>
  <c r="Y46" s="1"/>
  <c r="T46"/>
  <c r="O46"/>
  <c r="J46"/>
  <c r="E46"/>
  <c r="AC45"/>
  <c r="AB45"/>
  <c r="AA45"/>
  <c r="Z45"/>
  <c r="T45"/>
  <c r="O45"/>
  <c r="J45"/>
  <c r="E45"/>
  <c r="AC44"/>
  <c r="AC47"/>
  <c r="AB44"/>
  <c r="AA44"/>
  <c r="AA47" s="1"/>
  <c r="Z44"/>
  <c r="Y44" s="1"/>
  <c r="T44"/>
  <c r="T47" s="1"/>
  <c r="O44"/>
  <c r="O47" s="1"/>
  <c r="J44"/>
  <c r="J47" s="1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Z40"/>
  <c r="T40"/>
  <c r="O40"/>
  <c r="J40"/>
  <c r="E40"/>
  <c r="AC39"/>
  <c r="AB39"/>
  <c r="AA39"/>
  <c r="Z39"/>
  <c r="Y39"/>
  <c r="T39"/>
  <c r="O39"/>
  <c r="J39"/>
  <c r="E39"/>
  <c r="AC38"/>
  <c r="AC42"/>
  <c r="AB38"/>
  <c r="AA38"/>
  <c r="Y38" s="1"/>
  <c r="Z38"/>
  <c r="Z42" s="1"/>
  <c r="T38"/>
  <c r="T42" s="1"/>
  <c r="O38"/>
  <c r="O42" s="1"/>
  <c r="J38"/>
  <c r="J42" s="1"/>
  <c r="E38"/>
  <c r="E42" s="1"/>
  <c r="X36"/>
  <c r="W36"/>
  <c r="V36"/>
  <c r="U36"/>
  <c r="S36"/>
  <c r="R36"/>
  <c r="M36"/>
  <c r="K36"/>
  <c r="I36"/>
  <c r="H36"/>
  <c r="G36"/>
  <c r="F36"/>
  <c r="AB35"/>
  <c r="T35"/>
  <c r="Q35"/>
  <c r="P35"/>
  <c r="O35"/>
  <c r="L35" s="1"/>
  <c r="E35"/>
  <c r="AB34"/>
  <c r="AA34"/>
  <c r="Z34"/>
  <c r="T34"/>
  <c r="O34"/>
  <c r="N34"/>
  <c r="AC34" s="1"/>
  <c r="Y34" s="1"/>
  <c r="E34"/>
  <c r="AB33"/>
  <c r="AB36" s="1"/>
  <c r="T33"/>
  <c r="T36" s="1"/>
  <c r="P33"/>
  <c r="P36" s="1"/>
  <c r="N33"/>
  <c r="E33"/>
  <c r="E36" s="1"/>
  <c r="W31"/>
  <c r="V31"/>
  <c r="R31"/>
  <c r="Q31"/>
  <c r="M31"/>
  <c r="L31"/>
  <c r="I31"/>
  <c r="H31"/>
  <c r="G31"/>
  <c r="F31"/>
  <c r="AB30"/>
  <c r="AA30"/>
  <c r="X30"/>
  <c r="U30" s="1"/>
  <c r="P30"/>
  <c r="N30"/>
  <c r="AC30" s="1"/>
  <c r="J30"/>
  <c r="E30"/>
  <c r="AB29"/>
  <c r="AA29"/>
  <c r="X29" s="1"/>
  <c r="S29"/>
  <c r="P29" s="1"/>
  <c r="N29"/>
  <c r="K29"/>
  <c r="E29"/>
  <c r="AB28"/>
  <c r="AA28"/>
  <c r="X28" s="1"/>
  <c r="X31" s="1"/>
  <c r="S28"/>
  <c r="S31"/>
  <c r="P28"/>
  <c r="N28"/>
  <c r="N31" s="1"/>
  <c r="E28"/>
  <c r="AC27"/>
  <c r="AB27"/>
  <c r="Y27" s="1"/>
  <c r="AA27"/>
  <c r="Z27"/>
  <c r="T27"/>
  <c r="O27"/>
  <c r="J27"/>
  <c r="E27"/>
  <c r="AC26"/>
  <c r="AB26"/>
  <c r="AA26"/>
  <c r="Z26"/>
  <c r="T26"/>
  <c r="O26"/>
  <c r="J26"/>
  <c r="E26"/>
  <c r="AC25"/>
  <c r="AB25"/>
  <c r="AB31"/>
  <c r="AA25"/>
  <c r="AA31"/>
  <c r="Z25"/>
  <c r="Y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E22"/>
  <c r="AB18"/>
  <c r="AB22"/>
  <c r="Z18"/>
  <c r="Z22"/>
  <c r="T18"/>
  <c r="T22"/>
  <c r="O18"/>
  <c r="O22"/>
  <c r="J18"/>
  <c r="J22"/>
  <c r="AC77" i="9"/>
  <c r="X77"/>
  <c r="W77"/>
  <c r="V77"/>
  <c r="U77"/>
  <c r="S77"/>
  <c r="R77"/>
  <c r="Q77"/>
  <c r="P77"/>
  <c r="N77"/>
  <c r="M77"/>
  <c r="L77"/>
  <c r="K77"/>
  <c r="I77"/>
  <c r="H77"/>
  <c r="G77"/>
  <c r="F77"/>
  <c r="AB76"/>
  <c r="AA76"/>
  <c r="AA77"/>
  <c r="Z76"/>
  <c r="Y76"/>
  <c r="Y77" s="1"/>
  <c r="T76"/>
  <c r="T77" s="1"/>
  <c r="O76"/>
  <c r="O77" s="1"/>
  <c r="J76"/>
  <c r="J77" s="1"/>
  <c r="E77"/>
  <c r="X72"/>
  <c r="W72"/>
  <c r="V72"/>
  <c r="U72"/>
  <c r="S72"/>
  <c r="R72"/>
  <c r="Q72"/>
  <c r="P72"/>
  <c r="N72"/>
  <c r="M72"/>
  <c r="L72"/>
  <c r="K72"/>
  <c r="I72"/>
  <c r="H72"/>
  <c r="G72"/>
  <c r="F72"/>
  <c r="AC71"/>
  <c r="AC72"/>
  <c r="AB71"/>
  <c r="AB72"/>
  <c r="AA71"/>
  <c r="AA72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 s="1"/>
  <c r="AB68"/>
  <c r="AB69" s="1"/>
  <c r="AA68"/>
  <c r="AA69" s="1"/>
  <c r="Z68"/>
  <c r="Z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T65"/>
  <c r="T66" s="1"/>
  <c r="O65"/>
  <c r="O66" s="1"/>
  <c r="J65"/>
  <c r="J66" s="1"/>
  <c r="E66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/>
  <c r="J62"/>
  <c r="J63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/>
  <c r="T59"/>
  <c r="T60"/>
  <c r="O59"/>
  <c r="O60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 s="1"/>
  <c r="AA54"/>
  <c r="AA57" s="1"/>
  <c r="Z54"/>
  <c r="Z57" s="1"/>
  <c r="T54"/>
  <c r="T57" s="1"/>
  <c r="O54"/>
  <c r="O57" s="1"/>
  <c r="J54"/>
  <c r="J57" s="1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F47"/>
  <c r="AC46"/>
  <c r="AB46"/>
  <c r="AA46"/>
  <c r="Z46"/>
  <c r="T46"/>
  <c r="O46"/>
  <c r="J46"/>
  <c r="E46"/>
  <c r="AC45"/>
  <c r="AB45"/>
  <c r="AA45"/>
  <c r="Z45"/>
  <c r="Y45" s="1"/>
  <c r="T45"/>
  <c r="O45"/>
  <c r="J45"/>
  <c r="E45"/>
  <c r="AC44"/>
  <c r="AC47" s="1"/>
  <c r="AB44"/>
  <c r="AB47" s="1"/>
  <c r="AA44"/>
  <c r="AA47" s="1"/>
  <c r="Z44"/>
  <c r="Z47" s="1"/>
  <c r="T44"/>
  <c r="T47" s="1"/>
  <c r="O44"/>
  <c r="O47" s="1"/>
  <c r="J44"/>
  <c r="J47" s="1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AA41"/>
  <c r="Z41"/>
  <c r="T41"/>
  <c r="O41"/>
  <c r="J41"/>
  <c r="E41"/>
  <c r="AC40"/>
  <c r="AB40"/>
  <c r="AA40"/>
  <c r="Z40"/>
  <c r="Y40" s="1"/>
  <c r="T40"/>
  <c r="O40"/>
  <c r="J40"/>
  <c r="E40"/>
  <c r="AC39"/>
  <c r="AB39"/>
  <c r="AA39"/>
  <c r="Z39"/>
  <c r="T39"/>
  <c r="O39"/>
  <c r="J39"/>
  <c r="E39"/>
  <c r="AC38"/>
  <c r="AC42" s="1"/>
  <c r="AB38"/>
  <c r="AB42" s="1"/>
  <c r="AA38"/>
  <c r="AA42" s="1"/>
  <c r="Z38"/>
  <c r="Z42" s="1"/>
  <c r="T38"/>
  <c r="T42" s="1"/>
  <c r="O38"/>
  <c r="O42" s="1"/>
  <c r="J38"/>
  <c r="J42" s="1"/>
  <c r="E38"/>
  <c r="E42" s="1"/>
  <c r="X36"/>
  <c r="W36"/>
  <c r="V36"/>
  <c r="U36"/>
  <c r="S36"/>
  <c r="R36"/>
  <c r="M36"/>
  <c r="K36"/>
  <c r="I36"/>
  <c r="H36"/>
  <c r="G36"/>
  <c r="F36"/>
  <c r="AB35"/>
  <c r="T35"/>
  <c r="Q35" s="1"/>
  <c r="P35"/>
  <c r="Z35" s="1"/>
  <c r="E35"/>
  <c r="AB34"/>
  <c r="AA34"/>
  <c r="Z34"/>
  <c r="T34"/>
  <c r="O34"/>
  <c r="N34"/>
  <c r="AC34" s="1"/>
  <c r="E34"/>
  <c r="AB33"/>
  <c r="T33"/>
  <c r="T36" s="1"/>
  <c r="P33"/>
  <c r="Z33" s="1"/>
  <c r="N33"/>
  <c r="AC33" s="1"/>
  <c r="E33"/>
  <c r="E36" s="1"/>
  <c r="W31"/>
  <c r="V31"/>
  <c r="R31"/>
  <c r="Q31"/>
  <c r="M31"/>
  <c r="L31"/>
  <c r="I31"/>
  <c r="H31"/>
  <c r="G31"/>
  <c r="F31"/>
  <c r="AB30"/>
  <c r="AA30"/>
  <c r="X30"/>
  <c r="U30" s="1"/>
  <c r="T30" s="1"/>
  <c r="P30"/>
  <c r="N30"/>
  <c r="J30" s="1"/>
  <c r="E30"/>
  <c r="AB29"/>
  <c r="AA29"/>
  <c r="X29" s="1"/>
  <c r="S29"/>
  <c r="P29" s="1"/>
  <c r="O29" s="1"/>
  <c r="N29"/>
  <c r="E29"/>
  <c r="AB28"/>
  <c r="AA28"/>
  <c r="X28" s="1"/>
  <c r="S28"/>
  <c r="S31" s="1"/>
  <c r="N28"/>
  <c r="N31" s="1"/>
  <c r="K28"/>
  <c r="E28"/>
  <c r="AC27"/>
  <c r="AB27"/>
  <c r="AA27"/>
  <c r="Z27"/>
  <c r="T27"/>
  <c r="O27"/>
  <c r="J27"/>
  <c r="E27"/>
  <c r="AC26"/>
  <c r="AB26"/>
  <c r="AA26"/>
  <c r="Z26"/>
  <c r="Y26"/>
  <c r="T26"/>
  <c r="O26"/>
  <c r="J26"/>
  <c r="E26"/>
  <c r="AC25"/>
  <c r="AB25"/>
  <c r="AA25"/>
  <c r="AA31"/>
  <c r="Z25"/>
  <c r="Y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T18"/>
  <c r="T22" s="1"/>
  <c r="O18"/>
  <c r="O22" s="1"/>
  <c r="J18"/>
  <c r="J22" s="1"/>
  <c r="AE76" i="8"/>
  <c r="F80"/>
  <c r="G80"/>
  <c r="H80"/>
  <c r="I80"/>
  <c r="K80"/>
  <c r="L80"/>
  <c r="M80"/>
  <c r="N80"/>
  <c r="P80"/>
  <c r="Q80"/>
  <c r="R80"/>
  <c r="S80"/>
  <c r="U80"/>
  <c r="V80"/>
  <c r="W80"/>
  <c r="X80"/>
  <c r="Z80"/>
  <c r="AA80"/>
  <c r="AB80"/>
  <c r="AC80"/>
  <c r="AH79"/>
  <c r="AH80"/>
  <c r="AG79"/>
  <c r="AG80"/>
  <c r="AF79"/>
  <c r="AF80"/>
  <c r="AE79"/>
  <c r="AE80"/>
  <c r="Y79"/>
  <c r="Y80"/>
  <c r="T79"/>
  <c r="T80"/>
  <c r="O79"/>
  <c r="O80"/>
  <c r="J79"/>
  <c r="J80"/>
  <c r="E79"/>
  <c r="E80"/>
  <c r="AH71"/>
  <c r="AG71"/>
  <c r="AF71"/>
  <c r="AE71"/>
  <c r="AD71" s="1"/>
  <c r="AD72" s="1"/>
  <c r="AH68"/>
  <c r="AG68"/>
  <c r="AD68" s="1"/>
  <c r="AF68"/>
  <c r="AE68"/>
  <c r="AH65"/>
  <c r="AG65"/>
  <c r="AF65"/>
  <c r="AE65"/>
  <c r="AD65"/>
  <c r="AG62"/>
  <c r="AF62"/>
  <c r="AE62"/>
  <c r="AH59"/>
  <c r="AG59"/>
  <c r="AF59"/>
  <c r="AE59"/>
  <c r="AD59"/>
  <c r="AH56"/>
  <c r="AG56"/>
  <c r="AF56"/>
  <c r="AE56"/>
  <c r="AD56" s="1"/>
  <c r="AH55"/>
  <c r="AG55"/>
  <c r="AD55" s="1"/>
  <c r="AF55"/>
  <c r="AE55"/>
  <c r="AG54"/>
  <c r="AF54"/>
  <c r="AE54"/>
  <c r="AH51"/>
  <c r="AG51"/>
  <c r="AD51" s="1"/>
  <c r="AF51"/>
  <c r="AE51"/>
  <c r="AH50"/>
  <c r="AG50"/>
  <c r="AF50"/>
  <c r="AE50"/>
  <c r="AH49"/>
  <c r="AG49"/>
  <c r="AF49"/>
  <c r="AE49"/>
  <c r="AD49"/>
  <c r="AH46"/>
  <c r="AG46"/>
  <c r="AD46" s="1"/>
  <c r="AF46"/>
  <c r="AE46"/>
  <c r="AH45"/>
  <c r="AG45"/>
  <c r="AF45"/>
  <c r="AE45"/>
  <c r="AH44"/>
  <c r="AG44"/>
  <c r="AF44"/>
  <c r="AE44"/>
  <c r="AD44"/>
  <c r="AH41"/>
  <c r="AG41"/>
  <c r="AD41" s="1"/>
  <c r="AF41"/>
  <c r="AE41"/>
  <c r="AH40"/>
  <c r="AG40"/>
  <c r="AF40"/>
  <c r="AE40"/>
  <c r="AD40"/>
  <c r="AH39"/>
  <c r="AG39"/>
  <c r="AD39" s="1"/>
  <c r="AF39"/>
  <c r="AE39"/>
  <c r="AH38"/>
  <c r="AG38"/>
  <c r="AF38"/>
  <c r="AE38"/>
  <c r="AD38"/>
  <c r="AG35"/>
  <c r="AG34"/>
  <c r="AF34"/>
  <c r="AE34"/>
  <c r="AG33"/>
  <c r="AE25"/>
  <c r="AG30"/>
  <c r="AF30"/>
  <c r="AG29"/>
  <c r="AF29"/>
  <c r="AG28"/>
  <c r="AF28"/>
  <c r="AH27"/>
  <c r="AG27"/>
  <c r="AD27" s="1"/>
  <c r="AF27"/>
  <c r="AE27"/>
  <c r="AH26"/>
  <c r="AG26"/>
  <c r="AF26"/>
  <c r="AE26"/>
  <c r="AH25"/>
  <c r="AG25"/>
  <c r="AF25"/>
  <c r="AE20"/>
  <c r="AD20" s="1"/>
  <c r="AE18"/>
  <c r="X77"/>
  <c r="W77"/>
  <c r="V77"/>
  <c r="U77"/>
  <c r="T76"/>
  <c r="T77"/>
  <c r="X72"/>
  <c r="W72"/>
  <c r="V72"/>
  <c r="U72"/>
  <c r="T71"/>
  <c r="T72"/>
  <c r="X69"/>
  <c r="W69"/>
  <c r="V69"/>
  <c r="U69"/>
  <c r="T68"/>
  <c r="T69"/>
  <c r="X66"/>
  <c r="W66"/>
  <c r="V66"/>
  <c r="U66"/>
  <c r="T65"/>
  <c r="T66" s="1"/>
  <c r="X63"/>
  <c r="W63"/>
  <c r="V63"/>
  <c r="U63"/>
  <c r="T62"/>
  <c r="T63" s="1"/>
  <c r="X60"/>
  <c r="W60"/>
  <c r="V60"/>
  <c r="U60"/>
  <c r="T59"/>
  <c r="T60" s="1"/>
  <c r="X57"/>
  <c r="W57"/>
  <c r="V57"/>
  <c r="U57"/>
  <c r="T55"/>
  <c r="T54"/>
  <c r="T57"/>
  <c r="X52"/>
  <c r="W52"/>
  <c r="V52"/>
  <c r="U52"/>
  <c r="T51"/>
  <c r="T50"/>
  <c r="T49"/>
  <c r="T52"/>
  <c r="X47"/>
  <c r="W47"/>
  <c r="V47"/>
  <c r="U47"/>
  <c r="T46"/>
  <c r="T45"/>
  <c r="T44"/>
  <c r="X42"/>
  <c r="W42"/>
  <c r="V42"/>
  <c r="U42"/>
  <c r="T41"/>
  <c r="T40"/>
  <c r="T39"/>
  <c r="T38"/>
  <c r="T42"/>
  <c r="X36"/>
  <c r="W36"/>
  <c r="V36"/>
  <c r="U36"/>
  <c r="T35"/>
  <c r="T34"/>
  <c r="T33"/>
  <c r="T36"/>
  <c r="W31"/>
  <c r="V31"/>
  <c r="X30"/>
  <c r="U30"/>
  <c r="T30" s="1"/>
  <c r="X29"/>
  <c r="U29" s="1"/>
  <c r="X28"/>
  <c r="X31" s="1"/>
  <c r="U28"/>
  <c r="T27"/>
  <c r="T26"/>
  <c r="T25"/>
  <c r="X22"/>
  <c r="W22"/>
  <c r="V22"/>
  <c r="U22"/>
  <c r="T20"/>
  <c r="T18"/>
  <c r="T22"/>
  <c r="AH77"/>
  <c r="AC77"/>
  <c r="AB77"/>
  <c r="AA77"/>
  <c r="Z77"/>
  <c r="S77"/>
  <c r="R77"/>
  <c r="Q77"/>
  <c r="P77"/>
  <c r="N77"/>
  <c r="M77"/>
  <c r="L77"/>
  <c r="K77"/>
  <c r="I77"/>
  <c r="H77"/>
  <c r="G77"/>
  <c r="F77"/>
  <c r="AG76"/>
  <c r="AG77" s="1"/>
  <c r="AF76"/>
  <c r="AF77" s="1"/>
  <c r="AE77"/>
  <c r="Y76"/>
  <c r="Y77"/>
  <c r="O76"/>
  <c r="O77"/>
  <c r="J76"/>
  <c r="J77"/>
  <c r="E76"/>
  <c r="E77"/>
  <c r="AC72"/>
  <c r="AB72"/>
  <c r="AA72"/>
  <c r="Z72"/>
  <c r="S72"/>
  <c r="R72"/>
  <c r="Q72"/>
  <c r="P72"/>
  <c r="N72"/>
  <c r="M72"/>
  <c r="L72"/>
  <c r="K72"/>
  <c r="I72"/>
  <c r="H72"/>
  <c r="G72"/>
  <c r="F72"/>
  <c r="AH72"/>
  <c r="AG72"/>
  <c r="AF72"/>
  <c r="AE72"/>
  <c r="Y71"/>
  <c r="Y72" s="1"/>
  <c r="O71"/>
  <c r="O72" s="1"/>
  <c r="J71"/>
  <c r="J72" s="1"/>
  <c r="E71"/>
  <c r="E72" s="1"/>
  <c r="AC69"/>
  <c r="AB69"/>
  <c r="AA69"/>
  <c r="Z69"/>
  <c r="S69"/>
  <c r="R69"/>
  <c r="Q69"/>
  <c r="P69"/>
  <c r="N69"/>
  <c r="M69"/>
  <c r="L69"/>
  <c r="K69"/>
  <c r="H69"/>
  <c r="G69"/>
  <c r="F69"/>
  <c r="AH69"/>
  <c r="AG69"/>
  <c r="AF69"/>
  <c r="AE69"/>
  <c r="Y68"/>
  <c r="Y69" s="1"/>
  <c r="O68"/>
  <c r="O69" s="1"/>
  <c r="J68"/>
  <c r="J69" s="1"/>
  <c r="E68"/>
  <c r="E69" s="1"/>
  <c r="AC66"/>
  <c r="AB66"/>
  <c r="AA66"/>
  <c r="Z66"/>
  <c r="S66"/>
  <c r="R66"/>
  <c r="Q66"/>
  <c r="P66"/>
  <c r="N66"/>
  <c r="M66"/>
  <c r="L66"/>
  <c r="K66"/>
  <c r="I66"/>
  <c r="H66"/>
  <c r="G66"/>
  <c r="F66"/>
  <c r="AH66"/>
  <c r="AG66"/>
  <c r="AF66"/>
  <c r="AE66"/>
  <c r="Y65"/>
  <c r="Y66" s="1"/>
  <c r="O65"/>
  <c r="O66" s="1"/>
  <c r="J65"/>
  <c r="J66" s="1"/>
  <c r="E65"/>
  <c r="E66" s="1"/>
  <c r="AC63"/>
  <c r="AB63"/>
  <c r="AA63"/>
  <c r="Z63"/>
  <c r="S63"/>
  <c r="R63"/>
  <c r="Q63"/>
  <c r="P63"/>
  <c r="N63"/>
  <c r="M63"/>
  <c r="L63"/>
  <c r="K63"/>
  <c r="H63"/>
  <c r="G63"/>
  <c r="F63"/>
  <c r="AG63"/>
  <c r="AF63"/>
  <c r="AE63"/>
  <c r="Y62"/>
  <c r="Y63" s="1"/>
  <c r="O62"/>
  <c r="O63" s="1"/>
  <c r="J62"/>
  <c r="J63" s="1"/>
  <c r="I62"/>
  <c r="AH62" s="1"/>
  <c r="E62"/>
  <c r="E63" s="1"/>
  <c r="AC60"/>
  <c r="AB60"/>
  <c r="AA60"/>
  <c r="Z60"/>
  <c r="S60"/>
  <c r="R60"/>
  <c r="Q60"/>
  <c r="P60"/>
  <c r="N60"/>
  <c r="M60"/>
  <c r="L60"/>
  <c r="K60"/>
  <c r="I60"/>
  <c r="H60"/>
  <c r="G60"/>
  <c r="F60"/>
  <c r="AH60"/>
  <c r="AG60"/>
  <c r="AF60"/>
  <c r="AE60"/>
  <c r="AD60"/>
  <c r="Y59"/>
  <c r="Y60" s="1"/>
  <c r="O59"/>
  <c r="O60" s="1"/>
  <c r="J59"/>
  <c r="J60" s="1"/>
  <c r="E59"/>
  <c r="E60" s="1"/>
  <c r="AC57"/>
  <c r="AB57"/>
  <c r="AA57"/>
  <c r="Z57"/>
  <c r="S57"/>
  <c r="R57"/>
  <c r="Q57"/>
  <c r="P57"/>
  <c r="N57"/>
  <c r="M57"/>
  <c r="L57"/>
  <c r="K57"/>
  <c r="H57"/>
  <c r="G57"/>
  <c r="F57"/>
  <c r="E56"/>
  <c r="Y55"/>
  <c r="O55"/>
  <c r="J55"/>
  <c r="E55"/>
  <c r="AG57"/>
  <c r="AF57"/>
  <c r="AE57"/>
  <c r="Y54"/>
  <c r="O54"/>
  <c r="O57" s="1"/>
  <c r="J54"/>
  <c r="I54"/>
  <c r="AH54" s="1"/>
  <c r="AC52"/>
  <c r="AB52"/>
  <c r="AA52"/>
  <c r="Z52"/>
  <c r="S52"/>
  <c r="R52"/>
  <c r="Q52"/>
  <c r="P52"/>
  <c r="N52"/>
  <c r="M52"/>
  <c r="L52"/>
  <c r="K52"/>
  <c r="I52"/>
  <c r="H52"/>
  <c r="G52"/>
  <c r="F52"/>
  <c r="Y51"/>
  <c r="O51"/>
  <c r="J51"/>
  <c r="E51"/>
  <c r="Y50"/>
  <c r="O50"/>
  <c r="J50"/>
  <c r="E50"/>
  <c r="AH52"/>
  <c r="AG52"/>
  <c r="AF52"/>
  <c r="AE52"/>
  <c r="Y49"/>
  <c r="Y52" s="1"/>
  <c r="O49"/>
  <c r="O52" s="1"/>
  <c r="J49"/>
  <c r="J52" s="1"/>
  <c r="E49"/>
  <c r="E52" s="1"/>
  <c r="AC47"/>
  <c r="AB47"/>
  <c r="AA47"/>
  <c r="Z47"/>
  <c r="S47"/>
  <c r="R47"/>
  <c r="Q47"/>
  <c r="P47"/>
  <c r="N47"/>
  <c r="M47"/>
  <c r="L47"/>
  <c r="K47"/>
  <c r="I47"/>
  <c r="H47"/>
  <c r="G47"/>
  <c r="F47"/>
  <c r="Y46"/>
  <c r="O46"/>
  <c r="J46"/>
  <c r="E46"/>
  <c r="Y45"/>
  <c r="O45"/>
  <c r="J45"/>
  <c r="E45"/>
  <c r="AH47"/>
  <c r="AG47"/>
  <c r="AF47"/>
  <c r="AE47"/>
  <c r="Y44"/>
  <c r="Y47" s="1"/>
  <c r="O44"/>
  <c r="O47" s="1"/>
  <c r="J44"/>
  <c r="J47" s="1"/>
  <c r="E44"/>
  <c r="E47" s="1"/>
  <c r="AC42"/>
  <c r="AB42"/>
  <c r="AA42"/>
  <c r="Z42"/>
  <c r="S42"/>
  <c r="R42"/>
  <c r="Q42"/>
  <c r="P42"/>
  <c r="N42"/>
  <c r="M42"/>
  <c r="L42"/>
  <c r="K42"/>
  <c r="I42"/>
  <c r="H42"/>
  <c r="G42"/>
  <c r="F42"/>
  <c r="Y41"/>
  <c r="O41"/>
  <c r="J41"/>
  <c r="E41"/>
  <c r="Y40"/>
  <c r="O40"/>
  <c r="J40"/>
  <c r="E40"/>
  <c r="Y39"/>
  <c r="O39"/>
  <c r="J39"/>
  <c r="E39"/>
  <c r="AH42"/>
  <c r="AG42"/>
  <c r="AF42"/>
  <c r="AE42"/>
  <c r="Y38"/>
  <c r="Y42" s="1"/>
  <c r="O38"/>
  <c r="O42" s="1"/>
  <c r="J38"/>
  <c r="J42" s="1"/>
  <c r="E38"/>
  <c r="E42" s="1"/>
  <c r="AC36"/>
  <c r="AB36"/>
  <c r="AA36"/>
  <c r="Z36"/>
  <c r="S36"/>
  <c r="R36"/>
  <c r="M36"/>
  <c r="K36"/>
  <c r="I36"/>
  <c r="H36"/>
  <c r="G36"/>
  <c r="F36"/>
  <c r="Y35"/>
  <c r="Q35" s="1"/>
  <c r="P35"/>
  <c r="AE35" s="1"/>
  <c r="E35"/>
  <c r="Y34"/>
  <c r="O34"/>
  <c r="N34"/>
  <c r="AH34" s="1"/>
  <c r="AD34" s="1"/>
  <c r="E34"/>
  <c r="AG36"/>
  <c r="Y33"/>
  <c r="Y36" s="1"/>
  <c r="P33"/>
  <c r="AE33" s="1"/>
  <c r="P36"/>
  <c r="N33"/>
  <c r="AH33"/>
  <c r="E33"/>
  <c r="E36"/>
  <c r="AB31"/>
  <c r="AA31"/>
  <c r="R31"/>
  <c r="Q31"/>
  <c r="M31"/>
  <c r="L31"/>
  <c r="I31"/>
  <c r="H31"/>
  <c r="G31"/>
  <c r="F31"/>
  <c r="AC30"/>
  <c r="Z30"/>
  <c r="P30"/>
  <c r="AE30"/>
  <c r="O30"/>
  <c r="N30"/>
  <c r="J30" s="1"/>
  <c r="E30"/>
  <c r="AC29"/>
  <c r="Z29" s="1"/>
  <c r="Y29" s="1"/>
  <c r="S29"/>
  <c r="N29"/>
  <c r="K29" s="1"/>
  <c r="E29"/>
  <c r="AC28"/>
  <c r="S28"/>
  <c r="S31" s="1"/>
  <c r="N28"/>
  <c r="AH28" s="1"/>
  <c r="E28"/>
  <c r="Y27"/>
  <c r="O27"/>
  <c r="J27"/>
  <c r="E27"/>
  <c r="Y26"/>
  <c r="O26"/>
  <c r="J26"/>
  <c r="E26"/>
  <c r="AG31"/>
  <c r="AF31"/>
  <c r="Y25"/>
  <c r="O25"/>
  <c r="J25"/>
  <c r="E25"/>
  <c r="E31" s="1"/>
  <c r="AH22"/>
  <c r="AF22"/>
  <c r="AC22"/>
  <c r="AB22"/>
  <c r="AA22"/>
  <c r="Z22"/>
  <c r="S22"/>
  <c r="R22"/>
  <c r="Q22"/>
  <c r="P22"/>
  <c r="N22"/>
  <c r="M22"/>
  <c r="L22"/>
  <c r="K22"/>
  <c r="I22"/>
  <c r="H22"/>
  <c r="G22"/>
  <c r="F22"/>
  <c r="Y20"/>
  <c r="O20"/>
  <c r="J20"/>
  <c r="E20"/>
  <c r="AG18"/>
  <c r="AG22"/>
  <c r="AD18"/>
  <c r="Y18"/>
  <c r="O18"/>
  <c r="O22"/>
  <c r="J18"/>
  <c r="E18"/>
  <c r="E22" s="1"/>
  <c r="AC77" i="7"/>
  <c r="X77"/>
  <c r="W77"/>
  <c r="V77"/>
  <c r="U77"/>
  <c r="S77"/>
  <c r="R77"/>
  <c r="Q77"/>
  <c r="P77"/>
  <c r="N77"/>
  <c r="M77"/>
  <c r="L77"/>
  <c r="K77"/>
  <c r="I77"/>
  <c r="H77"/>
  <c r="G77"/>
  <c r="F77"/>
  <c r="AB76"/>
  <c r="AB77" s="1"/>
  <c r="AA76"/>
  <c r="AA77" s="1"/>
  <c r="Z76"/>
  <c r="Z77" s="1"/>
  <c r="Y76"/>
  <c r="Y77" s="1"/>
  <c r="T76"/>
  <c r="T77" s="1"/>
  <c r="O76"/>
  <c r="O77" s="1"/>
  <c r="J76"/>
  <c r="J77" s="1"/>
  <c r="E76"/>
  <c r="E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/>
  <c r="Z68"/>
  <c r="Z69"/>
  <c r="Y68"/>
  <c r="Y69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Z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/>
  <c r="AA62"/>
  <c r="AA63"/>
  <c r="Z62"/>
  <c r="Z63"/>
  <c r="T62"/>
  <c r="T63"/>
  <c r="O62"/>
  <c r="O63"/>
  <c r="J62"/>
  <c r="J63"/>
  <c r="I62"/>
  <c r="I63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 s="1"/>
  <c r="T59"/>
  <c r="T60" s="1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 s="1"/>
  <c r="AA54"/>
  <c r="Z54"/>
  <c r="Z57" s="1"/>
  <c r="T54"/>
  <c r="O54"/>
  <c r="O57" s="1"/>
  <c r="J54"/>
  <c r="I54"/>
  <c r="E54" s="1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B52" s="1"/>
  <c r="AA49"/>
  <c r="AA52" s="1"/>
  <c r="Z49"/>
  <c r="Z52" s="1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G47"/>
  <c r="F47"/>
  <c r="AC46"/>
  <c r="AB46"/>
  <c r="Y46" s="1"/>
  <c r="AA46"/>
  <c r="Z46"/>
  <c r="T46"/>
  <c r="O46"/>
  <c r="J46"/>
  <c r="E46"/>
  <c r="AC45"/>
  <c r="AB45"/>
  <c r="AA45"/>
  <c r="Z45"/>
  <c r="Y45"/>
  <c r="T45"/>
  <c r="O45"/>
  <c r="J45"/>
  <c r="E45"/>
  <c r="AC44"/>
  <c r="AC47"/>
  <c r="AB44"/>
  <c r="AB47"/>
  <c r="AA44"/>
  <c r="AA47"/>
  <c r="Z44"/>
  <c r="Z47"/>
  <c r="T44"/>
  <c r="T47"/>
  <c r="O44"/>
  <c r="O47"/>
  <c r="J44"/>
  <c r="J47"/>
  <c r="E44"/>
  <c r="E47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Z40"/>
  <c r="Y40"/>
  <c r="T40"/>
  <c r="O40"/>
  <c r="J40"/>
  <c r="E40"/>
  <c r="AC39"/>
  <c r="AB39"/>
  <c r="AA39"/>
  <c r="Z39"/>
  <c r="Y39" s="1"/>
  <c r="T39"/>
  <c r="O39"/>
  <c r="J39"/>
  <c r="E39"/>
  <c r="AC38"/>
  <c r="AC42"/>
  <c r="AB38"/>
  <c r="AA38"/>
  <c r="AA42" s="1"/>
  <c r="Z38"/>
  <c r="Y38"/>
  <c r="T38"/>
  <c r="T42"/>
  <c r="O38"/>
  <c r="O42"/>
  <c r="J38"/>
  <c r="E38"/>
  <c r="E42" s="1"/>
  <c r="X36"/>
  <c r="W36"/>
  <c r="V36"/>
  <c r="U36"/>
  <c r="S36"/>
  <c r="R36"/>
  <c r="M36"/>
  <c r="K36"/>
  <c r="I36"/>
  <c r="H36"/>
  <c r="G36"/>
  <c r="F36"/>
  <c r="AB35"/>
  <c r="T35"/>
  <c r="Q35" s="1"/>
  <c r="P35"/>
  <c r="Z35" s="1"/>
  <c r="E35"/>
  <c r="AB34"/>
  <c r="AA34"/>
  <c r="Z34"/>
  <c r="T34"/>
  <c r="O34"/>
  <c r="N34"/>
  <c r="AC34"/>
  <c r="Y34" s="1"/>
  <c r="E34"/>
  <c r="AB33"/>
  <c r="T33"/>
  <c r="T36"/>
  <c r="P33"/>
  <c r="Z33"/>
  <c r="O33"/>
  <c r="N33"/>
  <c r="AC33" s="1"/>
  <c r="L33"/>
  <c r="AA33" s="1"/>
  <c r="E33"/>
  <c r="E36" s="1"/>
  <c r="W31"/>
  <c r="V31"/>
  <c r="R31"/>
  <c r="Q31"/>
  <c r="M31"/>
  <c r="L31"/>
  <c r="I31"/>
  <c r="H31"/>
  <c r="G31"/>
  <c r="F31"/>
  <c r="F73"/>
  <c r="AB30"/>
  <c r="AA30"/>
  <c r="X30" s="1"/>
  <c r="U30" s="1"/>
  <c r="T30" s="1"/>
  <c r="P30"/>
  <c r="N30"/>
  <c r="J30" s="1"/>
  <c r="E30"/>
  <c r="AB29"/>
  <c r="AA29"/>
  <c r="X29" s="1"/>
  <c r="U29" s="1"/>
  <c r="T29" s="1"/>
  <c r="S29"/>
  <c r="P29" s="1"/>
  <c r="O29" s="1"/>
  <c r="N29"/>
  <c r="E29"/>
  <c r="AB28"/>
  <c r="AA28"/>
  <c r="X28" s="1"/>
  <c r="S28"/>
  <c r="S31" s="1"/>
  <c r="S73" s="1"/>
  <c r="S74" s="1"/>
  <c r="N28"/>
  <c r="K28"/>
  <c r="E28"/>
  <c r="AC27"/>
  <c r="AB27"/>
  <c r="AA27"/>
  <c r="Z27"/>
  <c r="Y27"/>
  <c r="T27"/>
  <c r="O27"/>
  <c r="J27"/>
  <c r="E27"/>
  <c r="AC26"/>
  <c r="AB26"/>
  <c r="AA26"/>
  <c r="Z26"/>
  <c r="T26"/>
  <c r="O26"/>
  <c r="J26"/>
  <c r="E26"/>
  <c r="AC25"/>
  <c r="AB25"/>
  <c r="AA25"/>
  <c r="Z25"/>
  <c r="Y25" s="1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T18"/>
  <c r="T22" s="1"/>
  <c r="O18"/>
  <c r="O22" s="1"/>
  <c r="J18"/>
  <c r="J22" s="1"/>
  <c r="E18"/>
  <c r="E22" s="1"/>
  <c r="AC77" i="6"/>
  <c r="X77"/>
  <c r="W77"/>
  <c r="V77"/>
  <c r="U77"/>
  <c r="S77"/>
  <c r="R77"/>
  <c r="Q77"/>
  <c r="P77"/>
  <c r="N77"/>
  <c r="M77"/>
  <c r="L77"/>
  <c r="K77"/>
  <c r="I77"/>
  <c r="H77"/>
  <c r="G77"/>
  <c r="F77"/>
  <c r="AB76"/>
  <c r="AA76"/>
  <c r="AA77" s="1"/>
  <c r="Z76"/>
  <c r="Z77" s="1"/>
  <c r="T76"/>
  <c r="T77" s="1"/>
  <c r="O76"/>
  <c r="O77" s="1"/>
  <c r="J76"/>
  <c r="J77" s="1"/>
  <c r="E76"/>
  <c r="E77" s="1"/>
  <c r="X72"/>
  <c r="W72"/>
  <c r="V72"/>
  <c r="U72"/>
  <c r="S72"/>
  <c r="R72"/>
  <c r="Q72"/>
  <c r="P72"/>
  <c r="N72"/>
  <c r="M72"/>
  <c r="L72"/>
  <c r="K72"/>
  <c r="I72"/>
  <c r="H72"/>
  <c r="G72"/>
  <c r="F72"/>
  <c r="AC71"/>
  <c r="AC72" s="1"/>
  <c r="AB71"/>
  <c r="AB72" s="1"/>
  <c r="AA71"/>
  <c r="AA72" s="1"/>
  <c r="Z71"/>
  <c r="Z72" s="1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/>
  <c r="AB68"/>
  <c r="AB69"/>
  <c r="AA68"/>
  <c r="AA69"/>
  <c r="Z68"/>
  <c r="Z69"/>
  <c r="Y68"/>
  <c r="Y69"/>
  <c r="T68"/>
  <c r="T69"/>
  <c r="O68"/>
  <c r="O69"/>
  <c r="J68"/>
  <c r="J69"/>
  <c r="E68"/>
  <c r="E69"/>
  <c r="X66"/>
  <c r="W66"/>
  <c r="V66"/>
  <c r="U66"/>
  <c r="S66"/>
  <c r="R66"/>
  <c r="Q66"/>
  <c r="P66"/>
  <c r="N66"/>
  <c r="M66"/>
  <c r="L66"/>
  <c r="K66"/>
  <c r="I66"/>
  <c r="H66"/>
  <c r="G66"/>
  <c r="F66"/>
  <c r="AC65"/>
  <c r="AC66"/>
  <c r="AB65"/>
  <c r="AB66" s="1"/>
  <c r="AA65"/>
  <c r="AA66" s="1"/>
  <c r="Z65"/>
  <c r="Z66" s="1"/>
  <c r="Y65"/>
  <c r="Y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 s="1"/>
  <c r="AB59"/>
  <c r="AB60" s="1"/>
  <c r="AA59"/>
  <c r="AA60" s="1"/>
  <c r="Z59"/>
  <c r="Z60" s="1"/>
  <c r="T59"/>
  <c r="T60" s="1"/>
  <c r="O59"/>
  <c r="O60" s="1"/>
  <c r="J59"/>
  <c r="J60" s="1"/>
  <c r="E59"/>
  <c r="E60" s="1"/>
  <c r="X57"/>
  <c r="W57"/>
  <c r="V57"/>
  <c r="U57"/>
  <c r="S57"/>
  <c r="R57"/>
  <c r="Q57"/>
  <c r="P57"/>
  <c r="N57"/>
  <c r="M57"/>
  <c r="L57"/>
  <c r="K57"/>
  <c r="H57"/>
  <c r="G57"/>
  <c r="F57"/>
  <c r="AC56"/>
  <c r="AB56"/>
  <c r="AA56"/>
  <c r="Z56"/>
  <c r="E56"/>
  <c r="AC55"/>
  <c r="AB55"/>
  <c r="AA55"/>
  <c r="Z55"/>
  <c r="T55"/>
  <c r="O55"/>
  <c r="J55"/>
  <c r="E55"/>
  <c r="AB54"/>
  <c r="AB57"/>
  <c r="AA54"/>
  <c r="AA57"/>
  <c r="Z54"/>
  <c r="Z57"/>
  <c r="T54"/>
  <c r="T57"/>
  <c r="O54"/>
  <c r="O57"/>
  <c r="J54"/>
  <c r="J57"/>
  <c r="I54"/>
  <c r="E54"/>
  <c r="E57" s="1"/>
  <c r="X52"/>
  <c r="W52"/>
  <c r="V52"/>
  <c r="U52"/>
  <c r="S52"/>
  <c r="R52"/>
  <c r="Q52"/>
  <c r="P52"/>
  <c r="N52"/>
  <c r="M52"/>
  <c r="L52"/>
  <c r="K52"/>
  <c r="I52"/>
  <c r="H52"/>
  <c r="G52"/>
  <c r="F52"/>
  <c r="AC51"/>
  <c r="AB51"/>
  <c r="Y51" s="1"/>
  <c r="AA51"/>
  <c r="Z51"/>
  <c r="T51"/>
  <c r="O51"/>
  <c r="J51"/>
  <c r="E51"/>
  <c r="AC50"/>
  <c r="AB50"/>
  <c r="AA50"/>
  <c r="Z50"/>
  <c r="T50"/>
  <c r="O50"/>
  <c r="J50"/>
  <c r="E50"/>
  <c r="AC49"/>
  <c r="AC52" s="1"/>
  <c r="AB49"/>
  <c r="AA49"/>
  <c r="AA52" s="1"/>
  <c r="Z49"/>
  <c r="T49"/>
  <c r="T52" s="1"/>
  <c r="O49"/>
  <c r="O52" s="1"/>
  <c r="J49"/>
  <c r="J52" s="1"/>
  <c r="E49"/>
  <c r="E52" s="1"/>
  <c r="X47"/>
  <c r="W47"/>
  <c r="V47"/>
  <c r="U47"/>
  <c r="S47"/>
  <c r="R47"/>
  <c r="Q47"/>
  <c r="P47"/>
  <c r="N47"/>
  <c r="M47"/>
  <c r="L47"/>
  <c r="K47"/>
  <c r="I47"/>
  <c r="H47"/>
  <c r="G47"/>
  <c r="F47"/>
  <c r="AC46"/>
  <c r="AB46"/>
  <c r="AA46"/>
  <c r="Z46"/>
  <c r="T46"/>
  <c r="O46"/>
  <c r="J46"/>
  <c r="E46"/>
  <c r="AC45"/>
  <c r="AB45"/>
  <c r="AA45"/>
  <c r="Z45"/>
  <c r="Y45"/>
  <c r="T45"/>
  <c r="O45"/>
  <c r="J45"/>
  <c r="E45"/>
  <c r="AC44"/>
  <c r="AC47"/>
  <c r="AB44"/>
  <c r="AB47"/>
  <c r="AA44"/>
  <c r="AA47"/>
  <c r="Z44"/>
  <c r="Z47"/>
  <c r="T44"/>
  <c r="T47"/>
  <c r="O44"/>
  <c r="O47"/>
  <c r="J44"/>
  <c r="E44"/>
  <c r="E47" s="1"/>
  <c r="X42"/>
  <c r="W42"/>
  <c r="V42"/>
  <c r="U42"/>
  <c r="S42"/>
  <c r="R42"/>
  <c r="Q42"/>
  <c r="P42"/>
  <c r="N42"/>
  <c r="M42"/>
  <c r="L42"/>
  <c r="K42"/>
  <c r="I42"/>
  <c r="H42"/>
  <c r="G42"/>
  <c r="F42"/>
  <c r="AC41"/>
  <c r="AB41"/>
  <c r="Y41" s="1"/>
  <c r="AA41"/>
  <c r="Z41"/>
  <c r="T41"/>
  <c r="O41"/>
  <c r="J41"/>
  <c r="E41"/>
  <c r="AC40"/>
  <c r="AB40"/>
  <c r="AA40"/>
  <c r="Y40" s="1"/>
  <c r="Z40"/>
  <c r="T40"/>
  <c r="O40"/>
  <c r="J40"/>
  <c r="E40"/>
  <c r="AC39"/>
  <c r="AB39"/>
  <c r="Y39" s="1"/>
  <c r="AA39"/>
  <c r="Z39"/>
  <c r="T39"/>
  <c r="O39"/>
  <c r="J39"/>
  <c r="E39"/>
  <c r="AC38"/>
  <c r="AC42" s="1"/>
  <c r="AB38"/>
  <c r="AB42" s="1"/>
  <c r="AA38"/>
  <c r="AA42" s="1"/>
  <c r="Z38"/>
  <c r="Z42" s="1"/>
  <c r="Y38"/>
  <c r="Y42" s="1"/>
  <c r="T38"/>
  <c r="T42" s="1"/>
  <c r="O38"/>
  <c r="O42" s="1"/>
  <c r="J38"/>
  <c r="J42" s="1"/>
  <c r="E38"/>
  <c r="E42" s="1"/>
  <c r="X36"/>
  <c r="W36"/>
  <c r="V36"/>
  <c r="U36"/>
  <c r="S36"/>
  <c r="R36"/>
  <c r="M36"/>
  <c r="M73" s="1"/>
  <c r="K36"/>
  <c r="I36"/>
  <c r="H36"/>
  <c r="G36"/>
  <c r="G73" s="1"/>
  <c r="F36"/>
  <c r="AB35"/>
  <c r="T35"/>
  <c r="Q35" s="1"/>
  <c r="P35"/>
  <c r="Z35" s="1"/>
  <c r="E35"/>
  <c r="AB34"/>
  <c r="AA34"/>
  <c r="Z34"/>
  <c r="T34"/>
  <c r="O34"/>
  <c r="N34"/>
  <c r="AC34" s="1"/>
  <c r="Y34" s="1"/>
  <c r="E34"/>
  <c r="AB33"/>
  <c r="T33"/>
  <c r="T36" s="1"/>
  <c r="P33"/>
  <c r="O33"/>
  <c r="N33"/>
  <c r="AC33"/>
  <c r="E33"/>
  <c r="E36"/>
  <c r="W31"/>
  <c r="V31"/>
  <c r="R31"/>
  <c r="Q31"/>
  <c r="M31"/>
  <c r="L31"/>
  <c r="I31"/>
  <c r="H31"/>
  <c r="G31"/>
  <c r="F31"/>
  <c r="AB30"/>
  <c r="AA30"/>
  <c r="X30" s="1"/>
  <c r="P30"/>
  <c r="N30"/>
  <c r="J30"/>
  <c r="E30"/>
  <c r="AB29"/>
  <c r="AA29"/>
  <c r="X29" s="1"/>
  <c r="S29"/>
  <c r="P29" s="1"/>
  <c r="N29"/>
  <c r="K29"/>
  <c r="E29"/>
  <c r="AB28"/>
  <c r="AA28"/>
  <c r="X28" s="1"/>
  <c r="X31" s="1"/>
  <c r="X73" s="1"/>
  <c r="X74" s="1"/>
  <c r="X78" s="1"/>
  <c r="S28"/>
  <c r="S31" s="1"/>
  <c r="S73" s="1"/>
  <c r="S74" s="1"/>
  <c r="S78" s="1"/>
  <c r="P28"/>
  <c r="P31" s="1"/>
  <c r="N28"/>
  <c r="N31" s="1"/>
  <c r="E28"/>
  <c r="AC27"/>
  <c r="AB27"/>
  <c r="AA27"/>
  <c r="Z27"/>
  <c r="T27"/>
  <c r="O27"/>
  <c r="J27"/>
  <c r="E27"/>
  <c r="AC26"/>
  <c r="AB26"/>
  <c r="AA26"/>
  <c r="Z26"/>
  <c r="T26"/>
  <c r="O26"/>
  <c r="J26"/>
  <c r="E26"/>
  <c r="AC25"/>
  <c r="AB25"/>
  <c r="AB31" s="1"/>
  <c r="AA25"/>
  <c r="AA31" s="1"/>
  <c r="Z25"/>
  <c r="T25"/>
  <c r="O25"/>
  <c r="J25"/>
  <c r="E25"/>
  <c r="E31" s="1"/>
  <c r="AC22"/>
  <c r="AA22"/>
  <c r="X22"/>
  <c r="W22"/>
  <c r="V22"/>
  <c r="U22"/>
  <c r="S22"/>
  <c r="R22"/>
  <c r="Q22"/>
  <c r="P22"/>
  <c r="N22"/>
  <c r="M22"/>
  <c r="L22"/>
  <c r="K22"/>
  <c r="I22"/>
  <c r="H22"/>
  <c r="G22"/>
  <c r="F22"/>
  <c r="Z20"/>
  <c r="Y20" s="1"/>
  <c r="T20"/>
  <c r="O20"/>
  <c r="J20"/>
  <c r="E20"/>
  <c r="AB18"/>
  <c r="AB22" s="1"/>
  <c r="Z18"/>
  <c r="Z22" s="1"/>
  <c r="Y18"/>
  <c r="Y22" s="1"/>
  <c r="T18"/>
  <c r="T22" s="1"/>
  <c r="O18"/>
  <c r="O22" s="1"/>
  <c r="J18"/>
  <c r="J22" s="1"/>
  <c r="E18"/>
  <c r="E22" s="1"/>
  <c r="AC77" i="5"/>
  <c r="X77"/>
  <c r="W77"/>
  <c r="V77"/>
  <c r="U77"/>
  <c r="S77"/>
  <c r="R77"/>
  <c r="Q77"/>
  <c r="P77"/>
  <c r="N77"/>
  <c r="M77"/>
  <c r="L77"/>
  <c r="K77"/>
  <c r="I77"/>
  <c r="H77"/>
  <c r="G77"/>
  <c r="F77"/>
  <c r="AB76"/>
  <c r="Z76"/>
  <c r="AA76"/>
  <c r="AA77" s="1"/>
  <c r="Z77"/>
  <c r="T76"/>
  <c r="T77"/>
  <c r="O76"/>
  <c r="O77"/>
  <c r="J76"/>
  <c r="J77"/>
  <c r="E76"/>
  <c r="E77"/>
  <c r="X72"/>
  <c r="W72"/>
  <c r="V72"/>
  <c r="U72"/>
  <c r="S72"/>
  <c r="R72"/>
  <c r="Q72"/>
  <c r="P72"/>
  <c r="N72"/>
  <c r="M72"/>
  <c r="L72"/>
  <c r="K72"/>
  <c r="I72"/>
  <c r="H72"/>
  <c r="G72"/>
  <c r="F72"/>
  <c r="AC71"/>
  <c r="AC72"/>
  <c r="AB71"/>
  <c r="AB72"/>
  <c r="AA71"/>
  <c r="AA72"/>
  <c r="Z71"/>
  <c r="Z72"/>
  <c r="T71"/>
  <c r="T72" s="1"/>
  <c r="O71"/>
  <c r="O72" s="1"/>
  <c r="J71"/>
  <c r="J72" s="1"/>
  <c r="E71"/>
  <c r="E72" s="1"/>
  <c r="X69"/>
  <c r="W69"/>
  <c r="V69"/>
  <c r="U69"/>
  <c r="S69"/>
  <c r="R69"/>
  <c r="Q69"/>
  <c r="P69"/>
  <c r="N69"/>
  <c r="M69"/>
  <c r="L69"/>
  <c r="K69"/>
  <c r="H69"/>
  <c r="G69"/>
  <c r="F69"/>
  <c r="AC68"/>
  <c r="AC69" s="1"/>
  <c r="AB68"/>
  <c r="AB69" s="1"/>
  <c r="AA68"/>
  <c r="AA69" s="1"/>
  <c r="Z68"/>
  <c r="Z69" s="1"/>
  <c r="Y68"/>
  <c r="Y69" s="1"/>
  <c r="T68"/>
  <c r="T69" s="1"/>
  <c r="O68"/>
  <c r="O69" s="1"/>
  <c r="J68"/>
  <c r="J69" s="1"/>
  <c r="E68"/>
  <c r="E69" s="1"/>
  <c r="X66"/>
  <c r="W66"/>
  <c r="V66"/>
  <c r="U66"/>
  <c r="S66"/>
  <c r="R66"/>
  <c r="Q66"/>
  <c r="P66"/>
  <c r="N66"/>
  <c r="M66"/>
  <c r="L66"/>
  <c r="K66"/>
  <c r="I66"/>
  <c r="H66"/>
  <c r="G66"/>
  <c r="F66"/>
  <c r="AC65"/>
  <c r="AC66" s="1"/>
  <c r="AB65"/>
  <c r="AB66" s="1"/>
  <c r="AA65"/>
  <c r="AA66" s="1"/>
  <c r="Z65"/>
  <c r="Z66" s="1"/>
  <c r="T65"/>
  <c r="T66" s="1"/>
  <c r="O65"/>
  <c r="O66" s="1"/>
  <c r="J65"/>
  <c r="J66" s="1"/>
  <c r="E65"/>
  <c r="E66" s="1"/>
  <c r="X63"/>
  <c r="W63"/>
  <c r="V63"/>
  <c r="U63"/>
  <c r="S63"/>
  <c r="R63"/>
  <c r="Q63"/>
  <c r="P63"/>
  <c r="N63"/>
  <c r="M63"/>
  <c r="L63"/>
  <c r="K63"/>
  <c r="H63"/>
  <c r="G63"/>
  <c r="F63"/>
  <c r="AB62"/>
  <c r="AB63" s="1"/>
  <c r="AA62"/>
  <c r="AA63" s="1"/>
  <c r="Z62"/>
  <c r="Z63" s="1"/>
  <c r="T62"/>
  <c r="T63" s="1"/>
  <c r="O62"/>
  <c r="O63" s="1"/>
  <c r="J62"/>
  <c r="J63" s="1"/>
  <c r="I62"/>
  <c r="I63" s="1"/>
  <c r="X60"/>
  <c r="W60"/>
  <c r="V60"/>
  <c r="U60"/>
  <c r="S60"/>
  <c r="R60"/>
  <c r="Q60"/>
  <c r="P60"/>
  <c r="N60"/>
  <c r="M60"/>
  <c r="L60"/>
  <c r="K60"/>
  <c r="I60"/>
  <c r="H60"/>
  <c r="G60"/>
  <c r="F60"/>
  <c r="AC59"/>
  <c r="AC60"/>
  <c r="AB59"/>
  <c r="AB60"/>
  <c r="AA59"/>
  <c r="AA60" s="1"/>
  <c r="Z59"/>
  <c r="Z60" s="1"/>
  <c r="T59"/>
  <c r="T60" s="1"/>
  <c r="O59"/>
  <c r="O60" s="1"/>
  <c r="J59"/>
  <c r="J60" s="1"/>
  <c r="E59"/>
  <c r="E60" s="1"/>
  <c r="X57"/>
  <c r="W57"/>
  <c r="W47"/>
  <c r="W52"/>
  <c r="W42"/>
  <c r="W36"/>
  <c r="W31"/>
  <c r="W22"/>
  <c r="V57"/>
  <c r="V47"/>
  <c r="V52"/>
  <c r="V42"/>
  <c r="V36"/>
  <c r="V73" s="1"/>
  <c r="V31"/>
  <c r="V22"/>
  <c r="U57"/>
  <c r="S57"/>
  <c r="R57"/>
  <c r="R47"/>
  <c r="R52"/>
  <c r="R42"/>
  <c r="R36"/>
  <c r="R31"/>
  <c r="R22"/>
  <c r="Q57"/>
  <c r="P57"/>
  <c r="N57"/>
  <c r="M57"/>
  <c r="M47"/>
  <c r="M73" s="1"/>
  <c r="M74" s="1"/>
  <c r="M78" s="1"/>
  <c r="M52"/>
  <c r="M42"/>
  <c r="M36"/>
  <c r="M31"/>
  <c r="M22"/>
  <c r="L57"/>
  <c r="K57"/>
  <c r="H57"/>
  <c r="H47"/>
  <c r="H52"/>
  <c r="H42"/>
  <c r="H36"/>
  <c r="H31"/>
  <c r="H73"/>
  <c r="H22"/>
  <c r="H74"/>
  <c r="H78" s="1"/>
  <c r="G57"/>
  <c r="G47"/>
  <c r="G73" s="1"/>
  <c r="G74" s="1"/>
  <c r="G78" s="1"/>
  <c r="G52"/>
  <c r="G42"/>
  <c r="G36"/>
  <c r="G31"/>
  <c r="G22"/>
  <c r="F57"/>
  <c r="F47"/>
  <c r="F52"/>
  <c r="F42"/>
  <c r="F36"/>
  <c r="F31"/>
  <c r="F73"/>
  <c r="F22"/>
  <c r="F74"/>
  <c r="F78" s="1"/>
  <c r="AC56"/>
  <c r="AB56"/>
  <c r="Y56" s="1"/>
  <c r="Y57" s="1"/>
  <c r="Z56"/>
  <c r="AA56"/>
  <c r="E56"/>
  <c r="AC55"/>
  <c r="AB55"/>
  <c r="AA55"/>
  <c r="Z55"/>
  <c r="T55"/>
  <c r="O55"/>
  <c r="J55"/>
  <c r="E55"/>
  <c r="AB54"/>
  <c r="AA54"/>
  <c r="AA57" s="1"/>
  <c r="Z54"/>
  <c r="T54"/>
  <c r="T57" s="1"/>
  <c r="O54"/>
  <c r="J54"/>
  <c r="J57" s="1"/>
  <c r="I54"/>
  <c r="E54" s="1"/>
  <c r="E57" s="1"/>
  <c r="X52"/>
  <c r="U52"/>
  <c r="S52"/>
  <c r="Q52"/>
  <c r="P52"/>
  <c r="N52"/>
  <c r="L52"/>
  <c r="K52"/>
  <c r="I52"/>
  <c r="AC51"/>
  <c r="AB51"/>
  <c r="AA51"/>
  <c r="Z51"/>
  <c r="Y51"/>
  <c r="T51"/>
  <c r="O51"/>
  <c r="J51"/>
  <c r="E51"/>
  <c r="AC50"/>
  <c r="AB50"/>
  <c r="AA50"/>
  <c r="Z50"/>
  <c r="T50"/>
  <c r="O50"/>
  <c r="J50"/>
  <c r="E50"/>
  <c r="AC49"/>
  <c r="AC52"/>
  <c r="AB49"/>
  <c r="AB52"/>
  <c r="AA49"/>
  <c r="AA52"/>
  <c r="Z49"/>
  <c r="Z52"/>
  <c r="T49"/>
  <c r="T52"/>
  <c r="O49"/>
  <c r="O52"/>
  <c r="J49"/>
  <c r="J52"/>
  <c r="E49"/>
  <c r="E52"/>
  <c r="X47"/>
  <c r="U47"/>
  <c r="S47"/>
  <c r="Q47"/>
  <c r="P47"/>
  <c r="N47"/>
  <c r="L47"/>
  <c r="K47"/>
  <c r="I47"/>
  <c r="AC46"/>
  <c r="AB46"/>
  <c r="AA46"/>
  <c r="Z46"/>
  <c r="T46"/>
  <c r="O46"/>
  <c r="J46"/>
  <c r="E46"/>
  <c r="AC45"/>
  <c r="AB45"/>
  <c r="AA45"/>
  <c r="Z45"/>
  <c r="T45"/>
  <c r="O45"/>
  <c r="J45"/>
  <c r="E45"/>
  <c r="AC44"/>
  <c r="AC47" s="1"/>
  <c r="AB44"/>
  <c r="AB47" s="1"/>
  <c r="AA44"/>
  <c r="AA47" s="1"/>
  <c r="Z44"/>
  <c r="T44"/>
  <c r="T47" s="1"/>
  <c r="O44"/>
  <c r="O47" s="1"/>
  <c r="J44"/>
  <c r="E44"/>
  <c r="E47" s="1"/>
  <c r="X42"/>
  <c r="U42"/>
  <c r="S42"/>
  <c r="Q42"/>
  <c r="P42"/>
  <c r="N42"/>
  <c r="L42"/>
  <c r="K42"/>
  <c r="I42"/>
  <c r="AC41"/>
  <c r="AB41"/>
  <c r="AA41"/>
  <c r="Z41"/>
  <c r="T41"/>
  <c r="O41"/>
  <c r="J41"/>
  <c r="E41"/>
  <c r="AC40"/>
  <c r="AB40"/>
  <c r="AA40"/>
  <c r="Z40"/>
  <c r="T40"/>
  <c r="O40"/>
  <c r="J40"/>
  <c r="E40"/>
  <c r="AC39"/>
  <c r="AB39"/>
  <c r="AA39"/>
  <c r="Z39"/>
  <c r="T39"/>
  <c r="O39"/>
  <c r="J39"/>
  <c r="E39"/>
  <c r="AC38"/>
  <c r="AC42" s="1"/>
  <c r="AB38"/>
  <c r="AB42" s="1"/>
  <c r="AA38"/>
  <c r="AA42" s="1"/>
  <c r="Z38"/>
  <c r="Z42" s="1"/>
  <c r="T38"/>
  <c r="T42" s="1"/>
  <c r="O38"/>
  <c r="O42" s="1"/>
  <c r="J38"/>
  <c r="J42" s="1"/>
  <c r="E38"/>
  <c r="E42" s="1"/>
  <c r="X36"/>
  <c r="U36"/>
  <c r="S36"/>
  <c r="K36"/>
  <c r="I36"/>
  <c r="AB35"/>
  <c r="T35"/>
  <c r="Q35" s="1"/>
  <c r="P35"/>
  <c r="Z35" s="1"/>
  <c r="E35"/>
  <c r="AB34"/>
  <c r="AA34"/>
  <c r="Z34"/>
  <c r="T34"/>
  <c r="O34"/>
  <c r="N34"/>
  <c r="AC34" s="1"/>
  <c r="E34"/>
  <c r="AB33"/>
  <c r="AB36"/>
  <c r="T33"/>
  <c r="T36"/>
  <c r="P33"/>
  <c r="P36"/>
  <c r="N33"/>
  <c r="AC33"/>
  <c r="E33"/>
  <c r="E36"/>
  <c r="Q31"/>
  <c r="L31"/>
  <c r="I31"/>
  <c r="AB30"/>
  <c r="AA30"/>
  <c r="X30"/>
  <c r="U30" s="1"/>
  <c r="P30"/>
  <c r="O30" s="1"/>
  <c r="N30"/>
  <c r="AC30" s="1"/>
  <c r="E30"/>
  <c r="AB29"/>
  <c r="AA29"/>
  <c r="X29" s="1"/>
  <c r="S29"/>
  <c r="P29" s="1"/>
  <c r="N29"/>
  <c r="K29"/>
  <c r="E29"/>
  <c r="AB28"/>
  <c r="AA28"/>
  <c r="X28" s="1"/>
  <c r="S28"/>
  <c r="S31" s="1"/>
  <c r="S73" s="1"/>
  <c r="S74" s="1"/>
  <c r="S78" s="1"/>
  <c r="P28"/>
  <c r="P31" s="1"/>
  <c r="P73" s="1"/>
  <c r="N28"/>
  <c r="N31" s="1"/>
  <c r="E28"/>
  <c r="AC27"/>
  <c r="AB27"/>
  <c r="AA27"/>
  <c r="Z27"/>
  <c r="T27"/>
  <c r="O27"/>
  <c r="J27"/>
  <c r="E27"/>
  <c r="AC26"/>
  <c r="AB26"/>
  <c r="AA26"/>
  <c r="Z26"/>
  <c r="T26"/>
  <c r="O26"/>
  <c r="J26"/>
  <c r="E26"/>
  <c r="AC25"/>
  <c r="AB25"/>
  <c r="AB31" s="1"/>
  <c r="AA25"/>
  <c r="AA31" s="1"/>
  <c r="Z25"/>
  <c r="T25"/>
  <c r="O25"/>
  <c r="J25"/>
  <c r="E25"/>
  <c r="E31" s="1"/>
  <c r="AC22"/>
  <c r="AA22"/>
  <c r="X22"/>
  <c r="U22"/>
  <c r="S22"/>
  <c r="Q22"/>
  <c r="P22"/>
  <c r="N22"/>
  <c r="L22"/>
  <c r="K22"/>
  <c r="I22"/>
  <c r="Z20"/>
  <c r="Y20" s="1"/>
  <c r="T20"/>
  <c r="O20"/>
  <c r="J20"/>
  <c r="E20"/>
  <c r="AB18"/>
  <c r="AB22" s="1"/>
  <c r="Z18"/>
  <c r="Z22" s="1"/>
  <c r="Y18"/>
  <c r="T18"/>
  <c r="O18"/>
  <c r="O22" s="1"/>
  <c r="J18"/>
  <c r="E18"/>
  <c r="E22" s="1"/>
  <c r="F20" i="4"/>
  <c r="F70"/>
  <c r="G70"/>
  <c r="H70"/>
  <c r="I70"/>
  <c r="K70"/>
  <c r="L70"/>
  <c r="M70"/>
  <c r="N70"/>
  <c r="P70"/>
  <c r="Q70"/>
  <c r="R70"/>
  <c r="S70"/>
  <c r="U70"/>
  <c r="V70"/>
  <c r="W70"/>
  <c r="X70"/>
  <c r="AC69"/>
  <c r="AC70" s="1"/>
  <c r="AB69"/>
  <c r="AB70" s="1"/>
  <c r="AA69"/>
  <c r="AA70" s="1"/>
  <c r="Z69"/>
  <c r="Y69" s="1"/>
  <c r="Y70" s="1"/>
  <c r="T69"/>
  <c r="T70" s="1"/>
  <c r="O69"/>
  <c r="O70" s="1"/>
  <c r="J69"/>
  <c r="J70" s="1"/>
  <c r="E69"/>
  <c r="E70" s="1"/>
  <c r="Z54"/>
  <c r="AA54"/>
  <c r="AB54"/>
  <c r="AC54"/>
  <c r="Y54"/>
  <c r="F55"/>
  <c r="G55"/>
  <c r="H55"/>
  <c r="K55"/>
  <c r="L55"/>
  <c r="M55"/>
  <c r="N55"/>
  <c r="P55"/>
  <c r="Q55"/>
  <c r="R55"/>
  <c r="S55"/>
  <c r="U55"/>
  <c r="V55"/>
  <c r="W55"/>
  <c r="X55"/>
  <c r="E54"/>
  <c r="F75"/>
  <c r="G75"/>
  <c r="H75"/>
  <c r="I75"/>
  <c r="K75"/>
  <c r="L75"/>
  <c r="M75"/>
  <c r="N75"/>
  <c r="P75"/>
  <c r="Q75"/>
  <c r="R75"/>
  <c r="S75"/>
  <c r="U75"/>
  <c r="V75"/>
  <c r="W75"/>
  <c r="X75"/>
  <c r="AC75"/>
  <c r="AA74"/>
  <c r="AA75" s="1"/>
  <c r="AB74"/>
  <c r="AB75" s="1"/>
  <c r="Z74"/>
  <c r="T74"/>
  <c r="T75"/>
  <c r="O74"/>
  <c r="O75"/>
  <c r="J74"/>
  <c r="J75"/>
  <c r="E74"/>
  <c r="F64"/>
  <c r="G64"/>
  <c r="H64"/>
  <c r="I64"/>
  <c r="K64"/>
  <c r="L64"/>
  <c r="M64"/>
  <c r="N64"/>
  <c r="P64"/>
  <c r="Q64"/>
  <c r="R64"/>
  <c r="S64"/>
  <c r="U64"/>
  <c r="V64"/>
  <c r="W64"/>
  <c r="X64"/>
  <c r="F61"/>
  <c r="G61"/>
  <c r="H61"/>
  <c r="K61"/>
  <c r="L61"/>
  <c r="M61"/>
  <c r="N61"/>
  <c r="P61"/>
  <c r="Q61"/>
  <c r="R61"/>
  <c r="S61"/>
  <c r="U61"/>
  <c r="V61"/>
  <c r="W61"/>
  <c r="X61"/>
  <c r="F58"/>
  <c r="G58"/>
  <c r="H58"/>
  <c r="I58"/>
  <c r="K58"/>
  <c r="L58"/>
  <c r="M58"/>
  <c r="N58"/>
  <c r="P58"/>
  <c r="Q58"/>
  <c r="R58"/>
  <c r="S58"/>
  <c r="U58"/>
  <c r="V58"/>
  <c r="W58"/>
  <c r="X58"/>
  <c r="F50"/>
  <c r="G50"/>
  <c r="H50"/>
  <c r="I50"/>
  <c r="K50"/>
  <c r="L50"/>
  <c r="M50"/>
  <c r="N50"/>
  <c r="P50"/>
  <c r="Q50"/>
  <c r="R50"/>
  <c r="S50"/>
  <c r="U50"/>
  <c r="V50"/>
  <c r="W50"/>
  <c r="X50"/>
  <c r="F45"/>
  <c r="G45"/>
  <c r="H45"/>
  <c r="I45"/>
  <c r="K45"/>
  <c r="L45"/>
  <c r="M45"/>
  <c r="N45"/>
  <c r="P45"/>
  <c r="Q45"/>
  <c r="R45"/>
  <c r="S45"/>
  <c r="U45"/>
  <c r="V45"/>
  <c r="W45"/>
  <c r="X45"/>
  <c r="F40"/>
  <c r="G40"/>
  <c r="H40"/>
  <c r="I40"/>
  <c r="K40"/>
  <c r="L40"/>
  <c r="M40"/>
  <c r="N40"/>
  <c r="P40"/>
  <c r="Q40"/>
  <c r="R40"/>
  <c r="S40"/>
  <c r="U40"/>
  <c r="V40"/>
  <c r="W40"/>
  <c r="X40"/>
  <c r="F34"/>
  <c r="G34"/>
  <c r="H34"/>
  <c r="I34"/>
  <c r="K34"/>
  <c r="M34"/>
  <c r="R34"/>
  <c r="S34"/>
  <c r="U34"/>
  <c r="V34"/>
  <c r="W34"/>
  <c r="X34"/>
  <c r="F29"/>
  <c r="G29"/>
  <c r="H29"/>
  <c r="I29"/>
  <c r="L29"/>
  <c r="M29"/>
  <c r="Q29"/>
  <c r="R29"/>
  <c r="V29"/>
  <c r="W29"/>
  <c r="K67"/>
  <c r="L67"/>
  <c r="M67"/>
  <c r="N67"/>
  <c r="P67"/>
  <c r="Q67"/>
  <c r="R67"/>
  <c r="S67"/>
  <c r="U67"/>
  <c r="V67"/>
  <c r="W67"/>
  <c r="X67"/>
  <c r="F67"/>
  <c r="F71"/>
  <c r="F72" s="1"/>
  <c r="F76" s="1"/>
  <c r="H67"/>
  <c r="G67"/>
  <c r="AC66"/>
  <c r="AC67"/>
  <c r="AB66"/>
  <c r="AB67"/>
  <c r="AA66"/>
  <c r="AA67"/>
  <c r="Z66"/>
  <c r="Z67"/>
  <c r="T66"/>
  <c r="T67"/>
  <c r="O66"/>
  <c r="O67"/>
  <c r="J66"/>
  <c r="J67" s="1"/>
  <c r="E66"/>
  <c r="E67" s="1"/>
  <c r="AC63"/>
  <c r="AC64" s="1"/>
  <c r="AB63"/>
  <c r="AB64" s="1"/>
  <c r="AA63"/>
  <c r="AA64" s="1"/>
  <c r="Z63"/>
  <c r="Z64" s="1"/>
  <c r="T63"/>
  <c r="T64" s="1"/>
  <c r="O63"/>
  <c r="O64" s="1"/>
  <c r="J63"/>
  <c r="J64" s="1"/>
  <c r="E63"/>
  <c r="E64" s="1"/>
  <c r="AB60"/>
  <c r="AA60"/>
  <c r="AA61"/>
  <c r="Z60"/>
  <c r="Z61"/>
  <c r="T60"/>
  <c r="T61"/>
  <c r="O60"/>
  <c r="O61"/>
  <c r="J60"/>
  <c r="J61"/>
  <c r="I60"/>
  <c r="I61"/>
  <c r="E60"/>
  <c r="E61"/>
  <c r="AA57"/>
  <c r="AA58"/>
  <c r="AB57"/>
  <c r="AB58" s="1"/>
  <c r="AC57"/>
  <c r="AC58" s="1"/>
  <c r="Z57"/>
  <c r="T57"/>
  <c r="T58" s="1"/>
  <c r="O57"/>
  <c r="O58" s="1"/>
  <c r="J57"/>
  <c r="J58" s="1"/>
  <c r="E57"/>
  <c r="AA53"/>
  <c r="AB53"/>
  <c r="AC53"/>
  <c r="AB52"/>
  <c r="AB55" s="1"/>
  <c r="Z53"/>
  <c r="Z52"/>
  <c r="Z55" s="1"/>
  <c r="T53"/>
  <c r="T52"/>
  <c r="T55"/>
  <c r="O53"/>
  <c r="O52"/>
  <c r="O55" s="1"/>
  <c r="J53"/>
  <c r="J52"/>
  <c r="J55" s="1"/>
  <c r="E53"/>
  <c r="AA48"/>
  <c r="AB48"/>
  <c r="AC48"/>
  <c r="AA49"/>
  <c r="AB49"/>
  <c r="AC49"/>
  <c r="AA47"/>
  <c r="AA50" s="1"/>
  <c r="AB47"/>
  <c r="AB50" s="1"/>
  <c r="AC47"/>
  <c r="AC50" s="1"/>
  <c r="Z48"/>
  <c r="Z49"/>
  <c r="Z47"/>
  <c r="T48"/>
  <c r="T49"/>
  <c r="T47"/>
  <c r="O48"/>
  <c r="O49"/>
  <c r="O47"/>
  <c r="O50" s="1"/>
  <c r="J48"/>
  <c r="J49"/>
  <c r="J47"/>
  <c r="E48"/>
  <c r="E49"/>
  <c r="E47"/>
  <c r="AA44"/>
  <c r="AB44"/>
  <c r="AC44"/>
  <c r="AA43"/>
  <c r="AB43"/>
  <c r="AC43"/>
  <c r="AC42"/>
  <c r="AC45" s="1"/>
  <c r="AA42"/>
  <c r="AB42"/>
  <c r="AB45"/>
  <c r="Z43"/>
  <c r="Z44"/>
  <c r="Y44"/>
  <c r="Z42"/>
  <c r="Y43"/>
  <c r="Y42"/>
  <c r="T43"/>
  <c r="T44"/>
  <c r="T42"/>
  <c r="O43"/>
  <c r="O44"/>
  <c r="O42"/>
  <c r="O45" s="1"/>
  <c r="J43"/>
  <c r="J44"/>
  <c r="J42"/>
  <c r="E43"/>
  <c r="E44"/>
  <c r="E42"/>
  <c r="AA39"/>
  <c r="AB39"/>
  <c r="AC39"/>
  <c r="AA38"/>
  <c r="AB38"/>
  <c r="AC38"/>
  <c r="AA37"/>
  <c r="AB37"/>
  <c r="AC37"/>
  <c r="AA36"/>
  <c r="AA40" s="1"/>
  <c r="AB36"/>
  <c r="AC36"/>
  <c r="AC40"/>
  <c r="Z37"/>
  <c r="Z38"/>
  <c r="Z39"/>
  <c r="Z36"/>
  <c r="Z40"/>
  <c r="T37"/>
  <c r="T38"/>
  <c r="T39"/>
  <c r="T36"/>
  <c r="O37"/>
  <c r="O38"/>
  <c r="O39"/>
  <c r="O36"/>
  <c r="O40"/>
  <c r="J37"/>
  <c r="J38"/>
  <c r="J39"/>
  <c r="J36"/>
  <c r="J40" s="1"/>
  <c r="E37"/>
  <c r="E38"/>
  <c r="E39"/>
  <c r="E36"/>
  <c r="AB33"/>
  <c r="AA32"/>
  <c r="AB32"/>
  <c r="AB31"/>
  <c r="AB34"/>
  <c r="Z32"/>
  <c r="T32"/>
  <c r="T33"/>
  <c r="T31"/>
  <c r="O32"/>
  <c r="E32"/>
  <c r="E33"/>
  <c r="E31"/>
  <c r="AB26"/>
  <c r="Z24"/>
  <c r="Z25"/>
  <c r="AA23"/>
  <c r="AB23"/>
  <c r="AC23"/>
  <c r="Z23"/>
  <c r="AB27"/>
  <c r="AB28"/>
  <c r="AA25"/>
  <c r="AB25"/>
  <c r="AC25"/>
  <c r="AA24"/>
  <c r="AB24"/>
  <c r="AC24"/>
  <c r="T24"/>
  <c r="T25"/>
  <c r="T23"/>
  <c r="O24"/>
  <c r="O25"/>
  <c r="O23"/>
  <c r="J24"/>
  <c r="J25"/>
  <c r="J23"/>
  <c r="E24"/>
  <c r="E25"/>
  <c r="E26"/>
  <c r="E27"/>
  <c r="E28"/>
  <c r="E23"/>
  <c r="Z18"/>
  <c r="G20"/>
  <c r="H20"/>
  <c r="I20"/>
  <c r="K20"/>
  <c r="L20"/>
  <c r="M20"/>
  <c r="N20"/>
  <c r="P20"/>
  <c r="Q20"/>
  <c r="R20"/>
  <c r="S20"/>
  <c r="U20"/>
  <c r="V20"/>
  <c r="W20"/>
  <c r="X20"/>
  <c r="AA20"/>
  <c r="AC20"/>
  <c r="E18"/>
  <c r="T18"/>
  <c r="O18"/>
  <c r="J18"/>
  <c r="Z16"/>
  <c r="Z20"/>
  <c r="T16"/>
  <c r="O16"/>
  <c r="O20" s="1"/>
  <c r="E16"/>
  <c r="E20" s="1"/>
  <c r="J16"/>
  <c r="J20" s="1"/>
  <c r="E34"/>
  <c r="AB16"/>
  <c r="AB20" s="1"/>
  <c r="Y18"/>
  <c r="P28"/>
  <c r="E40"/>
  <c r="E45"/>
  <c r="E50"/>
  <c r="I52"/>
  <c r="I55" s="1"/>
  <c r="I71" s="1"/>
  <c r="I72" s="1"/>
  <c r="I76" s="1"/>
  <c r="E58"/>
  <c r="E75"/>
  <c r="E52"/>
  <c r="Q33"/>
  <c r="Q34" s="1"/>
  <c r="Q71" s="1"/>
  <c r="Q72" s="1"/>
  <c r="Q76" s="1"/>
  <c r="P33"/>
  <c r="P34" s="1"/>
  <c r="N32"/>
  <c r="AC32"/>
  <c r="P31"/>
  <c r="Z31"/>
  <c r="N31"/>
  <c r="S27"/>
  <c r="P27" s="1"/>
  <c r="S26"/>
  <c r="S29"/>
  <c r="P26"/>
  <c r="Z75"/>
  <c r="AB29"/>
  <c r="Y53"/>
  <c r="Z58"/>
  <c r="AB61"/>
  <c r="AC60"/>
  <c r="AC61" s="1"/>
  <c r="AA52"/>
  <c r="AA55" s="1"/>
  <c r="Y49"/>
  <c r="Y48"/>
  <c r="Y47"/>
  <c r="Y50" s="1"/>
  <c r="Y24"/>
  <c r="Y25"/>
  <c r="Y23"/>
  <c r="Y36"/>
  <c r="Y40" s="1"/>
  <c r="Y37"/>
  <c r="Y38"/>
  <c r="Y39"/>
  <c r="Y16"/>
  <c r="Y20" s="1"/>
  <c r="T20"/>
  <c r="J32"/>
  <c r="O31"/>
  <c r="Z33"/>
  <c r="AC31"/>
  <c r="O33"/>
  <c r="L31"/>
  <c r="Y60"/>
  <c r="Y61" s="1"/>
  <c r="L33"/>
  <c r="AA33"/>
  <c r="O26"/>
  <c r="AA26"/>
  <c r="X26" s="1"/>
  <c r="N26"/>
  <c r="K26" s="1"/>
  <c r="AA27"/>
  <c r="X27" s="1"/>
  <c r="N27"/>
  <c r="K27" s="1"/>
  <c r="O28"/>
  <c r="AA28"/>
  <c r="X28" s="1"/>
  <c r="N28"/>
  <c r="J28" s="1"/>
  <c r="Z70"/>
  <c r="AA31"/>
  <c r="T34"/>
  <c r="T40"/>
  <c r="AB40"/>
  <c r="J45"/>
  <c r="T45"/>
  <c r="Z45"/>
  <c r="J50"/>
  <c r="T50"/>
  <c r="Y57"/>
  <c r="Y58" s="1"/>
  <c r="Y66"/>
  <c r="Y67" s="1"/>
  <c r="AC52"/>
  <c r="AC55" s="1"/>
  <c r="AA45"/>
  <c r="Z50"/>
  <c r="Y74"/>
  <c r="Y75"/>
  <c r="E55"/>
  <c r="Y52"/>
  <c r="Y55" s="1"/>
  <c r="J31"/>
  <c r="N33"/>
  <c r="AC33" s="1"/>
  <c r="Y45"/>
  <c r="E29"/>
  <c r="Y65" i="5"/>
  <c r="Y66"/>
  <c r="O57"/>
  <c r="Y55"/>
  <c r="Z57"/>
  <c r="Y49"/>
  <c r="Y50"/>
  <c r="Y52"/>
  <c r="Y46"/>
  <c r="J47"/>
  <c r="Z47"/>
  <c r="Y45"/>
  <c r="Y40"/>
  <c r="Y26"/>
  <c r="K28"/>
  <c r="O28"/>
  <c r="J29"/>
  <c r="O33"/>
  <c r="Z33"/>
  <c r="Y38"/>
  <c r="AC54"/>
  <c r="I57"/>
  <c r="I73" s="1"/>
  <c r="I74" s="1"/>
  <c r="I78" s="1"/>
  <c r="AC62"/>
  <c r="Y62" s="1"/>
  <c r="Y63" s="1"/>
  <c r="AB77"/>
  <c r="Y59"/>
  <c r="Y60" s="1"/>
  <c r="E62"/>
  <c r="E63" s="1"/>
  <c r="Y71"/>
  <c r="Y72" s="1"/>
  <c r="AC63"/>
  <c r="AC57"/>
  <c r="Y54"/>
  <c r="K31"/>
  <c r="K73" s="1"/>
  <c r="K74" s="1"/>
  <c r="K78" s="1"/>
  <c r="J28"/>
  <c r="L33"/>
  <c r="AA33" s="1"/>
  <c r="Y33" s="1"/>
  <c r="J33"/>
  <c r="Y32" i="4"/>
  <c r="S71"/>
  <c r="S72"/>
  <c r="S76" s="1"/>
  <c r="Z34"/>
  <c r="Y31"/>
  <c r="Y44" i="5"/>
  <c r="Y47" s="1"/>
  <c r="Y76" i="6"/>
  <c r="Y77" s="1"/>
  <c r="K28"/>
  <c r="Z28" s="1"/>
  <c r="Y28" s="1"/>
  <c r="O28"/>
  <c r="U28"/>
  <c r="T28" s="1"/>
  <c r="AC28"/>
  <c r="J29"/>
  <c r="AB36"/>
  <c r="AC54"/>
  <c r="I57"/>
  <c r="I73" s="1"/>
  <c r="I74" s="1"/>
  <c r="I78" s="1"/>
  <c r="AC62"/>
  <c r="AC63" s="1"/>
  <c r="AB77"/>
  <c r="O30"/>
  <c r="J34"/>
  <c r="Y44"/>
  <c r="Y49"/>
  <c r="Y59"/>
  <c r="Y60"/>
  <c r="E62"/>
  <c r="E63"/>
  <c r="Y71"/>
  <c r="Y72"/>
  <c r="Y62"/>
  <c r="Y63"/>
  <c r="AC57"/>
  <c r="Y54"/>
  <c r="K31"/>
  <c r="K73" s="1"/>
  <c r="K74" s="1"/>
  <c r="K78" s="1"/>
  <c r="J28"/>
  <c r="J31" s="1"/>
  <c r="Z33"/>
  <c r="Z36" s="1"/>
  <c r="Y25"/>
  <c r="L33"/>
  <c r="AA33" s="1"/>
  <c r="S78" i="7"/>
  <c r="Z30"/>
  <c r="AC30"/>
  <c r="Y30" s="1"/>
  <c r="AB31"/>
  <c r="AB36"/>
  <c r="AC54"/>
  <c r="Y54" s="1"/>
  <c r="I57"/>
  <c r="I73"/>
  <c r="I74" s="1"/>
  <c r="I78" s="1"/>
  <c r="AC62"/>
  <c r="Y18"/>
  <c r="Y22" s="1"/>
  <c r="J28"/>
  <c r="P28"/>
  <c r="P31" s="1"/>
  <c r="K29"/>
  <c r="O30"/>
  <c r="J33"/>
  <c r="J34"/>
  <c r="N35"/>
  <c r="AC35"/>
  <c r="AC36" s="1"/>
  <c r="Y44"/>
  <c r="Y47" s="1"/>
  <c r="Y49"/>
  <c r="E62"/>
  <c r="E63" s="1"/>
  <c r="AC63"/>
  <c r="Y62"/>
  <c r="Y63" s="1"/>
  <c r="AC57"/>
  <c r="N36"/>
  <c r="Z29"/>
  <c r="J29"/>
  <c r="J31"/>
  <c r="K31"/>
  <c r="K73"/>
  <c r="K74" s="1"/>
  <c r="K78" s="1"/>
  <c r="F74"/>
  <c r="F78"/>
  <c r="AD79" i="8"/>
  <c r="AD80"/>
  <c r="F73"/>
  <c r="F74"/>
  <c r="F81" s="1"/>
  <c r="AH30"/>
  <c r="AH29"/>
  <c r="AD25"/>
  <c r="Y22"/>
  <c r="X73"/>
  <c r="X74" s="1"/>
  <c r="X81" s="1"/>
  <c r="T28"/>
  <c r="AC31"/>
  <c r="J22"/>
  <c r="AE22"/>
  <c r="Y30"/>
  <c r="Q36"/>
  <c r="Q73" s="1"/>
  <c r="Q74" s="1"/>
  <c r="Q81" s="1"/>
  <c r="N35"/>
  <c r="AH35"/>
  <c r="AG73"/>
  <c r="AG74"/>
  <c r="AG81" s="1"/>
  <c r="S73"/>
  <c r="S74" s="1"/>
  <c r="S81" s="1"/>
  <c r="AC73"/>
  <c r="AC74" s="1"/>
  <c r="AC81" s="1"/>
  <c r="AD22"/>
  <c r="K28"/>
  <c r="J28" s="1"/>
  <c r="J31" s="1"/>
  <c r="Z28"/>
  <c r="J29"/>
  <c r="P29"/>
  <c r="AE29" s="1"/>
  <c r="AD29" s="1"/>
  <c r="O29"/>
  <c r="O33"/>
  <c r="L33" s="1"/>
  <c r="O35"/>
  <c r="L35"/>
  <c r="AF35" s="1"/>
  <c r="AD35" s="1"/>
  <c r="N36"/>
  <c r="AD42"/>
  <c r="AD66"/>
  <c r="AD69"/>
  <c r="Z31"/>
  <c r="Z73" s="1"/>
  <c r="Z74" s="1"/>
  <c r="Z81" s="1"/>
  <c r="Y28"/>
  <c r="Y31" s="1"/>
  <c r="K31"/>
  <c r="K73" s="1"/>
  <c r="K74" s="1"/>
  <c r="K81" s="1"/>
  <c r="F73" i="9"/>
  <c r="E22"/>
  <c r="F74"/>
  <c r="F78" s="1"/>
  <c r="Z30"/>
  <c r="X31"/>
  <c r="X73" s="1"/>
  <c r="X74" s="1"/>
  <c r="X78" s="1"/>
  <c r="U28"/>
  <c r="S73"/>
  <c r="S74" s="1"/>
  <c r="S78" s="1"/>
  <c r="AC28"/>
  <c r="AC30"/>
  <c r="Y30" s="1"/>
  <c r="AB31"/>
  <c r="AB36"/>
  <c r="AC54"/>
  <c r="I57"/>
  <c r="I73" s="1"/>
  <c r="I74" s="1"/>
  <c r="I78" s="1"/>
  <c r="AC62"/>
  <c r="AC63" s="1"/>
  <c r="AB77"/>
  <c r="Y18"/>
  <c r="Y22" s="1"/>
  <c r="J28"/>
  <c r="P28"/>
  <c r="Z28" s="1"/>
  <c r="K29"/>
  <c r="J29" s="1"/>
  <c r="J31" s="1"/>
  <c r="O30"/>
  <c r="J34"/>
  <c r="N35"/>
  <c r="AC35"/>
  <c r="AC36" s="1"/>
  <c r="Y44"/>
  <c r="Y49"/>
  <c r="Y59"/>
  <c r="Y60"/>
  <c r="E62"/>
  <c r="E63"/>
  <c r="Y71"/>
  <c r="Y72"/>
  <c r="Y62"/>
  <c r="Y63" s="1"/>
  <c r="AC57"/>
  <c r="Y54"/>
  <c r="T28"/>
  <c r="N36"/>
  <c r="N73" s="1"/>
  <c r="N74" s="1"/>
  <c r="N78" s="1"/>
  <c r="K31"/>
  <c r="K73" s="1"/>
  <c r="K74" s="1"/>
  <c r="K78" s="1"/>
  <c r="Z66"/>
  <c r="Z77"/>
  <c r="F73" i="10"/>
  <c r="F74"/>
  <c r="F78" s="1"/>
  <c r="AA35"/>
  <c r="Q36"/>
  <c r="N35"/>
  <c r="AC35"/>
  <c r="N36"/>
  <c r="N73" s="1"/>
  <c r="N74" s="1"/>
  <c r="N78" s="1"/>
  <c r="Q73"/>
  <c r="Q74" s="1"/>
  <c r="Q78" s="1"/>
  <c r="S73"/>
  <c r="S74"/>
  <c r="S78" s="1"/>
  <c r="X73"/>
  <c r="X74" s="1"/>
  <c r="X78" s="1"/>
  <c r="Y18"/>
  <c r="Y22" s="1"/>
  <c r="O30"/>
  <c r="AC33"/>
  <c r="Z35"/>
  <c r="Y35" s="1"/>
  <c r="AB42"/>
  <c r="AC54"/>
  <c r="Y54" s="1"/>
  <c r="Y57" s="1"/>
  <c r="I57"/>
  <c r="I73"/>
  <c r="I74" s="1"/>
  <c r="I78" s="1"/>
  <c r="AC62"/>
  <c r="Z69"/>
  <c r="K28"/>
  <c r="O28"/>
  <c r="U28"/>
  <c r="AC28"/>
  <c r="Y28" s="1"/>
  <c r="J29"/>
  <c r="O33"/>
  <c r="O36" s="1"/>
  <c r="Z33"/>
  <c r="Y49"/>
  <c r="Y59"/>
  <c r="Y60"/>
  <c r="E62"/>
  <c r="E63"/>
  <c r="Y65"/>
  <c r="Y66"/>
  <c r="T28"/>
  <c r="K31"/>
  <c r="K73"/>
  <c r="K74" s="1"/>
  <c r="K78" s="1"/>
  <c r="Z28"/>
  <c r="J28"/>
  <c r="J31" s="1"/>
  <c r="AC63"/>
  <c r="Y62"/>
  <c r="Y63" s="1"/>
  <c r="AC57"/>
  <c r="L33"/>
  <c r="J33" s="1"/>
  <c r="J35"/>
  <c r="AA33"/>
  <c r="Y33" s="1"/>
  <c r="Y36" s="1"/>
  <c r="AA36"/>
  <c r="AF47" i="11"/>
  <c r="AD46"/>
  <c r="G73"/>
  <c r="G74" s="1"/>
  <c r="G81" s="1"/>
  <c r="H73"/>
  <c r="H74"/>
  <c r="H81" s="1"/>
  <c r="AD65"/>
  <c r="AD66" s="1"/>
  <c r="F73"/>
  <c r="F74"/>
  <c r="F81" s="1"/>
  <c r="U31"/>
  <c r="T28"/>
  <c r="AE29"/>
  <c r="J29"/>
  <c r="AH30"/>
  <c r="Z30"/>
  <c r="Y30" s="1"/>
  <c r="L33"/>
  <c r="AF33" s="1"/>
  <c r="AD54"/>
  <c r="U73"/>
  <c r="U74" s="1"/>
  <c r="U81" s="1"/>
  <c r="K31"/>
  <c r="K73" s="1"/>
  <c r="K74" s="1"/>
  <c r="K81" s="1"/>
  <c r="J28"/>
  <c r="J31" s="1"/>
  <c r="AC31"/>
  <c r="Z28"/>
  <c r="Z31" s="1"/>
  <c r="Z73" s="1"/>
  <c r="Z74" s="1"/>
  <c r="Z81" s="1"/>
  <c r="T31"/>
  <c r="T73" s="1"/>
  <c r="T74" s="1"/>
  <c r="T81" s="1"/>
  <c r="Q73"/>
  <c r="Q74" s="1"/>
  <c r="Q81" s="1"/>
  <c r="S73"/>
  <c r="S74" s="1"/>
  <c r="S81" s="1"/>
  <c r="AC73"/>
  <c r="AC74"/>
  <c r="AC81" s="1"/>
  <c r="AH28"/>
  <c r="AH29"/>
  <c r="AH31" s="1"/>
  <c r="N31"/>
  <c r="P31"/>
  <c r="X31"/>
  <c r="X73" s="1"/>
  <c r="X74" s="1"/>
  <c r="X81" s="1"/>
  <c r="AE33"/>
  <c r="AE36" s="1"/>
  <c r="AH34"/>
  <c r="AD34" s="1"/>
  <c r="N36"/>
  <c r="N73" s="1"/>
  <c r="N74" s="1"/>
  <c r="N81" s="1"/>
  <c r="P36"/>
  <c r="P73" s="1"/>
  <c r="P74" s="1"/>
  <c r="P81" s="1"/>
  <c r="I57"/>
  <c r="I73" s="1"/>
  <c r="I74" s="1"/>
  <c r="I81" s="1"/>
  <c r="AG57"/>
  <c r="AG60"/>
  <c r="AG72"/>
  <c r="AD18"/>
  <c r="AD22" s="1"/>
  <c r="O35"/>
  <c r="L35" s="1"/>
  <c r="E54"/>
  <c r="E57"/>
  <c r="AD76"/>
  <c r="AD77" s="1"/>
  <c r="Y28"/>
  <c r="AD29"/>
  <c r="J33"/>
  <c r="AE28"/>
  <c r="AD28" s="1"/>
  <c r="AD59"/>
  <c r="AD60" s="1"/>
  <c r="U31" i="12"/>
  <c r="T28"/>
  <c r="T31" s="1"/>
  <c r="T73" s="1"/>
  <c r="T74" s="1"/>
  <c r="T81" s="1"/>
  <c r="AE29"/>
  <c r="J29"/>
  <c r="L33"/>
  <c r="AD54"/>
  <c r="U73"/>
  <c r="U74" s="1"/>
  <c r="U81" s="1"/>
  <c r="K31"/>
  <c r="K73" s="1"/>
  <c r="K74" s="1"/>
  <c r="K81" s="1"/>
  <c r="J28"/>
  <c r="AC31"/>
  <c r="Z28"/>
  <c r="AE28" s="1"/>
  <c r="AD28" s="1"/>
  <c r="J31"/>
  <c r="Q73"/>
  <c r="Q74" s="1"/>
  <c r="Q81" s="1"/>
  <c r="S73"/>
  <c r="S74"/>
  <c r="S81" s="1"/>
  <c r="AC73"/>
  <c r="AC74" s="1"/>
  <c r="AC81" s="1"/>
  <c r="AH28"/>
  <c r="AH29"/>
  <c r="N31"/>
  <c r="P31"/>
  <c r="X31"/>
  <c r="X73" s="1"/>
  <c r="X74" s="1"/>
  <c r="X81" s="1"/>
  <c r="AE33"/>
  <c r="AE36" s="1"/>
  <c r="AH34"/>
  <c r="AD34" s="1"/>
  <c r="N36"/>
  <c r="P36"/>
  <c r="P73" s="1"/>
  <c r="P74" s="1"/>
  <c r="P81" s="1"/>
  <c r="I57"/>
  <c r="I73" s="1"/>
  <c r="I74" s="1"/>
  <c r="I81" s="1"/>
  <c r="AG57"/>
  <c r="AG60"/>
  <c r="AG72"/>
  <c r="AD18"/>
  <c r="AD22"/>
  <c r="O35"/>
  <c r="L35"/>
  <c r="L36" s="1"/>
  <c r="L73" s="1"/>
  <c r="L74" s="1"/>
  <c r="L81" s="1"/>
  <c r="E54"/>
  <c r="E57"/>
  <c r="AD76"/>
  <c r="AD77" s="1"/>
  <c r="AF35"/>
  <c r="AD35" s="1"/>
  <c r="Y28"/>
  <c r="AG73"/>
  <c r="AG74" s="1"/>
  <c r="AG81" s="1"/>
  <c r="O36"/>
  <c r="AD29"/>
  <c r="AF33"/>
  <c r="AF36" s="1"/>
  <c r="AF73" s="1"/>
  <c r="AF74" s="1"/>
  <c r="AF81" s="1"/>
  <c r="J33"/>
  <c r="AD27" i="13"/>
  <c r="AD50"/>
  <c r="AD46"/>
  <c r="AD47" s="1"/>
  <c r="AD25"/>
  <c r="Z31"/>
  <c r="Y28"/>
  <c r="X73"/>
  <c r="X74" s="1"/>
  <c r="X81" s="1"/>
  <c r="P31"/>
  <c r="P73" s="1"/>
  <c r="P74" s="1"/>
  <c r="P81" s="1"/>
  <c r="O28"/>
  <c r="O31"/>
  <c r="Y31"/>
  <c r="Y73" s="1"/>
  <c r="Y74" s="1"/>
  <c r="Y81" s="1"/>
  <c r="AD34"/>
  <c r="Z73"/>
  <c r="Z74" s="1"/>
  <c r="Z81" s="1"/>
  <c r="AE28"/>
  <c r="AE29"/>
  <c r="AD29"/>
  <c r="AE30"/>
  <c r="AD30"/>
  <c r="K31"/>
  <c r="K73"/>
  <c r="K74" s="1"/>
  <c r="S31"/>
  <c r="S73"/>
  <c r="S74" s="1"/>
  <c r="S81" s="1"/>
  <c r="U31"/>
  <c r="U73"/>
  <c r="U74" s="1"/>
  <c r="U81" s="1"/>
  <c r="AC31"/>
  <c r="AC73"/>
  <c r="AC74" s="1"/>
  <c r="AC81" s="1"/>
  <c r="AG31"/>
  <c r="AF33"/>
  <c r="AD33" s="1"/>
  <c r="Q36"/>
  <c r="Q73"/>
  <c r="Q74" s="1"/>
  <c r="Q81" s="1"/>
  <c r="AG42"/>
  <c r="AG47"/>
  <c r="AG52"/>
  <c r="I63"/>
  <c r="I73" s="1"/>
  <c r="I74" s="1"/>
  <c r="I81" s="1"/>
  <c r="AG63"/>
  <c r="AG66"/>
  <c r="AH28"/>
  <c r="AH31" s="1"/>
  <c r="J30"/>
  <c r="J31" s="1"/>
  <c r="J33"/>
  <c r="AE33"/>
  <c r="AE36" s="1"/>
  <c r="E62"/>
  <c r="E63" s="1"/>
  <c r="AD68"/>
  <c r="AD69"/>
  <c r="AD76"/>
  <c r="AD77"/>
  <c r="AD28"/>
  <c r="AD38" i="14"/>
  <c r="AD42" s="1"/>
  <c r="AD34"/>
  <c r="Q73"/>
  <c r="Q74" s="1"/>
  <c r="Q81" s="1"/>
  <c r="S73"/>
  <c r="S74" s="1"/>
  <c r="S81" s="1"/>
  <c r="X73"/>
  <c r="X74" s="1"/>
  <c r="X81" s="1"/>
  <c r="AE30"/>
  <c r="AD30" s="1"/>
  <c r="K73"/>
  <c r="K74" s="1"/>
  <c r="K81" s="1"/>
  <c r="J25"/>
  <c r="AE25"/>
  <c r="AD27"/>
  <c r="J28"/>
  <c r="P28"/>
  <c r="T28"/>
  <c r="Z28"/>
  <c r="AH28"/>
  <c r="J29"/>
  <c r="J30"/>
  <c r="O30"/>
  <c r="O35"/>
  <c r="L35" s="1"/>
  <c r="AE35"/>
  <c r="AE36" s="1"/>
  <c r="E54"/>
  <c r="E57" s="1"/>
  <c r="AH54"/>
  <c r="AH57" s="1"/>
  <c r="AD59"/>
  <c r="AD60" s="1"/>
  <c r="AD71"/>
  <c r="AD72" s="1"/>
  <c r="J76"/>
  <c r="J77" s="1"/>
  <c r="AE76"/>
  <c r="AD76" s="1"/>
  <c r="AD77" s="1"/>
  <c r="AD79"/>
  <c r="AD80"/>
  <c r="AD25"/>
  <c r="AE77"/>
  <c r="Y28"/>
  <c r="O28"/>
  <c r="O31" s="1"/>
  <c r="P31"/>
  <c r="P73" s="1"/>
  <c r="P74" s="1"/>
  <c r="P81" s="1"/>
  <c r="AD54"/>
  <c r="AD57" s="1"/>
  <c r="J31"/>
  <c r="AD68"/>
  <c r="AD69" s="1"/>
  <c r="AD44" i="15"/>
  <c r="M73"/>
  <c r="M74" s="1"/>
  <c r="M81" s="1"/>
  <c r="AG73"/>
  <c r="AG74"/>
  <c r="AG81" s="1"/>
  <c r="U73"/>
  <c r="U74" s="1"/>
  <c r="U81" s="1"/>
  <c r="AD34"/>
  <c r="N73"/>
  <c r="N74" s="1"/>
  <c r="N81" s="1"/>
  <c r="Q73"/>
  <c r="Q74" s="1"/>
  <c r="Q81" s="1"/>
  <c r="S73"/>
  <c r="S74" s="1"/>
  <c r="S81" s="1"/>
  <c r="X73"/>
  <c r="X74" s="1"/>
  <c r="X81" s="1"/>
  <c r="AD18"/>
  <c r="AD22" s="1"/>
  <c r="P28"/>
  <c r="O28" s="1"/>
  <c r="T28"/>
  <c r="T31" s="1"/>
  <c r="T73" s="1"/>
  <c r="Z28"/>
  <c r="AH28"/>
  <c r="J29"/>
  <c r="J30"/>
  <c r="O30"/>
  <c r="J33"/>
  <c r="AE33"/>
  <c r="AE36" s="1"/>
  <c r="J35"/>
  <c r="AE35"/>
  <c r="E54"/>
  <c r="E57" s="1"/>
  <c r="AH54"/>
  <c r="AD54" s="1"/>
  <c r="AD59"/>
  <c r="AD60" s="1"/>
  <c r="AD71"/>
  <c r="AD72" s="1"/>
  <c r="J76"/>
  <c r="J77" s="1"/>
  <c r="AE76"/>
  <c r="AD79"/>
  <c r="AD80" s="1"/>
  <c r="AE27"/>
  <c r="AF33"/>
  <c r="AH33"/>
  <c r="AH36" s="1"/>
  <c r="AD33"/>
  <c r="Y28"/>
  <c r="P31"/>
  <c r="P73" s="1"/>
  <c r="P74" s="1"/>
  <c r="P81" s="1"/>
  <c r="AD27"/>
  <c r="AE77"/>
  <c r="AD76"/>
  <c r="AD77" s="1"/>
  <c r="J36"/>
  <c r="Z36" i="7"/>
  <c r="Y33"/>
  <c r="AH31" i="8"/>
  <c r="AE36"/>
  <c r="AD54"/>
  <c r="AD57" s="1"/>
  <c r="AH57"/>
  <c r="AD62"/>
  <c r="AD63" s="1"/>
  <c r="AH63"/>
  <c r="Z36" i="9"/>
  <c r="AH63" i="11"/>
  <c r="AD62"/>
  <c r="AD63" s="1"/>
  <c r="AH63" i="12"/>
  <c r="AD62"/>
  <c r="AD63"/>
  <c r="AH57" i="13"/>
  <c r="AD54"/>
  <c r="AD57" s="1"/>
  <c r="AH36" i="8"/>
  <c r="AH63" i="14"/>
  <c r="AD62"/>
  <c r="AD63"/>
  <c r="AH63" i="15"/>
  <c r="AD62"/>
  <c r="AD63" s="1"/>
  <c r="I63" i="8"/>
  <c r="AA73" i="13"/>
  <c r="AA74"/>
  <c r="AA81" s="1"/>
  <c r="AB73"/>
  <c r="AB74" s="1"/>
  <c r="AB81" s="1"/>
  <c r="AH33" i="14"/>
  <c r="AH73" i="8"/>
  <c r="AH74" s="1"/>
  <c r="AH81" s="1"/>
  <c r="X31" i="5" l="1"/>
  <c r="X73" s="1"/>
  <c r="X74" s="1"/>
  <c r="X78" s="1"/>
  <c r="AC28"/>
  <c r="U28"/>
  <c r="U29"/>
  <c r="AC29"/>
  <c r="U29" i="6"/>
  <c r="AC29"/>
  <c r="U30"/>
  <c r="AC30"/>
  <c r="Q36" i="7"/>
  <c r="Q73" s="1"/>
  <c r="Q74" s="1"/>
  <c r="Q78" s="1"/>
  <c r="O35"/>
  <c r="L35" s="1"/>
  <c r="T29" i="14"/>
  <c r="T31" s="1"/>
  <c r="T73" s="1"/>
  <c r="T74" s="1"/>
  <c r="T81" s="1"/>
  <c r="U31"/>
  <c r="U73" s="1"/>
  <c r="U74" s="1"/>
  <c r="U81" s="1"/>
  <c r="AH57" i="15"/>
  <c r="AE28" i="14"/>
  <c r="AG73" i="13"/>
  <c r="AG74" s="1"/>
  <c r="AG81" s="1"/>
  <c r="AE31"/>
  <c r="AH36" i="12"/>
  <c r="Z31"/>
  <c r="Z73" s="1"/>
  <c r="Z74" s="1"/>
  <c r="Z81" s="1"/>
  <c r="J35"/>
  <c r="J36" s="1"/>
  <c r="J73" s="1"/>
  <c r="J74" s="1"/>
  <c r="J81" s="1"/>
  <c r="N73"/>
  <c r="N74" s="1"/>
  <c r="N81" s="1"/>
  <c r="AH31"/>
  <c r="AH73" s="1"/>
  <c r="AH74" s="1"/>
  <c r="AH81" s="1"/>
  <c r="AD33" i="11"/>
  <c r="AH36"/>
  <c r="AH73" s="1"/>
  <c r="AH74" s="1"/>
  <c r="AH81" s="1"/>
  <c r="O36"/>
  <c r="AG73"/>
  <c r="AG74" s="1"/>
  <c r="AG81" s="1"/>
  <c r="AE30"/>
  <c r="L36" i="10"/>
  <c r="L73" s="1"/>
  <c r="L74" s="1"/>
  <c r="L78" s="1"/>
  <c r="Z36"/>
  <c r="AC36"/>
  <c r="O36" i="8"/>
  <c r="O28" i="7"/>
  <c r="O31" s="1"/>
  <c r="J33" i="6"/>
  <c r="AA34" i="4"/>
  <c r="N29"/>
  <c r="L34"/>
  <c r="L71" s="1"/>
  <c r="L72" s="1"/>
  <c r="L76" s="1"/>
  <c r="O34"/>
  <c r="W71"/>
  <c r="W72" s="1"/>
  <c r="W76" s="1"/>
  <c r="G71"/>
  <c r="G72" s="1"/>
  <c r="G76" s="1"/>
  <c r="Y27" i="5"/>
  <c r="P74"/>
  <c r="P78" s="1"/>
  <c r="Y41"/>
  <c r="R73"/>
  <c r="R74" s="1"/>
  <c r="R78" s="1"/>
  <c r="V74"/>
  <c r="V78" s="1"/>
  <c r="W73"/>
  <c r="W74" s="1"/>
  <c r="W78" s="1"/>
  <c r="Z29" i="14"/>
  <c r="AH29"/>
  <c r="AH31"/>
  <c r="Y31" i="11"/>
  <c r="Y73" s="1"/>
  <c r="Y74" s="1"/>
  <c r="Y81" s="1"/>
  <c r="E71" i="4"/>
  <c r="Y63"/>
  <c r="Y64" s="1"/>
  <c r="V71"/>
  <c r="V72" s="1"/>
  <c r="V76" s="1"/>
  <c r="R71"/>
  <c r="R72" s="1"/>
  <c r="R76" s="1"/>
  <c r="H71"/>
  <c r="H72" s="1"/>
  <c r="H76" s="1"/>
  <c r="M71"/>
  <c r="M72" s="1"/>
  <c r="M76" s="1"/>
  <c r="J22" i="5"/>
  <c r="T22"/>
  <c r="J30"/>
  <c r="J31" s="1"/>
  <c r="Y39"/>
  <c r="Y42" s="1"/>
  <c r="AB57"/>
  <c r="Y76"/>
  <c r="Y77" s="1"/>
  <c r="P36" i="6"/>
  <c r="W73"/>
  <c r="W74" s="1"/>
  <c r="W78" s="1"/>
  <c r="J47"/>
  <c r="Y46"/>
  <c r="Y47" s="1"/>
  <c r="H73"/>
  <c r="H74" s="1"/>
  <c r="H78" s="1"/>
  <c r="Z52"/>
  <c r="AB52"/>
  <c r="AB73" s="1"/>
  <c r="AB74" s="1"/>
  <c r="AB78" s="1"/>
  <c r="Y50"/>
  <c r="Y52" s="1"/>
  <c r="Y56"/>
  <c r="AA31" i="7"/>
  <c r="N31"/>
  <c r="N73" s="1"/>
  <c r="N74" s="1"/>
  <c r="N78" s="1"/>
  <c r="P36"/>
  <c r="P73" s="1"/>
  <c r="P74" s="1"/>
  <c r="P78" s="1"/>
  <c r="J42"/>
  <c r="Z42"/>
  <c r="AB42"/>
  <c r="AB73" s="1"/>
  <c r="AB74" s="1"/>
  <c r="AB78" s="1"/>
  <c r="G73"/>
  <c r="G74" s="1"/>
  <c r="G78" s="1"/>
  <c r="V73"/>
  <c r="V74" s="1"/>
  <c r="V78" s="1"/>
  <c r="J57"/>
  <c r="T57"/>
  <c r="AA57"/>
  <c r="Y55"/>
  <c r="Y57" s="1"/>
  <c r="Y59"/>
  <c r="Y60" s="1"/>
  <c r="Y65"/>
  <c r="Y66" s="1"/>
  <c r="Y71"/>
  <c r="Y72" s="1"/>
  <c r="P28" i="8"/>
  <c r="M73"/>
  <c r="M74" s="1"/>
  <c r="M81" s="1"/>
  <c r="H73"/>
  <c r="H74" s="1"/>
  <c r="H81" s="1"/>
  <c r="R73"/>
  <c r="R74" s="1"/>
  <c r="R81" s="1"/>
  <c r="AB73"/>
  <c r="AB74" s="1"/>
  <c r="AB81" s="1"/>
  <c r="I57"/>
  <c r="I73" s="1"/>
  <c r="I74" s="1"/>
  <c r="I81" s="1"/>
  <c r="J57"/>
  <c r="Y57"/>
  <c r="Y73" s="1"/>
  <c r="Y74" s="1"/>
  <c r="Y81" s="1"/>
  <c r="W73"/>
  <c r="W74" s="1"/>
  <c r="W81" s="1"/>
  <c r="T47"/>
  <c r="AD26"/>
  <c r="AD45"/>
  <c r="AD47" s="1"/>
  <c r="AD50"/>
  <c r="Y27" i="9"/>
  <c r="P36"/>
  <c r="Y38"/>
  <c r="Y39"/>
  <c r="Y41"/>
  <c r="V73"/>
  <c r="V74" s="1"/>
  <c r="V78" s="1"/>
  <c r="Y46"/>
  <c r="Y47" s="1"/>
  <c r="G73"/>
  <c r="G74" s="1"/>
  <c r="G78" s="1"/>
  <c r="Y56"/>
  <c r="Y65"/>
  <c r="Y66" s="1"/>
  <c r="Y68"/>
  <c r="Y69" s="1"/>
  <c r="H73" i="10"/>
  <c r="H74" s="1"/>
  <c r="H78" s="1"/>
  <c r="R73"/>
  <c r="R74" s="1"/>
  <c r="R78" s="1"/>
  <c r="W73"/>
  <c r="W74" s="1"/>
  <c r="W78" s="1"/>
  <c r="Y71"/>
  <c r="Y72" s="1"/>
  <c r="AD40" i="11"/>
  <c r="V73"/>
  <c r="V74" s="1"/>
  <c r="V81" s="1"/>
  <c r="AA73"/>
  <c r="AA74" s="1"/>
  <c r="AA81" s="1"/>
  <c r="M73"/>
  <c r="M74" s="1"/>
  <c r="M81" s="1"/>
  <c r="AD50"/>
  <c r="AD55"/>
  <c r="AD57" s="1"/>
  <c r="E62"/>
  <c r="E63" s="1"/>
  <c r="E73" s="1"/>
  <c r="E74" s="1"/>
  <c r="E81" s="1"/>
  <c r="AD38" i="12"/>
  <c r="AD42" s="1"/>
  <c r="G73"/>
  <c r="G74" s="1"/>
  <c r="G81" s="1"/>
  <c r="V73"/>
  <c r="V74" s="1"/>
  <c r="V81" s="1"/>
  <c r="AA73"/>
  <c r="AA74" s="1"/>
  <c r="AA81" s="1"/>
  <c r="AD46"/>
  <c r="M73"/>
  <c r="M74" s="1"/>
  <c r="M81" s="1"/>
  <c r="E62"/>
  <c r="E63" s="1"/>
  <c r="E73" s="1"/>
  <c r="E74" s="1"/>
  <c r="E81" s="1"/>
  <c r="T31" i="13"/>
  <c r="T73" s="1"/>
  <c r="T74" s="1"/>
  <c r="T81" s="1"/>
  <c r="AD42"/>
  <c r="F73"/>
  <c r="F74" s="1"/>
  <c r="F81" s="1"/>
  <c r="H73"/>
  <c r="H74" s="1"/>
  <c r="H81" s="1"/>
  <c r="R73"/>
  <c r="R74" s="1"/>
  <c r="R81" s="1"/>
  <c r="W73"/>
  <c r="W74" s="1"/>
  <c r="W81" s="1"/>
  <c r="AD22" i="14"/>
  <c r="AD26"/>
  <c r="AC31"/>
  <c r="AC73" s="1"/>
  <c r="AC74" s="1"/>
  <c r="AC81" s="1"/>
  <c r="Y26" i="6"/>
  <c r="Y27"/>
  <c r="G74"/>
  <c r="G78" s="1"/>
  <c r="M74"/>
  <c r="M78" s="1"/>
  <c r="F73"/>
  <c r="F74" s="1"/>
  <c r="F78" s="1"/>
  <c r="R73"/>
  <c r="R74" s="1"/>
  <c r="R78" s="1"/>
  <c r="V73"/>
  <c r="V74" s="1"/>
  <c r="V78" s="1"/>
  <c r="Y55"/>
  <c r="Y57" s="1"/>
  <c r="Y26" i="7"/>
  <c r="AC29"/>
  <c r="Y29" s="1"/>
  <c r="O36"/>
  <c r="Y42"/>
  <c r="M73"/>
  <c r="M74" s="1"/>
  <c r="M78" s="1"/>
  <c r="H73"/>
  <c r="H74" s="1"/>
  <c r="H78" s="1"/>
  <c r="R73"/>
  <c r="R74" s="1"/>
  <c r="R78" s="1"/>
  <c r="W73"/>
  <c r="W74" s="1"/>
  <c r="W78" s="1"/>
  <c r="Y50"/>
  <c r="Y52" s="1"/>
  <c r="Y51"/>
  <c r="Y56"/>
  <c r="G73" i="8"/>
  <c r="G74" s="1"/>
  <c r="G81" s="1"/>
  <c r="AA73"/>
  <c r="AA74" s="1"/>
  <c r="AA81" s="1"/>
  <c r="V73"/>
  <c r="V74" s="1"/>
  <c r="V81" s="1"/>
  <c r="AD52"/>
  <c r="H73" i="9"/>
  <c r="H74" s="1"/>
  <c r="H78" s="1"/>
  <c r="R73"/>
  <c r="R74" s="1"/>
  <c r="R78" s="1"/>
  <c r="W73"/>
  <c r="W74" s="1"/>
  <c r="W78" s="1"/>
  <c r="M73"/>
  <c r="M74" s="1"/>
  <c r="M78" s="1"/>
  <c r="Y50"/>
  <c r="Y52" s="1"/>
  <c r="Y51"/>
  <c r="Y55"/>
  <c r="Y57" s="1"/>
  <c r="Y26" i="10"/>
  <c r="Y40"/>
  <c r="Y42" s="1"/>
  <c r="V73"/>
  <c r="V74" s="1"/>
  <c r="V78" s="1"/>
  <c r="Z47"/>
  <c r="Y50"/>
  <c r="Y52" s="1"/>
  <c r="Y51"/>
  <c r="AD25" i="11"/>
  <c r="O31"/>
  <c r="AD39"/>
  <c r="AD42" s="1"/>
  <c r="R73"/>
  <c r="R74" s="1"/>
  <c r="R81" s="1"/>
  <c r="W73"/>
  <c r="W74" s="1"/>
  <c r="W81" s="1"/>
  <c r="AB73"/>
  <c r="AB74" s="1"/>
  <c r="AB81" s="1"/>
  <c r="AD45"/>
  <c r="AD47" s="1"/>
  <c r="AD52"/>
  <c r="AD68"/>
  <c r="AD69" s="1"/>
  <c r="AD25" i="12"/>
  <c r="O31"/>
  <c r="O73" s="1"/>
  <c r="O74" s="1"/>
  <c r="O81" s="1"/>
  <c r="F73"/>
  <c r="F74" s="1"/>
  <c r="F81" s="1"/>
  <c r="H73"/>
  <c r="H74" s="1"/>
  <c r="H81" s="1"/>
  <c r="R73"/>
  <c r="R74" s="1"/>
  <c r="R81" s="1"/>
  <c r="W73"/>
  <c r="W74" s="1"/>
  <c r="W81" s="1"/>
  <c r="AB73"/>
  <c r="AB74" s="1"/>
  <c r="AB81" s="1"/>
  <c r="AD45"/>
  <c r="AD55"/>
  <c r="AD57" s="1"/>
  <c r="AD22" i="13"/>
  <c r="AD26"/>
  <c r="AD31" s="1"/>
  <c r="G73"/>
  <c r="G74" s="1"/>
  <c r="G81" s="1"/>
  <c r="V73"/>
  <c r="V74" s="1"/>
  <c r="V81" s="1"/>
  <c r="M73"/>
  <c r="M74" s="1"/>
  <c r="M81" s="1"/>
  <c r="AD51"/>
  <c r="AD52" s="1"/>
  <c r="AD65"/>
  <c r="AD66" s="1"/>
  <c r="E31" i="14"/>
  <c r="AG31"/>
  <c r="O33"/>
  <c r="R73"/>
  <c r="R74" s="1"/>
  <c r="R81" s="1"/>
  <c r="W73"/>
  <c r="W74" s="1"/>
  <c r="W81" s="1"/>
  <c r="AB73"/>
  <c r="AB74" s="1"/>
  <c r="AB81" s="1"/>
  <c r="F73"/>
  <c r="F74" s="1"/>
  <c r="F81" s="1"/>
  <c r="H73"/>
  <c r="H74" s="1"/>
  <c r="H81" s="1"/>
  <c r="M73"/>
  <c r="M74" s="1"/>
  <c r="M81" s="1"/>
  <c r="J22" i="15"/>
  <c r="T22"/>
  <c r="T74" s="1"/>
  <c r="T81" s="1"/>
  <c r="K31"/>
  <c r="K73" s="1"/>
  <c r="K74" s="1"/>
  <c r="K81" s="1"/>
  <c r="K28"/>
  <c r="Y36"/>
  <c r="AD39"/>
  <c r="AD41"/>
  <c r="F73"/>
  <c r="F74" s="1"/>
  <c r="F81" s="1"/>
  <c r="H73"/>
  <c r="H74" s="1"/>
  <c r="H81" s="1"/>
  <c r="R73"/>
  <c r="R74" s="1"/>
  <c r="R81" s="1"/>
  <c r="W73"/>
  <c r="W74" s="1"/>
  <c r="W81" s="1"/>
  <c r="AB73"/>
  <c r="AB74" s="1"/>
  <c r="AB81" s="1"/>
  <c r="AD46"/>
  <c r="AD55"/>
  <c r="AD57" s="1"/>
  <c r="I63"/>
  <c r="I73" s="1"/>
  <c r="I74" s="1"/>
  <c r="I81" s="1"/>
  <c r="E42" i="14"/>
  <c r="O42"/>
  <c r="Y42"/>
  <c r="V73"/>
  <c r="V74" s="1"/>
  <c r="V81" s="1"/>
  <c r="AA73"/>
  <c r="AA74" s="1"/>
  <c r="AA81" s="1"/>
  <c r="AD44"/>
  <c r="AD47" s="1"/>
  <c r="G73"/>
  <c r="G74" s="1"/>
  <c r="G81" s="1"/>
  <c r="AD49"/>
  <c r="AD52" s="1"/>
  <c r="AE57"/>
  <c r="AG57"/>
  <c r="AG73" s="1"/>
  <c r="AG74" s="1"/>
  <c r="AG81" s="1"/>
  <c r="I63"/>
  <c r="I73" s="1"/>
  <c r="I74" s="1"/>
  <c r="I81" s="1"/>
  <c r="O36" i="15"/>
  <c r="AD40"/>
  <c r="G73"/>
  <c r="G74" s="1"/>
  <c r="G81" s="1"/>
  <c r="V73"/>
  <c r="V74" s="1"/>
  <c r="V81" s="1"/>
  <c r="AA73"/>
  <c r="AA74" s="1"/>
  <c r="AA81" s="1"/>
  <c r="AD45"/>
  <c r="AD47" s="1"/>
  <c r="AF35" i="11"/>
  <c r="J35"/>
  <c r="L36"/>
  <c r="L73" s="1"/>
  <c r="L74" s="1"/>
  <c r="L81" s="1"/>
  <c r="AF33" i="8"/>
  <c r="J33"/>
  <c r="L36"/>
  <c r="L73" s="1"/>
  <c r="L74" s="1"/>
  <c r="L81" s="1"/>
  <c r="J36" i="11"/>
  <c r="J73" s="1"/>
  <c r="J74" s="1"/>
  <c r="J81" s="1"/>
  <c r="AF35" i="14"/>
  <c r="AD28"/>
  <c r="Y28" i="9"/>
  <c r="AC34" i="4"/>
  <c r="Y33"/>
  <c r="Y34" s="1"/>
  <c r="U27"/>
  <c r="T27" s="1"/>
  <c r="AC27"/>
  <c r="U26"/>
  <c r="X29"/>
  <c r="X71" s="1"/>
  <c r="X72" s="1"/>
  <c r="X76" s="1"/>
  <c r="AC26"/>
  <c r="O27"/>
  <c r="O29" s="1"/>
  <c r="O71" s="1"/>
  <c r="O72" s="1"/>
  <c r="O76" s="1"/>
  <c r="P29"/>
  <c r="P71" s="1"/>
  <c r="P72" s="1"/>
  <c r="P76" s="1"/>
  <c r="T29" i="5"/>
  <c r="U31"/>
  <c r="U73" s="1"/>
  <c r="U74" s="1"/>
  <c r="U78" s="1"/>
  <c r="Y34"/>
  <c r="O35"/>
  <c r="Q36"/>
  <c r="Q73" s="1"/>
  <c r="Q74" s="1"/>
  <c r="Q78" s="1"/>
  <c r="N35"/>
  <c r="U31" i="6"/>
  <c r="U73" s="1"/>
  <c r="U74" s="1"/>
  <c r="U78" s="1"/>
  <c r="T29"/>
  <c r="T30"/>
  <c r="Z30"/>
  <c r="Y30" s="1"/>
  <c r="O35"/>
  <c r="Q36"/>
  <c r="Q73" s="1"/>
  <c r="Q74" s="1"/>
  <c r="Q78" s="1"/>
  <c r="N35"/>
  <c r="X31" i="7"/>
  <c r="X73" s="1"/>
  <c r="X74" s="1"/>
  <c r="X78" s="1"/>
  <c r="AC28"/>
  <c r="AC31" s="1"/>
  <c r="AC73" s="1"/>
  <c r="AC74" s="1"/>
  <c r="AC78" s="1"/>
  <c r="U28"/>
  <c r="T29" i="8"/>
  <c r="T31" s="1"/>
  <c r="T73" s="1"/>
  <c r="T74" s="1"/>
  <c r="T81" s="1"/>
  <c r="U31"/>
  <c r="U73" s="1"/>
  <c r="U74" s="1"/>
  <c r="U81" s="1"/>
  <c r="U29" i="9"/>
  <c r="AC29"/>
  <c r="AC31" s="1"/>
  <c r="AC73" s="1"/>
  <c r="AC74" s="1"/>
  <c r="AC78" s="1"/>
  <c r="O35"/>
  <c r="L35" s="1"/>
  <c r="Q36"/>
  <c r="Q73" s="1"/>
  <c r="Q74" s="1"/>
  <c r="Q78" s="1"/>
  <c r="U29" i="10"/>
  <c r="AC29"/>
  <c r="AC31" s="1"/>
  <c r="AC73" s="1"/>
  <c r="AC74" s="1"/>
  <c r="AC78" s="1"/>
  <c r="E72" i="4"/>
  <c r="E76" s="1"/>
  <c r="AB73" i="5"/>
  <c r="AB74" s="1"/>
  <c r="AB78" s="1"/>
  <c r="P73" i="6"/>
  <c r="P74" s="1"/>
  <c r="P78" s="1"/>
  <c r="Y34" i="9"/>
  <c r="Y42"/>
  <c r="AC28" i="4"/>
  <c r="U28"/>
  <c r="J27"/>
  <c r="Z27"/>
  <c r="Z26"/>
  <c r="J26"/>
  <c r="K29"/>
  <c r="K71" s="1"/>
  <c r="K72" s="1"/>
  <c r="K76" s="1"/>
  <c r="O29" i="5"/>
  <c r="O31" s="1"/>
  <c r="Z29"/>
  <c r="T30"/>
  <c r="Z30"/>
  <c r="Y30" s="1"/>
  <c r="Z36"/>
  <c r="O29" i="6"/>
  <c r="O31" s="1"/>
  <c r="Z29"/>
  <c r="Y29" s="1"/>
  <c r="Y31" s="1"/>
  <c r="O29" i="10"/>
  <c r="O31" s="1"/>
  <c r="O73" s="1"/>
  <c r="O74" s="1"/>
  <c r="O78" s="1"/>
  <c r="Z29"/>
  <c r="P31"/>
  <c r="P73" s="1"/>
  <c r="P74" s="1"/>
  <c r="P78" s="1"/>
  <c r="T30"/>
  <c r="Z30"/>
  <c r="Y30" s="1"/>
  <c r="AD33" i="12"/>
  <c r="AD36" s="1"/>
  <c r="O28" i="9"/>
  <c r="O31" s="1"/>
  <c r="P31"/>
  <c r="P73" s="1"/>
  <c r="P74" s="1"/>
  <c r="P78" s="1"/>
  <c r="J35" i="8"/>
  <c r="AB71" i="4"/>
  <c r="AB72" s="1"/>
  <c r="AB76" s="1"/>
  <c r="Y22" i="5"/>
  <c r="E73"/>
  <c r="E74" s="1"/>
  <c r="E78" s="1"/>
  <c r="E73" i="6"/>
  <c r="E74" s="1"/>
  <c r="E78" s="1"/>
  <c r="E73" i="7"/>
  <c r="E74" s="1"/>
  <c r="E78" s="1"/>
  <c r="AD30" i="8"/>
  <c r="E73" i="9"/>
  <c r="E74" s="1"/>
  <c r="E78" s="1"/>
  <c r="AB73"/>
  <c r="AB74" s="1"/>
  <c r="AB78" s="1"/>
  <c r="O29" i="15"/>
  <c r="O31" s="1"/>
  <c r="O73" s="1"/>
  <c r="O74" s="1"/>
  <c r="O81" s="1"/>
  <c r="AE29"/>
  <c r="Z30"/>
  <c r="AH30"/>
  <c r="AH31" s="1"/>
  <c r="AH73" s="1"/>
  <c r="AH74" s="1"/>
  <c r="AH81" s="1"/>
  <c r="AF35"/>
  <c r="AF36" s="1"/>
  <c r="AF73" s="1"/>
  <c r="AF74" s="1"/>
  <c r="AF81" s="1"/>
  <c r="L36"/>
  <c r="L73" s="1"/>
  <c r="L74" s="1"/>
  <c r="L81" s="1"/>
  <c r="Y45" i="10"/>
  <c r="Y47" s="1"/>
  <c r="G73"/>
  <c r="G74" s="1"/>
  <c r="G78" s="1"/>
  <c r="AD62" i="13"/>
  <c r="AD63" s="1"/>
  <c r="Y30" i="12"/>
  <c r="Y31" s="1"/>
  <c r="Y73" s="1"/>
  <c r="Y74" s="1"/>
  <c r="Y81" s="1"/>
  <c r="AE30"/>
  <c r="AH35" i="13"/>
  <c r="AH36" s="1"/>
  <c r="AH73" s="1"/>
  <c r="AH74" s="1"/>
  <c r="AH81" s="1"/>
  <c r="N36"/>
  <c r="N73" s="1"/>
  <c r="N74" s="1"/>
  <c r="N81" s="1"/>
  <c r="Y33" i="6"/>
  <c r="Z31"/>
  <c r="Z73" s="1"/>
  <c r="Z74" s="1"/>
  <c r="Z78" s="1"/>
  <c r="J33" i="4"/>
  <c r="J34" s="1"/>
  <c r="N34"/>
  <c r="N71" s="1"/>
  <c r="N72" s="1"/>
  <c r="N76" s="1"/>
  <c r="AA29"/>
  <c r="AA71" s="1"/>
  <c r="AA72" s="1"/>
  <c r="AA76" s="1"/>
  <c r="Y25" i="5"/>
  <c r="J34"/>
  <c r="N31" i="8"/>
  <c r="N73" s="1"/>
  <c r="N74" s="1"/>
  <c r="N81" s="1"/>
  <c r="J34"/>
  <c r="E54"/>
  <c r="E57" s="1"/>
  <c r="E73" s="1"/>
  <c r="E74" s="1"/>
  <c r="E81" s="1"/>
  <c r="AD76"/>
  <c r="AD77" s="1"/>
  <c r="O33" i="9"/>
  <c r="J34" i="10"/>
  <c r="J36" s="1"/>
  <c r="J73" s="1"/>
  <c r="J74" s="1"/>
  <c r="J78" s="1"/>
  <c r="AA42"/>
  <c r="AA73" s="1"/>
  <c r="AA74" s="1"/>
  <c r="AA78" s="1"/>
  <c r="AB47"/>
  <c r="AB73" s="1"/>
  <c r="AB74" s="1"/>
  <c r="AB78" s="1"/>
  <c r="M73"/>
  <c r="M74" s="1"/>
  <c r="M78" s="1"/>
  <c r="E73"/>
  <c r="E74" s="1"/>
  <c r="E78" s="1"/>
  <c r="AD47" i="12"/>
  <c r="AC31" i="15"/>
  <c r="AC73" s="1"/>
  <c r="AC74" s="1"/>
  <c r="AC81" s="1"/>
  <c r="O35" i="13"/>
  <c r="E54"/>
  <c r="E57" s="1"/>
  <c r="E73" s="1"/>
  <c r="E74" s="1"/>
  <c r="E81" s="1"/>
  <c r="AE63"/>
  <c r="AE66"/>
  <c r="K77"/>
  <c r="K81" s="1"/>
  <c r="N35" i="14"/>
  <c r="J35" s="1"/>
  <c r="E62"/>
  <c r="E63" s="1"/>
  <c r="E73" s="1"/>
  <c r="E74" s="1"/>
  <c r="E81" s="1"/>
  <c r="E62" i="15"/>
  <c r="E63" s="1"/>
  <c r="E73" s="1"/>
  <c r="E74" s="1"/>
  <c r="E81" s="1"/>
  <c r="J28" l="1"/>
  <c r="J31" s="1"/>
  <c r="J73" s="1"/>
  <c r="J74" s="1"/>
  <c r="J81" s="1"/>
  <c r="AE28"/>
  <c r="AD28" s="1"/>
  <c r="L33" i="14"/>
  <c r="O36"/>
  <c r="Y29"/>
  <c r="Y31" s="1"/>
  <c r="Y73" s="1"/>
  <c r="Y74" s="1"/>
  <c r="Y81" s="1"/>
  <c r="Z31"/>
  <c r="Z73" s="1"/>
  <c r="Z74" s="1"/>
  <c r="Z81" s="1"/>
  <c r="AE29"/>
  <c r="AD30" i="11"/>
  <c r="AD31" s="1"/>
  <c r="AE31"/>
  <c r="AE73" s="1"/>
  <c r="AE74" s="1"/>
  <c r="AE81" s="1"/>
  <c r="T28" i="5"/>
  <c r="Z28"/>
  <c r="Y28" s="1"/>
  <c r="T31" i="6"/>
  <c r="T73" s="1"/>
  <c r="T74" s="1"/>
  <c r="T78" s="1"/>
  <c r="AD35" i="15"/>
  <c r="AD36" s="1"/>
  <c r="AD42"/>
  <c r="O73" i="11"/>
  <c r="O74" s="1"/>
  <c r="O81" s="1"/>
  <c r="O28" i="8"/>
  <c r="O31" s="1"/>
  <c r="O73" s="1"/>
  <c r="O74" s="1"/>
  <c r="O81" s="1"/>
  <c r="P31"/>
  <c r="P73" s="1"/>
  <c r="P74" s="1"/>
  <c r="P81" s="1"/>
  <c r="AA35" i="7"/>
  <c r="L36"/>
  <c r="L73" s="1"/>
  <c r="L74" s="1"/>
  <c r="L78" s="1"/>
  <c r="J35"/>
  <c r="J36" s="1"/>
  <c r="J73" s="1"/>
  <c r="J74" s="1"/>
  <c r="J78" s="1"/>
  <c r="AE73" i="13"/>
  <c r="AE74" s="1"/>
  <c r="AE81" s="1"/>
  <c r="T31" i="5"/>
  <c r="T73" s="1"/>
  <c r="T74" s="1"/>
  <c r="T78" s="1"/>
  <c r="O73" i="14"/>
  <c r="O74" s="1"/>
  <c r="O81" s="1"/>
  <c r="AE28" i="8"/>
  <c r="O73" i="7"/>
  <c r="O74" s="1"/>
  <c r="O78" s="1"/>
  <c r="AC31" i="6"/>
  <c r="AC31" i="5"/>
  <c r="L35" i="13"/>
  <c r="O36"/>
  <c r="O73" s="1"/>
  <c r="O74" s="1"/>
  <c r="O81" s="1"/>
  <c r="L33" i="9"/>
  <c r="O36"/>
  <c r="O73" s="1"/>
  <c r="O74" s="1"/>
  <c r="O78" s="1"/>
  <c r="AD30" i="12"/>
  <c r="AD31" s="1"/>
  <c r="AD73" s="1"/>
  <c r="AD74" s="1"/>
  <c r="AD81" s="1"/>
  <c r="AE31"/>
  <c r="AE73" s="1"/>
  <c r="AE74" s="1"/>
  <c r="AE81" s="1"/>
  <c r="AD29" i="15"/>
  <c r="Y29" i="10"/>
  <c r="Y31" s="1"/>
  <c r="Y73" s="1"/>
  <c r="Y74" s="1"/>
  <c r="Y78" s="1"/>
  <c r="Z31"/>
  <c r="Z73" s="1"/>
  <c r="Z74" s="1"/>
  <c r="Z78" s="1"/>
  <c r="Z31" i="5"/>
  <c r="Z73" s="1"/>
  <c r="Z74" s="1"/>
  <c r="Z78" s="1"/>
  <c r="Y29"/>
  <c r="Y26" i="4"/>
  <c r="Z28" i="7"/>
  <c r="U31"/>
  <c r="U73" s="1"/>
  <c r="U74" s="1"/>
  <c r="U78" s="1"/>
  <c r="T28"/>
  <c r="T31" s="1"/>
  <c r="T73" s="1"/>
  <c r="T74" s="1"/>
  <c r="T78" s="1"/>
  <c r="AC35" i="5"/>
  <c r="AC36" s="1"/>
  <c r="AC73" s="1"/>
  <c r="AC74" s="1"/>
  <c r="AC78" s="1"/>
  <c r="N36"/>
  <c r="N73" s="1"/>
  <c r="N74" s="1"/>
  <c r="N78" s="1"/>
  <c r="L35"/>
  <c r="O36"/>
  <c r="O73" s="1"/>
  <c r="O74" s="1"/>
  <c r="O78" s="1"/>
  <c r="AD35" i="11"/>
  <c r="AD36" s="1"/>
  <c r="AD73" s="1"/>
  <c r="AD74" s="1"/>
  <c r="AD81" s="1"/>
  <c r="AF36"/>
  <c r="AF73" s="1"/>
  <c r="AF74" s="1"/>
  <c r="AF81" s="1"/>
  <c r="N36" i="14"/>
  <c r="N73" s="1"/>
  <c r="N74" s="1"/>
  <c r="N81" s="1"/>
  <c r="AH35"/>
  <c r="AH36" s="1"/>
  <c r="AH73" s="1"/>
  <c r="AH74" s="1"/>
  <c r="AH81" s="1"/>
  <c r="AE30" i="15"/>
  <c r="AD30" s="1"/>
  <c r="Y30"/>
  <c r="Y31" s="1"/>
  <c r="Y73" s="1"/>
  <c r="Y74" s="1"/>
  <c r="Y81" s="1"/>
  <c r="Z31"/>
  <c r="Z73" s="1"/>
  <c r="Z74" s="1"/>
  <c r="Z81" s="1"/>
  <c r="Z28" i="4"/>
  <c r="Y28" s="1"/>
  <c r="T28"/>
  <c r="T29" i="10"/>
  <c r="T31" s="1"/>
  <c r="T73" s="1"/>
  <c r="T74" s="1"/>
  <c r="T78" s="1"/>
  <c r="U31"/>
  <c r="U73" s="1"/>
  <c r="U74" s="1"/>
  <c r="U78" s="1"/>
  <c r="AA35" i="9"/>
  <c r="Y35" s="1"/>
  <c r="J35"/>
  <c r="T29"/>
  <c r="T31" s="1"/>
  <c r="T73" s="1"/>
  <c r="T74" s="1"/>
  <c r="T78" s="1"/>
  <c r="Z29"/>
  <c r="U31"/>
  <c r="U73" s="1"/>
  <c r="U74" s="1"/>
  <c r="U78" s="1"/>
  <c r="N36" i="6"/>
  <c r="N73" s="1"/>
  <c r="N74" s="1"/>
  <c r="N78" s="1"/>
  <c r="AC35"/>
  <c r="AC36" s="1"/>
  <c r="AC73" s="1"/>
  <c r="AC74" s="1"/>
  <c r="AC78" s="1"/>
  <c r="L35"/>
  <c r="O36"/>
  <c r="O73" s="1"/>
  <c r="O74" s="1"/>
  <c r="O78" s="1"/>
  <c r="U29" i="4"/>
  <c r="U71" s="1"/>
  <c r="U72" s="1"/>
  <c r="U76" s="1"/>
  <c r="T26"/>
  <c r="T29" s="1"/>
  <c r="T71" s="1"/>
  <c r="T72" s="1"/>
  <c r="T76" s="1"/>
  <c r="AF36" i="8"/>
  <c r="AF73" s="1"/>
  <c r="AF74" s="1"/>
  <c r="AF81" s="1"/>
  <c r="AD33"/>
  <c r="AD36" s="1"/>
  <c r="Y31" i="5"/>
  <c r="J36" i="8"/>
  <c r="J73" s="1"/>
  <c r="J74" s="1"/>
  <c r="J81" s="1"/>
  <c r="J29" i="4"/>
  <c r="J71" s="1"/>
  <c r="J72" s="1"/>
  <c r="J76" s="1"/>
  <c r="Y27"/>
  <c r="AC29"/>
  <c r="AC71" s="1"/>
  <c r="AC72" s="1"/>
  <c r="AC76" s="1"/>
  <c r="AE31" i="8" l="1"/>
  <c r="AE73" s="1"/>
  <c r="AE74" s="1"/>
  <c r="AE81" s="1"/>
  <c r="AD28"/>
  <c r="AD31" s="1"/>
  <c r="Y35" i="7"/>
  <c r="Y36" s="1"/>
  <c r="AA36"/>
  <c r="AA73" s="1"/>
  <c r="AA74" s="1"/>
  <c r="AA78" s="1"/>
  <c r="AD29" i="14"/>
  <c r="AD31" s="1"/>
  <c r="AE31"/>
  <c r="AE73" s="1"/>
  <c r="AE74" s="1"/>
  <c r="AE81" s="1"/>
  <c r="J33"/>
  <c r="J36" s="1"/>
  <c r="J73" s="1"/>
  <c r="J74" s="1"/>
  <c r="J81" s="1"/>
  <c r="AF33"/>
  <c r="L36"/>
  <c r="L73" s="1"/>
  <c r="L74" s="1"/>
  <c r="L81" s="1"/>
  <c r="J35" i="5"/>
  <c r="J36" s="1"/>
  <c r="J73" s="1"/>
  <c r="J74" s="1"/>
  <c r="J78" s="1"/>
  <c r="L36"/>
  <c r="L73" s="1"/>
  <c r="L74" s="1"/>
  <c r="L78" s="1"/>
  <c r="AA35"/>
  <c r="AD73" i="8"/>
  <c r="AD74" s="1"/>
  <c r="AD81" s="1"/>
  <c r="Y29" i="4"/>
  <c r="Y71" s="1"/>
  <c r="Y72" s="1"/>
  <c r="Y76" s="1"/>
  <c r="AD31" i="15"/>
  <c r="AD73" s="1"/>
  <c r="AD74" s="1"/>
  <c r="AD81" s="1"/>
  <c r="J35" i="6"/>
  <c r="J36" s="1"/>
  <c r="J73" s="1"/>
  <c r="J74" s="1"/>
  <c r="J78" s="1"/>
  <c r="L36"/>
  <c r="L73" s="1"/>
  <c r="L74" s="1"/>
  <c r="L78" s="1"/>
  <c r="AA35"/>
  <c r="Y29" i="9"/>
  <c r="Y31" s="1"/>
  <c r="Z31"/>
  <c r="Z73" s="1"/>
  <c r="Z74" s="1"/>
  <c r="Z78" s="1"/>
  <c r="Y28" i="7"/>
  <c r="Y31" s="1"/>
  <c r="Y73" s="1"/>
  <c r="Y74" s="1"/>
  <c r="Y78" s="1"/>
  <c r="Z31"/>
  <c r="Z73" s="1"/>
  <c r="Z74" s="1"/>
  <c r="Z78" s="1"/>
  <c r="AA33" i="9"/>
  <c r="L36"/>
  <c r="L73" s="1"/>
  <c r="L74" s="1"/>
  <c r="L78" s="1"/>
  <c r="J33"/>
  <c r="J36" s="1"/>
  <c r="J73" s="1"/>
  <c r="J74" s="1"/>
  <c r="J78" s="1"/>
  <c r="AF35" i="13"/>
  <c r="J35"/>
  <c r="J36" s="1"/>
  <c r="J73" s="1"/>
  <c r="J74" s="1"/>
  <c r="J81" s="1"/>
  <c r="L36"/>
  <c r="L73" s="1"/>
  <c r="L74" s="1"/>
  <c r="L81" s="1"/>
  <c r="AD35" i="14"/>
  <c r="Z29" i="4"/>
  <c r="Z71" s="1"/>
  <c r="Z72" s="1"/>
  <c r="Z76" s="1"/>
  <c r="AE31" i="15"/>
  <c r="AE73" s="1"/>
  <c r="AE74" s="1"/>
  <c r="AE81" s="1"/>
  <c r="AD33" i="14" l="1"/>
  <c r="AF36"/>
  <c r="AF73" s="1"/>
  <c r="AF74" s="1"/>
  <c r="AF81" s="1"/>
  <c r="AD36"/>
  <c r="AD73" s="1"/>
  <c r="AD74" s="1"/>
  <c r="AD81" s="1"/>
  <c r="AA36" i="9"/>
  <c r="AA73" s="1"/>
  <c r="AA74" s="1"/>
  <c r="AA78" s="1"/>
  <c r="Y33"/>
  <c r="Y36" s="1"/>
  <c r="Y73" s="1"/>
  <c r="Y74" s="1"/>
  <c r="Y78" s="1"/>
  <c r="AD35" i="13"/>
  <c r="AD36" s="1"/>
  <c r="AD73" s="1"/>
  <c r="AD74" s="1"/>
  <c r="AD81" s="1"/>
  <c r="AF36"/>
  <c r="AF73" s="1"/>
  <c r="AF74" s="1"/>
  <c r="AF81" s="1"/>
  <c r="Y35" i="6"/>
  <c r="Y36" s="1"/>
  <c r="Y73" s="1"/>
  <c r="Y74" s="1"/>
  <c r="Y78" s="1"/>
  <c r="AA36"/>
  <c r="AA73" s="1"/>
  <c r="AA74" s="1"/>
  <c r="AA78" s="1"/>
  <c r="AA36" i="5"/>
  <c r="AA73" s="1"/>
  <c r="AA74" s="1"/>
  <c r="AA78" s="1"/>
  <c r="Y35"/>
  <c r="Y36" s="1"/>
  <c r="Y73" s="1"/>
  <c r="Y74" s="1"/>
  <c r="Y78" s="1"/>
</calcChain>
</file>

<file path=xl/comments1.xml><?xml version="1.0" encoding="utf-8"?>
<comments xmlns="http://schemas.openxmlformats.org/spreadsheetml/2006/main">
  <authors>
    <author>eee</author>
  </authors>
  <commentLis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eee</author>
  </authors>
  <commentList>
    <comment ref="E20" authorId="0">
      <text>
        <r>
          <rPr>
            <b/>
            <sz val="8"/>
            <color indexed="81"/>
            <rFont val="Tahoma"/>
            <family val="2"/>
            <charset val="204"/>
          </rPr>
          <t>eee: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<sst xmlns="http://schemas.openxmlformats.org/spreadsheetml/2006/main" count="2613" uniqueCount="228">
  <si>
    <t>Мероприятия</t>
  </si>
  <si>
    <t xml:space="preserve">по объектам отрасли культуры </t>
  </si>
  <si>
    <t>по объектам отрасли образования</t>
  </si>
  <si>
    <t>по объектам отрасли физической культуры и спорта</t>
  </si>
  <si>
    <t xml:space="preserve">по объектам отрасли физической культуры и спорта </t>
  </si>
  <si>
    <t xml:space="preserve"> объектов отрасли физической культуры и спорта </t>
  </si>
  <si>
    <t xml:space="preserve">объектов отрасли культуры </t>
  </si>
  <si>
    <t xml:space="preserve">2.2. Реконструкция входной группы дверей, в том числе </t>
  </si>
  <si>
    <t>2.5. Установка кнопки вызова, в том числе</t>
  </si>
  <si>
    <t>2.6. Оборудование специальных мест парковки около объектов, в том числе</t>
  </si>
  <si>
    <t>всего</t>
  </si>
  <si>
    <t>внебюджет</t>
  </si>
  <si>
    <t>Итого</t>
  </si>
  <si>
    <t>№ п/п</t>
  </si>
  <si>
    <t>Сроки исполнения</t>
  </si>
  <si>
    <t>Итого по мероприятию:</t>
  </si>
  <si>
    <t>Итого по задаче</t>
  </si>
  <si>
    <t xml:space="preserve">Итого </t>
  </si>
  <si>
    <t>Итого по программе</t>
  </si>
  <si>
    <t>2.  Создание условий доступности к объектам социальной инфраструктуры, являющимся муниципальной собственностью</t>
  </si>
  <si>
    <t>ПРИЛОЖЕНИЕ № 1</t>
  </si>
  <si>
    <t>объектов отрасли образования</t>
  </si>
  <si>
    <t>по административным объектам мэрии городского округа Тольятти</t>
  </si>
  <si>
    <t>мэрия городского округа Тольятти (управление делами)</t>
  </si>
  <si>
    <t>1.2. Переустройство и перепланировка жилых помещений в многоквартирных домах, в которых проживают инвалиды-колясочники</t>
  </si>
  <si>
    <t>Главный распорядитель бюджетных средств (исполнитель)</t>
  </si>
  <si>
    <t>1.1.      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на возмещение затрат по оборудованию подъездов многоквартирных домов (любой серии) пандусами для отдельных категорий граждан с ограниченными возможностями передвижения</t>
  </si>
  <si>
    <t>по объектам отрасли семьи, опеки и попечительства</t>
  </si>
  <si>
    <t xml:space="preserve">Управление физической культуры и спорта мэрии городского округа Тольятти   </t>
  </si>
  <si>
    <t>Департамент городского хозяйства мэрии городского округа Тольятти</t>
  </si>
  <si>
    <t xml:space="preserve">Департамент городского хозяйства мэрии городского округа Тольятти                     </t>
  </si>
  <si>
    <t xml:space="preserve">Департамент культуры    мэрии городского округа Тольятти  </t>
  </si>
  <si>
    <t xml:space="preserve">Департамент образования  мэрии городского округа Тольятти     </t>
  </si>
  <si>
    <t>Управление физической культуры и спорта мэрии городского округа Тольятти</t>
  </si>
  <si>
    <t>Департамент по вопросам семьи, опеки и попечительства   мэрии городского округа Тольятти</t>
  </si>
  <si>
    <t xml:space="preserve">Департамент культуры  мэрии городского округа Тольятти  </t>
  </si>
  <si>
    <t xml:space="preserve">Департамент образования мэрии городского округа Тольятти       </t>
  </si>
  <si>
    <t xml:space="preserve">Департамент культуры мэрии городского округа Тольятти     </t>
  </si>
  <si>
    <t xml:space="preserve">Департамент образования мэрии городского округа Тольятти    </t>
  </si>
  <si>
    <t xml:space="preserve">Управление физической культуры и спорта мэрии городского округа Тольятти      </t>
  </si>
  <si>
    <t>Департамент культуры мэрии городского округа Тольятти</t>
  </si>
  <si>
    <t>Департамент образования мэрии городского округа Тольятти</t>
  </si>
  <si>
    <t xml:space="preserve">Департамент образования мэрии городского округа Тольятти </t>
  </si>
  <si>
    <t xml:space="preserve"> Департамент социальной поддержки населения мэрии городского округа Тольятти</t>
  </si>
  <si>
    <t>1. Создание условий доступности  в многоквартирных домах, в которых проживают инвалиды и другие маломобильные группы населения</t>
  </si>
  <si>
    <t>______________________________________________________________________________________________________________________</t>
  </si>
  <si>
    <t>1.   Предоставление услуги "Социальное такси" отдельным категориям граждан городского округа Тольятти</t>
  </si>
  <si>
    <t>2.7. Оборудование помещений системой навигации, в том числе</t>
  </si>
  <si>
    <t>от__________ № ______</t>
  </si>
  <si>
    <t>Наименование</t>
  </si>
  <si>
    <t>Цель Цель: улучшение качества жизни инвалидов и других маломобильных групп населения</t>
  </si>
  <si>
    <t>Задача 1: Обеспечение беспрепятственного доступа инвалидов и других маломобильных групп населения к объектам социальной инфраструктуры, являющимся муниципальной собственностью, и создание условий доступности в жилых домах, в которых проживают инвалиды и другие маломобильные группы населения</t>
  </si>
  <si>
    <t xml:space="preserve">2.1. Установка пандусов (поручней) и работы по их дооборудованию, в том числе </t>
  </si>
  <si>
    <t>по объектам отрасли социальной политики</t>
  </si>
  <si>
    <t>Департамент социальной поддержки населения мэрии городского округа Тольятти</t>
  </si>
  <si>
    <t>по отрасли социальной политики</t>
  </si>
  <si>
    <t>Департамент информационных технологий и связи  мэрии городского округа Тольятти</t>
  </si>
  <si>
    <t>2.3. Организация работ по капитальному ремонту, замене и установке лифтов  (подъемных устройств и лестничных маршей), в том числе</t>
  </si>
  <si>
    <t>2.8. Оборудование помещений системой для слабослышащих и слабовидящих, в том числе</t>
  </si>
  <si>
    <t>2.9. Разработка проектно-сметной документации на возможность создания условий доступности, в том числе</t>
  </si>
  <si>
    <t>Задача 2: Организация транспортного обслуживания инвалидов и других маломобильных групп населения</t>
  </si>
  <si>
    <t>Финансовые ресурсы, тыс.руб.</t>
  </si>
  <si>
    <t>План на 2014 год</t>
  </si>
  <si>
    <t>План на 2015 год</t>
  </si>
  <si>
    <t>План на 2016 год</t>
  </si>
  <si>
    <t>План на 2017 -2020 годы</t>
  </si>
  <si>
    <t>местный бюджет</t>
  </si>
  <si>
    <t>к  муниципальной программе «Формирование беспрепятственного доступа инвалидов  и других маломобильных групп населения к объектам социальной инфраструктуры на территории
городского округа Тольятти на 2014-2020 годы», утвержденной постановлением мэрии городского округа Тольятти</t>
  </si>
  <si>
    <t xml:space="preserve">областной бюджет </t>
  </si>
  <si>
    <t>федеральный бюджет</t>
  </si>
  <si>
    <t xml:space="preserve"> Раздел III. Перечень мероприятий  муниципальной программы и финансовые ресурсы на ее реализацию</t>
  </si>
  <si>
    <t>2014-2020 гг.</t>
  </si>
  <si>
    <t>2015-2020 гг.</t>
  </si>
  <si>
    <t>2014-2016 гг</t>
  </si>
  <si>
    <t>2014г</t>
  </si>
  <si>
    <t>2015г</t>
  </si>
  <si>
    <t>2015-2016 гг</t>
  </si>
  <si>
    <t xml:space="preserve">2.11. Комплексное оснащение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</si>
  <si>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2.4. Оборудование санитарно-гигиенических помещений, помещений для огранизации занятий среди инвалидов  и маломобильных групп населения специальными приспособлениями (включая разработку проектно-сметной документации и выполнением сопутствующих видов работ), в том числе</t>
  </si>
  <si>
    <t>2.10. Ремонт путей перемещения маломобильных групп населения и ивалидов, в том числе</t>
  </si>
  <si>
    <t xml:space="preserve"> в объектах отрасли физической культуры и спорта </t>
  </si>
  <si>
    <t>2017-2020 гг.</t>
  </si>
  <si>
    <t>период будет определен при наличии финансирования</t>
  </si>
  <si>
    <t>2015 г</t>
  </si>
  <si>
    <t>к постановлению мэрии городского округа Тольятти</t>
  </si>
  <si>
    <t>2014-2015 гг</t>
  </si>
  <si>
    <t>2014-2016гг</t>
  </si>
  <si>
    <t>мэрия городского округа Тольятти (МКУ "ЦХТО")</t>
  </si>
  <si>
    <t>Департамент социальной поддержки населения мэрии городского округа Тольятти (МКУ "ЦП НКО и ТОС")</t>
  </si>
  <si>
    <t xml:space="preserve"> Перечень мероприятий  муниципальной программы и финансовые ресурсы на ее реализацию</t>
  </si>
  <si>
    <t>к муниципальной программе "Формирование беспрепятственного доступа инвалидов и других маломобильных групп населения к объектам социальной инфраструктуры на территории городского округа Тольятти на 2014-2020 годы"</t>
  </si>
  <si>
    <t xml:space="preserve">Департамент по вопросам семьи, опеки и попечительства   мэрии городского округа Тольятти </t>
  </si>
  <si>
    <r>
      <t xml:space="preserve">Департамент культуры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  </t>
    </r>
  </si>
  <si>
    <r>
      <t xml:space="preserve">Департамент культуры мэрии городского округа Тольятти  </t>
    </r>
    <r>
      <rPr>
        <sz val="8"/>
        <rFont val="Times New Roman"/>
        <family val="1"/>
        <charset val="204"/>
      </rPr>
      <t xml:space="preserve">  </t>
    </r>
  </si>
  <si>
    <t xml:space="preserve">Управление физической культуры и спорта мэрии городского округа Тольятти </t>
  </si>
  <si>
    <t xml:space="preserve">Департамент культуры    мэрии городского округа Тольятти </t>
  </si>
  <si>
    <t xml:space="preserve">Департамент культуры мэрии городского округа Тольятти    </t>
  </si>
  <si>
    <t>План на 2017 год</t>
  </si>
  <si>
    <t>План на 2018 -2020 годы</t>
  </si>
  <si>
    <t>Департамент градостроительной деятельности мэрии городского округа Тольятти</t>
  </si>
  <si>
    <t>1. Устройство съездов с пешеходных дорожек на пешеходных переходах</t>
  </si>
  <si>
    <t>Департамент дорожного хозяйства и транспорта мэрии городского округа Тольятти</t>
  </si>
  <si>
    <t>в течение года</t>
  </si>
  <si>
    <t>Задача3: Обеспечение беспрепятственного доступа инвалидов и других маломобильных групп населения к объектам транспортной и инженерной инфраструктуры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</si>
  <si>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(МБОУДОД КСДЮСШОР №13 "Волгарь")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</si>
  <si>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(МБОУДОД КСДЮСШОР №13 "Волгарь")</t>
    </r>
  </si>
  <si>
    <t>2014 г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</si>
  <si>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(МБУДО КСДЮСШОР №13 "Волгарь")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</si>
  <si>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 xml:space="preserve">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  </r>
  </si>
  <si>
    <t>Управление физической культуры и спорта мэрии городского округа Тольятти 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</si>
  <si>
    <t>Управление физической культуры и спорта мэрии городского округа Тольятти  (МБУДО КСДЮСШОР №13 "Волгарь")</t>
  </si>
  <si>
    <t xml:space="preserve">2.11. Комплексное 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</si>
  <si>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 xml:space="preserve">2.11. Комплексноее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</si>
  <si>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комплексная специализированная детско-юношеская школа олимпийского резерва( далее-МБУДО КСДЮСШОР №13 "Волгарь")</t>
  </si>
  <si>
    <t>2014г.</t>
  </si>
  <si>
    <t>Управление физической культуры и спорта мэрии городского округа Тольятти (МБОУДОД КСДЮСШОР №13 "Волгарь")</t>
  </si>
  <si>
    <t>2015-2017 гг.</t>
  </si>
  <si>
    <t>2014-2017 гг</t>
  </si>
  <si>
    <t>2018-2020 гг.</t>
  </si>
  <si>
    <t xml:space="preserve">2.11. Комплексное оснащение помещений и их адаптации для использования маломобильными группами населения и инвалидов (строительно-монтажные работы, приобретение специализированной мебели), в том числе </t>
  </si>
  <si>
    <t>2015г.</t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</si>
  <si>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(МБУДО СДЮСШОР №4 "Шахматы" )</t>
    </r>
  </si>
  <si>
    <t>2014, 2016-2017гг</t>
  </si>
  <si>
    <t>Управление физической культуры и спорта мэрии городского округа Тольятти (МБУДО КСДЮСШОР №10 "Олимп" )</t>
  </si>
  <si>
    <r>
      <rPr>
        <sz val="8"/>
        <rFont val="Times New Roman"/>
        <family val="1"/>
        <charset val="204"/>
      </rP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</t>
    </r>
  </si>
  <si>
    <r>
      <rPr>
        <sz val="8"/>
        <rFont val="Times New Roman"/>
        <family val="1"/>
        <charset val="204"/>
      </rP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</t>
    </r>
  </si>
  <si>
    <t>мэрия городского округа Тольятти (муниципальное казенное учреждение городского округа Тольятти "Центр хозяйственно - транспортного обеспечения" далее- МКУ г. о. Тольятти "ЦХТО")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</si>
  <si>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</si>
  <si>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</t>
  </si>
  <si>
    <t>Управление физической культуры и спорта мэрии городского округа Тольятти (МБУДО СДЮСШОР №4 "Шахматы" )</t>
  </si>
  <si>
    <r>
      <t xml:space="preserve"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 спортивная школа олимпийского резерва № 13 «Волгарь»(далее-МБУДО КСДЮСШОР № 13 «Волгарь»</t>
    </r>
  </si>
  <si>
    <r>
      <t xml:space="preserve">Управление физической культуры и спорта мэрии городского округа Тольятти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спортивная школа олимпийского резерва № 13 «Волгарь» (далее-МБУДО КСДЮСШОР № 13 «Волгарь»</t>
    </r>
  </si>
  <si>
    <r>
      <t xml:space="preserve"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), </t>
    </r>
    <r>
      <rPr>
        <sz val="8"/>
        <color indexed="10"/>
        <rFont val="Times New Roman"/>
        <family val="1"/>
        <charset val="204"/>
      </rPr>
      <t>муниципальное бюджетное учреждение дополнительного образования комплексная специализированная детско-юношеская спортианая школа олимпийского резерва № 13 «Волгарь»(далее-МБУДО КСДЮСШОР № 13 «Волгарь»</t>
    </r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</si>
  <si>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специализированная детско-юношеская спортивная школа олимпийского резерва ( далее-МБУДО СДЮСШОР) №4 "Шахматы" ), муниципальное бюджетное учреждение дополнительного образования комплексная специализированная детско-юношеская спортианая школа олимпийского резерва № 13 «Волгарь»(далее-МБУДО КСДЮСШОР № 13 «Волгарь»</t>
  </si>
  <si>
    <t>Управление физической культуры и спорта мэрии городского округа Тольятти (муниципальное бюджетное учреждение дополнительного образования  комплексная специализированная детско-юношеская спортивная школа олимпийского резерва  ( далее-МБУДО КСДЮСШОР) №10 "Олимп" ) муниципальное бюджетное учреждение дополнительного образования комплексная специализированная детско-юношеская  спортивная школа олимпийского резерва № 13 «Волгарь»(далее-МБУДО КСДЮСШОР № 13 «Волгарь»</t>
  </si>
  <si>
    <t>Управление физической культуры и спорта мэрии городского округа Тольятти муниципальное бюджетное учреждение дополнительного образования комплексная специализированная детско-юношеская спортивная школа олимпийского резерва № 13 «Волгарь» (далее-МБУДО КСДЮСШОР № 13 «Волгарь»</t>
  </si>
  <si>
    <t>;</t>
  </si>
  <si>
    <t>ИТОГО по муниципальной программе</t>
  </si>
  <si>
    <t>Всего</t>
  </si>
  <si>
    <t>Местный бюджет</t>
  </si>
  <si>
    <t xml:space="preserve">Областной бюджет </t>
  </si>
  <si>
    <t>Федеральный бюджет</t>
  </si>
  <si>
    <t>Внебюджетные средства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</si>
  <si>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</si>
  <si>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</si>
  <si>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</si>
  <si>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к постановлению администрации городского округа Тольятти</t>
  </si>
  <si>
    <t>от__________ № _________</t>
  </si>
  <si>
    <t>План на 2021 год</t>
  </si>
  <si>
    <t>План на 2022 год</t>
  </si>
  <si>
    <t>План на 2024 год</t>
  </si>
  <si>
    <t>План на 2023  год</t>
  </si>
  <si>
    <t>Цель: Формирование потребности и ведения населением активного и здорового образа жизни, профилактика неинфекционных и инфекционных заболеваний, пропаганда здорового питания</t>
  </si>
  <si>
    <t>Задача 1: Создание условий для профилактики неинфекционных и инфекционных заболеваний.</t>
  </si>
  <si>
    <t>1.1. </t>
  </si>
  <si>
    <t xml:space="preserve">Разработка и внедрение корпоративных программ по укреплению здоровья на рабочем месте в муниципальных учреждениях </t>
  </si>
  <si>
    <t>2021-2024 гг.</t>
  </si>
  <si>
    <t>-</t>
  </si>
  <si>
    <t>1.2. </t>
  </si>
  <si>
    <t>1.3. </t>
  </si>
  <si>
    <t>Задача 2. Формирование среды, стимулирующей здоровый образ жизни, включая здоровое питание и физическую активность.</t>
  </si>
  <si>
    <t>2.1. </t>
  </si>
  <si>
    <t xml:space="preserve">  Проведение урочной и внеурочной деятельности, направленной на формирование культуры здорового образа жизни</t>
  </si>
  <si>
    <t>Департамент образования</t>
  </si>
  <si>
    <t>2.2. </t>
  </si>
  <si>
    <t>2.3. </t>
  </si>
  <si>
    <t>2.5. </t>
  </si>
  <si>
    <t>Организация и проведение физкультурно-спортивных мероприятий на территории городского округа Тольятти для всех возрастных категорий</t>
  </si>
  <si>
    <t>Управление физкультуры и спорта</t>
  </si>
  <si>
    <t>2.6. </t>
  </si>
  <si>
    <t>2.7. </t>
  </si>
  <si>
    <t>Организация и проведение физкультурно-спортивных мероприятий на внутридворовых спортивных площадках</t>
  </si>
  <si>
    <t xml:space="preserve">Проведение культурно-просветительских мероприятий, пропагандирующих здоровый образ жизни, интерактивных занятий </t>
  </si>
  <si>
    <t>Департамент культуры</t>
  </si>
  <si>
    <t>3.1. </t>
  </si>
  <si>
    <t>3.2. </t>
  </si>
  <si>
    <t>4.1. </t>
  </si>
  <si>
    <t>Управление физической культуры и спорта</t>
  </si>
  <si>
    <t>4.2. </t>
  </si>
  <si>
    <t>4.3. </t>
  </si>
  <si>
    <t>Размещение на официальном портале администрации городского округа Тольятти информации, направленной на  необходимость ведения населением здорового образа жизни</t>
  </si>
  <si>
    <t>Направление  и размещение информационных материалов (пресс-релизы, буклеты, листовки) о прохождении диспансеризации, профилактике заболеваний на информационных ресурсах организаций городского округа</t>
  </si>
  <si>
    <t>Информирование общественных, некоммерческих организаций, органов территориального общественного самоуправления  городского округа Тольятти по вопросам профилактики заболеваний и пропаганды здорового образа жизни</t>
  </si>
  <si>
    <t xml:space="preserve">Проведение  физкультурно-массовых общегородских мероприятий с участием предприятий городского округа  </t>
  </si>
  <si>
    <t>Методическая поддержка межведомственного взаимодействия по вопросам укрепления и сохранения здоровья населения, участие в разработке и реализации мероприятий и программ повышения уровня знаний сотрудников  организаций по вопросам профилактики неинфекционных заболеваний и формирования здорового образа жизни среди населения</t>
  </si>
  <si>
    <t xml:space="preserve">Департамент образования
Департамент культуры
</t>
  </si>
  <si>
    <t xml:space="preserve"> Департамент социального обеспечения         Управление взаимодействия с общественностью
</t>
  </si>
  <si>
    <t>Размещение социальной рекламы (баннеров)  о здоровом образе жизни  и вреде табакокурения на территории города, при условии предоставления готовых макетов изображения, согласованных с департаментом информационной политики Самарской области</t>
  </si>
  <si>
    <t xml:space="preserve">
Отдел развития потребительского рынка
</t>
  </si>
  <si>
    <t xml:space="preserve">
Департамент социального обеспечения
</t>
  </si>
  <si>
    <t>Организация физкультурных мероприятий с населением</t>
  </si>
  <si>
    <t>2.4. </t>
  </si>
  <si>
    <t xml:space="preserve">Проведение городских конкурсов, фестивалей, спортивных мероприятий, направленных на формирование у детей и подростков позитивного отношения к здоровому образу жизни:
-городской конкурс «Здоровячок» Европейская неделя иммунизации;
-чемпионат Школьной баскетбольной лиги «КЭС-БАСКЕТ».                  
</t>
  </si>
  <si>
    <t>Размещение информационных материалов о проведении физкультурно-спортивных мероприятий для всех возрастных категорий граждан на информационных ресурсах: сайте «Спорт Тольятти», в социальных сетях (Вконтакте, Facebook и Instagram)</t>
  </si>
  <si>
    <r>
      <t xml:space="preserve">Реализация мероприятий, направленных на пропаганду здорового питания среди детей и подростков:
-интегрированные уроки, внеклассные мероприятия и классные часы по пропаганде и обучению основам здорового питания;
-школьный конкурс стенгазет, плакатов, рисунков «Как правильно питаться»;
-классные родительские собрания по пропаганде здорового питания;
-школьная конференция «О вкусной и здоровой пище», «Здоровое питание в семье и в школе».                                                                             
</t>
    </r>
    <r>
      <rPr>
        <sz val="11"/>
        <color rgb="FFFF0000"/>
        <rFont val="Times New Roman"/>
        <family val="1"/>
        <charset val="204"/>
      </rPr>
      <t/>
    </r>
  </si>
  <si>
    <t>Проведение мероприятий «Всемирный день  сердца», «Международный день отказа от курения», «Всероссийский день трезвости», направленных на профилактику сердечно-сосудистых заболеваний и  органов дыхания (школьники)</t>
  </si>
  <si>
    <t>Задача 3. Проведение информационно-коммуникационной кампании, направленной на осознанное отношение к своему здоровью, привлечение граждан к прохождению профилактического медицинского осмотра, диспансеризации и мотивации к ведению здорового образа жизни.</t>
  </si>
  <si>
    <t>3.3. </t>
  </si>
  <si>
    <t>3.4. </t>
  </si>
  <si>
    <t>Задача 4. Развитие механизма межведомственного взаимодействия в сфере формирования у населения здорового образа жизни и отказа от вредных привычек, в том числе с общественными и некоммерческими организациями.</t>
  </si>
  <si>
    <t>Финансовое обеспечение реализации муниципальной программы, тыс.руб.</t>
  </si>
  <si>
    <t xml:space="preserve">Департамент образования при участии
Государственного бюджетного  учреждения зравоохранения «Самарский областной центр общественного здоровья и  медицинской профилактики»
 (по согласованию)
</t>
  </si>
  <si>
    <t>5.1. </t>
  </si>
  <si>
    <t>5.2. </t>
  </si>
  <si>
    <t>5.3. </t>
  </si>
  <si>
    <t>5.4. </t>
  </si>
  <si>
    <t>2022-2024 гг.</t>
  </si>
  <si>
    <t>Комиссионное вознаграждение по операциям кредитной организации, связанным с перечислением публичных нормативных социальных выплат гражданам на территории городского округа Тольятти, либо доставка данных выплат через почтовые отделения связи</t>
  </si>
  <si>
    <t>Задача 5.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области, расположенные на территории городского округа Тольятти</t>
  </si>
  <si>
    <t xml:space="preserve"> Департамент информационных технологий и связи (МАУ "МФЦ")                                 Департамент социального обеспечения         
</t>
  </si>
  <si>
    <t xml:space="preserve">
Департамент информационных технологий и связи (МАУ "МФЦ")     </t>
  </si>
  <si>
    <t>Всего  по задаче 5:</t>
  </si>
  <si>
    <t xml:space="preserve">
Государственное бюджетное  учреждение зравоохранения «Самарский областной центр общественного здоровья и  медицинской профилактики »  (по согласованию)</t>
  </si>
  <si>
    <t xml:space="preserve">к муниципальной программе « Укрепление общественного здоровья
в городском округе Тольятти»на 2021-2024 годы
</t>
  </si>
  <si>
    <t>2021 г.</t>
  </si>
  <si>
    <t>Предоставление дополнительных мер социальной поддержки в виде денежных выплат студентам высших учебных заведений и ординаторам, обучающимся по медицинским специальностям и заключившим договор о целевом обучении с государственным учреждением здравоохранения, подведомственным министерству здравоохранения Самарской области 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</si>
  <si>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на оплату жилого помещения, занимаемого по договору найма жилого помещения частного жилищного фонда, поднайма жилого помещения частного, государственного и муниципального жилищного фонда, гражданам, замещающим отдельные должности медицинских работников в государственных учреждениях здравоохранения Самарской области, расположенных на территории городского округа Тольятти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</si>
  <si>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Предоставление ежемесячных денежных выплат приглашенным для работы в государственные учреждения здравоохранения Самарской области, расположенные на территории городского округа Тольятти, гражданам, замещающим отдельные должности медицинских работников в данных учреждениях  (федеральный проект "Обеспечение медицинских организаций системы здравоохраненря Самарской области квалифицированными кадрами" национального проекта "Здравоохранение")</t>
  </si>
  <si>
    <t>4.4. </t>
  </si>
  <si>
    <t>Информирование населения о возможности распространения социально-значимых заболеваний и заболеваний, представляющих опасность для окружающих</t>
  </si>
  <si>
    <t xml:space="preserve"> Департамент социального обеспечения         
</t>
  </si>
  <si>
    <t>2023-2024 гг</t>
  </si>
  <si>
    <t>4.5. </t>
  </si>
  <si>
    <t>Информирование населения о социальной значимости донорства крови и ее компонентов в целях привлечения потенциальных доноров к сдаче крови и (или) ее компонентов</t>
  </si>
  <si>
    <t>2021-2022 гг.</t>
  </si>
  <si>
    <t>Проведение встреч с населением (консультаций) по вопросам пропаганды здорового образа жизни населения, сохранения и укрепления здоровья детей и подростков, изменения отношения к своему здоровью и к вредным привычкам, профилактике неинфекционных заболеваний (лекции, круглые столы, конференции, мастер-классы, дни здоровья на базе подведомственных учреждений департамента образования)</t>
  </si>
  <si>
    <t xml:space="preserve">
Департамент образования, Государственное бюджетное  учреждение зравоохранения «Самарский областной центр общественного здоровья и  медицинской профилактики »(по согласованию 2021-2022гг)
</t>
  </si>
  <si>
    <t>Перечень мероприятий муниципальной   программы «Укрепление общественного здоровья в городском округе Тольятти» на 2021-2024 годы и финансовые ресурсы на её реализацию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</si>
</sst>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6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11"/>
      <name val="Arial Cyr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2" borderId="0" xfId="0" applyFont="1" applyFill="1"/>
    <xf numFmtId="0" fontId="6" fillId="3" borderId="0" xfId="0" applyFont="1" applyFill="1"/>
    <xf numFmtId="0" fontId="3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10" fillId="0" borderId="0" xfId="0" applyFont="1"/>
    <xf numFmtId="0" fontId="3" fillId="2" borderId="0" xfId="0" applyFont="1" applyFill="1"/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0" borderId="0" xfId="0" applyFont="1" applyAlignmen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1" fontId="8" fillId="0" borderId="0" xfId="0" applyNumberFormat="1" applyFont="1"/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vertical="top" wrapText="1"/>
    </xf>
    <xf numFmtId="0" fontId="7" fillId="2" borderId="0" xfId="0" applyFont="1" applyFill="1" applyAlignment="1"/>
    <xf numFmtId="0" fontId="5" fillId="2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vertical="top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/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/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" fontId="3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wrapText="1"/>
    </xf>
    <xf numFmtId="0" fontId="25" fillId="4" borderId="1" xfId="0" applyFont="1" applyFill="1" applyBorder="1" applyAlignment="1">
      <alignment horizontal="center" vertical="center" wrapText="1"/>
    </xf>
    <xf numFmtId="164" fontId="25" fillId="4" borderId="1" xfId="0" applyNumberFormat="1" applyFont="1" applyFill="1" applyBorder="1" applyAlignment="1">
      <alignment vertical="top" wrapText="1"/>
    </xf>
    <xf numFmtId="164" fontId="25" fillId="4" borderId="2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top" wrapText="1"/>
    </xf>
    <xf numFmtId="0" fontId="26" fillId="4" borderId="0" xfId="0" applyFont="1" applyFill="1" applyAlignment="1">
      <alignment wrapText="1"/>
    </xf>
    <xf numFmtId="0" fontId="26" fillId="4" borderId="1" xfId="0" applyFont="1" applyFill="1" applyBorder="1" applyAlignment="1">
      <alignment wrapText="1"/>
    </xf>
    <xf numFmtId="0" fontId="26" fillId="4" borderId="1" xfId="0" applyFont="1" applyFill="1" applyBorder="1" applyAlignment="1">
      <alignment horizontal="center" wrapText="1"/>
    </xf>
    <xf numFmtId="0" fontId="25" fillId="4" borderId="0" xfId="0" applyFont="1" applyFill="1" applyAlignment="1">
      <alignment horizontal="center" vertical="center" wrapText="1"/>
    </xf>
    <xf numFmtId="16" fontId="25" fillId="4" borderId="1" xfId="0" applyNumberFormat="1" applyFont="1" applyFill="1" applyBorder="1" applyAlignment="1">
      <alignment horizontal="center" vertical="center" wrapText="1"/>
    </xf>
    <xf numFmtId="164" fontId="25" fillId="4" borderId="2" xfId="0" applyNumberFormat="1" applyFont="1" applyFill="1" applyBorder="1" applyAlignment="1">
      <alignment horizontal="left" vertical="top" wrapText="1"/>
    </xf>
    <xf numFmtId="164" fontId="25" fillId="4" borderId="2" xfId="0" applyNumberFormat="1" applyFont="1" applyFill="1" applyBorder="1" applyAlignment="1">
      <alignment vertical="top" wrapText="1"/>
    </xf>
    <xf numFmtId="164" fontId="25" fillId="4" borderId="1" xfId="0" applyNumberFormat="1" applyFont="1" applyFill="1" applyBorder="1" applyAlignment="1">
      <alignment vertical="center" wrapText="1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wrapText="1"/>
    </xf>
    <xf numFmtId="0" fontId="26" fillId="4" borderId="1" xfId="0" applyFont="1" applyFill="1" applyBorder="1" applyAlignment="1">
      <alignment horizontal="center" vertical="center" wrapText="1"/>
    </xf>
    <xf numFmtId="164" fontId="26" fillId="4" borderId="0" xfId="0" applyNumberFormat="1" applyFont="1" applyFill="1" applyAlignment="1">
      <alignment wrapText="1"/>
    </xf>
    <xf numFmtId="164" fontId="30" fillId="4" borderId="0" xfId="0" applyNumberFormat="1" applyFont="1" applyFill="1" applyAlignment="1">
      <alignment wrapText="1"/>
    </xf>
    <xf numFmtId="0" fontId="25" fillId="4" borderId="2" xfId="0" applyFont="1" applyFill="1" applyBorder="1" applyAlignment="1">
      <alignment vertical="top" wrapText="1"/>
    </xf>
    <xf numFmtId="0" fontId="26" fillId="4" borderId="0" xfId="0" applyFont="1" applyFill="1" applyAlignment="1">
      <alignment horizontal="center" vertical="center" wrapText="1"/>
    </xf>
    <xf numFmtId="164" fontId="26" fillId="4" borderId="0" xfId="0" applyNumberFormat="1" applyFont="1" applyFill="1" applyAlignment="1">
      <alignment horizontal="left" wrapText="1"/>
    </xf>
    <xf numFmtId="0" fontId="25" fillId="4" borderId="0" xfId="0" applyFont="1" applyFill="1" applyAlignment="1">
      <alignment horizontal="center" wrapText="1"/>
    </xf>
    <xf numFmtId="0" fontId="25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top" wrapText="1"/>
    </xf>
    <xf numFmtId="0" fontId="28" fillId="4" borderId="5" xfId="0" applyFont="1" applyFill="1" applyBorder="1"/>
    <xf numFmtId="0" fontId="32" fillId="4" borderId="0" xfId="0" applyFont="1" applyFill="1" applyAlignment="1">
      <alignment wrapText="1"/>
    </xf>
    <xf numFmtId="0" fontId="32" fillId="4" borderId="0" xfId="0" applyFont="1" applyFill="1" applyAlignment="1">
      <alignment horizont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5" fillId="4" borderId="2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0" fontId="6" fillId="0" borderId="0" xfId="0" applyFont="1" applyAlignment="1">
      <alignment horizontal="center"/>
    </xf>
    <xf numFmtId="164" fontId="7" fillId="0" borderId="1" xfId="0" applyNumberFormat="1" applyFont="1" applyBorder="1" applyAlignment="1"/>
    <xf numFmtId="164" fontId="1" fillId="0" borderId="4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left" vertical="center" wrapText="1"/>
    </xf>
    <xf numFmtId="164" fontId="19" fillId="0" borderId="5" xfId="0" applyNumberFormat="1" applyFont="1" applyBorder="1" applyAlignment="1">
      <alignment horizontal="left" vertical="center" wrapText="1"/>
    </xf>
    <xf numFmtId="164" fontId="19" fillId="0" borderId="6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/>
    <xf numFmtId="164" fontId="15" fillId="0" borderId="1" xfId="0" applyNumberFormat="1" applyFont="1" applyBorder="1" applyAlignment="1"/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3" fillId="4" borderId="1" xfId="0" applyNumberFormat="1" applyFont="1" applyFill="1" applyBorder="1" applyAlignment="1">
      <alignment vertical="top" wrapText="1"/>
    </xf>
    <xf numFmtId="0" fontId="27" fillId="4" borderId="2" xfId="0" applyFont="1" applyFill="1" applyBorder="1" applyAlignment="1">
      <alignment horizontal="left" vertical="top" textRotation="90" wrapText="1"/>
    </xf>
    <xf numFmtId="0" fontId="27" fillId="4" borderId="3" xfId="0" applyFont="1" applyFill="1" applyBorder="1" applyAlignment="1">
      <alignment horizontal="left" vertical="top" textRotation="90" wrapText="1"/>
    </xf>
    <xf numFmtId="0" fontId="33" fillId="4" borderId="2" xfId="0" applyFont="1" applyFill="1" applyBorder="1" applyAlignment="1">
      <alignment horizontal="left" vertical="top" textRotation="90" wrapText="1"/>
    </xf>
    <xf numFmtId="0" fontId="33" fillId="4" borderId="3" xfId="0" applyFont="1" applyFill="1" applyBorder="1" applyAlignment="1">
      <alignment horizontal="left" vertical="top" textRotation="90" wrapText="1"/>
    </xf>
    <xf numFmtId="164" fontId="27" fillId="4" borderId="4" xfId="0" applyNumberFormat="1" applyFont="1" applyFill="1" applyBorder="1" applyAlignment="1">
      <alignment vertical="top" wrapText="1"/>
    </xf>
    <xf numFmtId="0" fontId="34" fillId="4" borderId="5" xfId="0" applyFont="1" applyFill="1" applyBorder="1" applyAlignment="1">
      <alignment wrapText="1"/>
    </xf>
    <xf numFmtId="0" fontId="25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wrapText="1"/>
    </xf>
    <xf numFmtId="0" fontId="25" fillId="4" borderId="2" xfId="0" applyFont="1" applyFill="1" applyBorder="1" applyAlignment="1">
      <alignment horizontal="center" vertical="center" wrapText="1"/>
    </xf>
    <xf numFmtId="0" fontId="28" fillId="4" borderId="8" xfId="0" applyFont="1" applyFill="1" applyBorder="1"/>
    <xf numFmtId="0" fontId="28" fillId="4" borderId="3" xfId="0" applyFont="1" applyFill="1" applyBorder="1"/>
    <xf numFmtId="0" fontId="27" fillId="4" borderId="2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top" wrapText="1"/>
    </xf>
    <xf numFmtId="0" fontId="28" fillId="4" borderId="5" xfId="0" applyFont="1" applyFill="1" applyBorder="1"/>
    <xf numFmtId="0" fontId="27" fillId="4" borderId="6" xfId="0" applyFont="1" applyFill="1" applyBorder="1" applyAlignment="1">
      <alignment horizontal="center" vertical="top" wrapText="1"/>
    </xf>
    <xf numFmtId="0" fontId="33" fillId="4" borderId="4" xfId="0" applyFont="1" applyFill="1" applyBorder="1" applyAlignment="1">
      <alignment horizontal="center" vertical="top" wrapText="1"/>
    </xf>
    <xf numFmtId="0" fontId="33" fillId="4" borderId="5" xfId="0" applyFont="1" applyFill="1" applyBorder="1" applyAlignment="1">
      <alignment horizontal="center" vertical="top" wrapText="1"/>
    </xf>
    <xf numFmtId="0" fontId="33" fillId="4" borderId="6" xfId="0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wrapText="1"/>
    </xf>
    <xf numFmtId="0" fontId="27" fillId="4" borderId="4" xfId="0" applyFont="1" applyFill="1" applyBorder="1" applyAlignment="1">
      <alignment horizontal="left" vertical="top" wrapText="1"/>
    </xf>
    <xf numFmtId="0" fontId="27" fillId="4" borderId="7" xfId="0" applyFont="1" applyFill="1" applyBorder="1" applyAlignment="1">
      <alignment horizontal="center" wrapText="1"/>
    </xf>
    <xf numFmtId="0" fontId="25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Z90"/>
  <sheetViews>
    <sheetView topLeftCell="A50" workbookViewId="0">
      <selection activeCell="A5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21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14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14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14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1" spans="1:29">
      <c r="H1" s="9"/>
      <c r="M1" s="7"/>
      <c r="R1" s="7"/>
      <c r="W1" s="7"/>
    </row>
    <row r="2" spans="1:29" ht="15.75">
      <c r="H2" s="9"/>
      <c r="M2" s="7"/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12.5" customHeight="1">
      <c r="H3" s="9"/>
      <c r="M3" s="7"/>
      <c r="S3" s="22"/>
      <c r="T3" s="45"/>
      <c r="U3" s="22"/>
      <c r="V3" s="155" t="s">
        <v>67</v>
      </c>
      <c r="W3" s="155"/>
      <c r="X3" s="155"/>
      <c r="Y3" s="155"/>
      <c r="Z3" s="155"/>
      <c r="AA3" s="155"/>
      <c r="AB3" s="155"/>
      <c r="AC3" s="155"/>
    </row>
    <row r="4" spans="1:29" ht="12.75" customHeight="1">
      <c r="H4" s="9"/>
      <c r="M4" s="7"/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12.75" customHeight="1">
      <c r="H5" s="9"/>
      <c r="M5" s="7"/>
      <c r="R5" s="5"/>
      <c r="S5" s="5"/>
      <c r="T5" s="46"/>
      <c r="U5" s="5"/>
      <c r="V5" s="5"/>
      <c r="W5" s="5"/>
      <c r="X5" s="5"/>
      <c r="Y5" s="5"/>
      <c r="Z5" s="5"/>
      <c r="AA5" s="5"/>
      <c r="AB5" s="5"/>
      <c r="AC5" s="5"/>
    </row>
    <row r="6" spans="1:29" ht="18.75">
      <c r="B6" s="184" t="s">
        <v>70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</row>
    <row r="7" spans="1:29" ht="15.75" customHeight="1">
      <c r="A7" s="171" t="s">
        <v>13</v>
      </c>
      <c r="B7" s="175" t="s">
        <v>49</v>
      </c>
      <c r="C7" s="172" t="s">
        <v>25</v>
      </c>
      <c r="D7" s="172" t="s">
        <v>14</v>
      </c>
      <c r="E7" s="157" t="s">
        <v>61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9"/>
      <c r="Z7" s="159"/>
      <c r="AA7" s="159"/>
      <c r="AB7" s="159"/>
      <c r="AC7" s="160"/>
    </row>
    <row r="8" spans="1:29" ht="26.25" customHeight="1">
      <c r="A8" s="168"/>
      <c r="B8" s="176"/>
      <c r="C8" s="173"/>
      <c r="D8" s="174"/>
      <c r="E8" s="161" t="s">
        <v>62</v>
      </c>
      <c r="F8" s="162"/>
      <c r="G8" s="162"/>
      <c r="H8" s="162"/>
      <c r="I8" s="163"/>
      <c r="J8" s="161" t="s">
        <v>63</v>
      </c>
      <c r="K8" s="162"/>
      <c r="L8" s="162"/>
      <c r="M8" s="162"/>
      <c r="N8" s="163"/>
      <c r="O8" s="161" t="s">
        <v>64</v>
      </c>
      <c r="P8" s="162"/>
      <c r="Q8" s="162"/>
      <c r="R8" s="162"/>
      <c r="S8" s="163"/>
      <c r="T8" s="161" t="s">
        <v>65</v>
      </c>
      <c r="U8" s="162"/>
      <c r="V8" s="162"/>
      <c r="W8" s="162"/>
      <c r="X8" s="163"/>
      <c r="Y8" s="164" t="s">
        <v>12</v>
      </c>
      <c r="Z8" s="165"/>
      <c r="AA8" s="165"/>
      <c r="AB8" s="165"/>
      <c r="AC8" s="165"/>
    </row>
    <row r="9" spans="1:29" ht="33.75" customHeight="1">
      <c r="A9" s="168"/>
      <c r="B9" s="177"/>
      <c r="C9" s="173"/>
      <c r="D9" s="174"/>
      <c r="E9" s="180" t="s">
        <v>10</v>
      </c>
      <c r="F9" s="156" t="s">
        <v>66</v>
      </c>
      <c r="G9" s="156" t="s">
        <v>68</v>
      </c>
      <c r="H9" s="156" t="s">
        <v>69</v>
      </c>
      <c r="I9" s="156" t="s">
        <v>11</v>
      </c>
      <c r="J9" s="156" t="s">
        <v>10</v>
      </c>
      <c r="K9" s="156" t="s">
        <v>66</v>
      </c>
      <c r="L9" s="156" t="s">
        <v>68</v>
      </c>
      <c r="M9" s="156" t="s">
        <v>69</v>
      </c>
      <c r="N9" s="156" t="s">
        <v>11</v>
      </c>
      <c r="O9" s="166" t="s">
        <v>10</v>
      </c>
      <c r="P9" s="156" t="s">
        <v>66</v>
      </c>
      <c r="Q9" s="156" t="s">
        <v>68</v>
      </c>
      <c r="R9" s="156" t="s">
        <v>69</v>
      </c>
      <c r="S9" s="156" t="s">
        <v>11</v>
      </c>
      <c r="T9" s="166" t="s">
        <v>10</v>
      </c>
      <c r="U9" s="156" t="s">
        <v>66</v>
      </c>
      <c r="V9" s="156" t="s">
        <v>68</v>
      </c>
      <c r="W9" s="156" t="s">
        <v>69</v>
      </c>
      <c r="X9" s="156" t="s">
        <v>11</v>
      </c>
      <c r="Y9" s="182" t="s">
        <v>10</v>
      </c>
      <c r="Z9" s="156" t="s">
        <v>66</v>
      </c>
      <c r="AA9" s="156" t="s">
        <v>68</v>
      </c>
      <c r="AB9" s="156" t="s">
        <v>69</v>
      </c>
      <c r="AC9" s="156" t="s">
        <v>11</v>
      </c>
    </row>
    <row r="10" spans="1:29">
      <c r="A10" s="4"/>
      <c r="B10" s="2"/>
      <c r="C10" s="2"/>
      <c r="D10" s="2"/>
      <c r="E10" s="181"/>
      <c r="F10" s="156"/>
      <c r="G10" s="156"/>
      <c r="H10" s="156"/>
      <c r="I10" s="156"/>
      <c r="J10" s="167"/>
      <c r="K10" s="156"/>
      <c r="L10" s="156"/>
      <c r="M10" s="156"/>
      <c r="N10" s="156"/>
      <c r="O10" s="167"/>
      <c r="P10" s="156"/>
      <c r="Q10" s="156"/>
      <c r="R10" s="156"/>
      <c r="S10" s="156"/>
      <c r="T10" s="167"/>
      <c r="U10" s="156"/>
      <c r="V10" s="156"/>
      <c r="W10" s="156"/>
      <c r="X10" s="156"/>
      <c r="Y10" s="183"/>
      <c r="Z10" s="156"/>
      <c r="AA10" s="156"/>
      <c r="AB10" s="156"/>
      <c r="AC10" s="156"/>
    </row>
    <row r="11" spans="1:29">
      <c r="A11" s="4">
        <v>1</v>
      </c>
      <c r="B11" s="1">
        <v>2</v>
      </c>
      <c r="C11" s="1">
        <v>3</v>
      </c>
      <c r="D11" s="1">
        <v>4</v>
      </c>
      <c r="E11" s="20">
        <v>6</v>
      </c>
      <c r="F11" s="20">
        <v>7</v>
      </c>
      <c r="G11" s="20">
        <v>8</v>
      </c>
      <c r="H11" s="20">
        <v>9</v>
      </c>
      <c r="I11" s="20">
        <v>10</v>
      </c>
      <c r="J11" s="20">
        <v>11</v>
      </c>
      <c r="K11" s="1">
        <v>12</v>
      </c>
      <c r="L11" s="1">
        <v>13</v>
      </c>
      <c r="M11" s="1">
        <v>14</v>
      </c>
      <c r="N11" s="1">
        <v>15</v>
      </c>
      <c r="O11" s="20">
        <v>16</v>
      </c>
      <c r="P11" s="1">
        <v>17</v>
      </c>
      <c r="Q11" s="1">
        <v>18</v>
      </c>
      <c r="R11" s="1">
        <v>19</v>
      </c>
      <c r="S11" s="1">
        <v>20</v>
      </c>
      <c r="T11" s="20">
        <v>21</v>
      </c>
      <c r="U11" s="1">
        <v>22</v>
      </c>
      <c r="V11" s="1">
        <v>23</v>
      </c>
      <c r="W11" s="1">
        <v>24</v>
      </c>
      <c r="X11" s="1">
        <v>25</v>
      </c>
      <c r="Y11" s="3">
        <v>26</v>
      </c>
      <c r="Z11" s="3">
        <v>27</v>
      </c>
      <c r="AA11" s="3">
        <v>28</v>
      </c>
      <c r="AB11" s="3">
        <v>29</v>
      </c>
      <c r="AC11" s="3">
        <v>30</v>
      </c>
    </row>
    <row r="12" spans="1:29" ht="21" customHeight="1">
      <c r="A12" s="4">
        <v>1</v>
      </c>
      <c r="B12" s="194" t="s">
        <v>50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6"/>
    </row>
    <row r="13" spans="1:29" ht="31.5" customHeight="1">
      <c r="A13" s="4">
        <v>2</v>
      </c>
      <c r="B13" s="194" t="s">
        <v>51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6"/>
    </row>
    <row r="14" spans="1:29">
      <c r="A14" s="4">
        <v>3</v>
      </c>
      <c r="B14" s="2" t="s">
        <v>0</v>
      </c>
      <c r="C14" s="2"/>
      <c r="D14" s="2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4"/>
      <c r="Z14" s="174"/>
      <c r="AA14" s="174"/>
      <c r="AB14" s="174"/>
      <c r="AC14" s="174"/>
    </row>
    <row r="15" spans="1:29" ht="64.5" customHeight="1">
      <c r="A15" s="4">
        <v>4</v>
      </c>
      <c r="B15" s="41" t="s">
        <v>44</v>
      </c>
      <c r="C15" s="17"/>
      <c r="D15" s="2"/>
      <c r="E15" s="18"/>
      <c r="F15" s="18"/>
      <c r="G15" s="18"/>
      <c r="H15" s="18"/>
      <c r="I15" s="18"/>
      <c r="J15" s="18"/>
      <c r="K15" s="16"/>
      <c r="L15" s="16"/>
      <c r="M15" s="16"/>
      <c r="N15" s="16"/>
      <c r="O15" s="18"/>
      <c r="P15" s="16"/>
      <c r="Q15" s="16"/>
      <c r="R15" s="16"/>
      <c r="S15" s="16"/>
      <c r="T15" s="18"/>
      <c r="U15" s="16"/>
      <c r="V15" s="16"/>
      <c r="W15" s="16"/>
      <c r="X15" s="16"/>
      <c r="Y15" s="8"/>
      <c r="Z15" s="8"/>
      <c r="AA15" s="8"/>
      <c r="AB15" s="8"/>
      <c r="AC15" s="8"/>
    </row>
    <row r="16" spans="1:29" ht="85.5" customHeight="1">
      <c r="A16" s="168">
        <v>5</v>
      </c>
      <c r="B16" s="169" t="s">
        <v>26</v>
      </c>
      <c r="C16" s="170" t="s">
        <v>30</v>
      </c>
      <c r="D16" s="170" t="s">
        <v>72</v>
      </c>
      <c r="E16" s="185">
        <f>H16+G16+F16+I16</f>
        <v>0</v>
      </c>
      <c r="F16" s="185">
        <v>0</v>
      </c>
      <c r="G16" s="185">
        <v>0</v>
      </c>
      <c r="H16" s="185">
        <v>0</v>
      </c>
      <c r="I16" s="185">
        <v>0</v>
      </c>
      <c r="J16" s="187">
        <f>M16+L16+N16+K16</f>
        <v>1796</v>
      </c>
      <c r="K16" s="179">
        <v>1796</v>
      </c>
      <c r="L16" s="179">
        <v>0</v>
      </c>
      <c r="M16" s="179">
        <v>0</v>
      </c>
      <c r="N16" s="179">
        <v>0</v>
      </c>
      <c r="O16" s="187">
        <f>R16+Q16+S16+P16</f>
        <v>1796</v>
      </c>
      <c r="P16" s="179">
        <v>1796</v>
      </c>
      <c r="Q16" s="179">
        <v>0</v>
      </c>
      <c r="R16" s="179">
        <v>0</v>
      </c>
      <c r="S16" s="179">
        <v>0</v>
      </c>
      <c r="T16" s="187">
        <f>W16+V16+X16+U16</f>
        <v>6496</v>
      </c>
      <c r="U16" s="179">
        <v>6496</v>
      </c>
      <c r="V16" s="179">
        <v>0</v>
      </c>
      <c r="W16" s="179">
        <v>0</v>
      </c>
      <c r="X16" s="179">
        <v>0</v>
      </c>
      <c r="Y16" s="179">
        <f>AB16+AA16+AC16+Z16</f>
        <v>10088</v>
      </c>
      <c r="Z16" s="179">
        <f>F16+K16+P16+U16</f>
        <v>10088</v>
      </c>
      <c r="AA16" s="179">
        <v>0</v>
      </c>
      <c r="AB16" s="179">
        <f>H16+M16+R16+W16</f>
        <v>0</v>
      </c>
      <c r="AC16" s="179">
        <v>0</v>
      </c>
    </row>
    <row r="17" spans="1:78" ht="98.25" customHeight="1">
      <c r="A17" s="168"/>
      <c r="B17" s="169"/>
      <c r="C17" s="170"/>
      <c r="D17" s="170"/>
      <c r="E17" s="186"/>
      <c r="F17" s="186"/>
      <c r="G17" s="186"/>
      <c r="H17" s="186"/>
      <c r="I17" s="186"/>
      <c r="J17" s="187"/>
      <c r="K17" s="179"/>
      <c r="L17" s="179"/>
      <c r="M17" s="179"/>
      <c r="N17" s="179"/>
      <c r="O17" s="187"/>
      <c r="P17" s="179"/>
      <c r="Q17" s="179"/>
      <c r="R17" s="179"/>
      <c r="S17" s="179"/>
      <c r="T17" s="187"/>
      <c r="U17" s="179"/>
      <c r="V17" s="179"/>
      <c r="W17" s="179"/>
      <c r="X17" s="179"/>
      <c r="Y17" s="179"/>
      <c r="Z17" s="179"/>
      <c r="AA17" s="179"/>
      <c r="AB17" s="179"/>
      <c r="AC17" s="179"/>
    </row>
    <row r="18" spans="1:78" ht="82.5" customHeight="1">
      <c r="A18" s="168">
        <v>6</v>
      </c>
      <c r="B18" s="42" t="s">
        <v>24</v>
      </c>
      <c r="C18" s="24" t="s">
        <v>29</v>
      </c>
      <c r="D18" s="170" t="s">
        <v>81</v>
      </c>
      <c r="E18" s="185">
        <f>H18+G18+F18+I18</f>
        <v>0</v>
      </c>
      <c r="F18" s="185">
        <v>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685</v>
      </c>
      <c r="U18" s="179">
        <v>685</v>
      </c>
      <c r="V18" s="179">
        <v>0</v>
      </c>
      <c r="W18" s="179">
        <v>0</v>
      </c>
      <c r="X18" s="179">
        <v>0</v>
      </c>
      <c r="Y18" s="179">
        <f>AB18+AA18+AC18+Z18</f>
        <v>685</v>
      </c>
      <c r="Z18" s="179">
        <f>F18+K18+P18+U18</f>
        <v>685</v>
      </c>
      <c r="AA18" s="179">
        <v>0</v>
      </c>
      <c r="AB18" s="179">
        <v>0</v>
      </c>
      <c r="AC18" s="179">
        <v>0</v>
      </c>
    </row>
    <row r="19" spans="1:78" ht="80.25" hidden="1" customHeight="1">
      <c r="A19" s="168"/>
      <c r="B19" s="25"/>
      <c r="C19" s="24"/>
      <c r="D19" s="170"/>
      <c r="E19" s="186"/>
      <c r="F19" s="186"/>
      <c r="G19" s="186"/>
      <c r="H19" s="186"/>
      <c r="I19" s="186"/>
      <c r="J19" s="187"/>
      <c r="K19" s="188"/>
      <c r="L19" s="188"/>
      <c r="M19" s="188"/>
      <c r="N19" s="179"/>
      <c r="O19" s="187"/>
      <c r="P19" s="188"/>
      <c r="Q19" s="188"/>
      <c r="R19" s="188"/>
      <c r="S19" s="179"/>
      <c r="T19" s="187"/>
      <c r="U19" s="188"/>
      <c r="V19" s="188"/>
      <c r="W19" s="188"/>
      <c r="X19" s="190"/>
      <c r="Y19" s="179"/>
      <c r="Z19" s="179"/>
      <c r="AA19" s="190"/>
      <c r="AB19" s="179"/>
      <c r="AC19" s="190"/>
    </row>
    <row r="20" spans="1:78" s="31" customFormat="1" ht="30" customHeight="1">
      <c r="A20" s="32">
        <v>7</v>
      </c>
      <c r="B20" s="40" t="s">
        <v>15</v>
      </c>
      <c r="C20" s="40"/>
      <c r="D20" s="26"/>
      <c r="E20" s="49">
        <f>E16+E18</f>
        <v>0</v>
      </c>
      <c r="F20" s="49">
        <f>F16+F18</f>
        <v>0</v>
      </c>
      <c r="G20" s="49">
        <f t="shared" ref="G20:AC20" si="0">G16+G18</f>
        <v>0</v>
      </c>
      <c r="H20" s="49">
        <f t="shared" si="0"/>
        <v>0</v>
      </c>
      <c r="I20" s="49">
        <f t="shared" si="0"/>
        <v>0</v>
      </c>
      <c r="J20" s="49">
        <f t="shared" si="0"/>
        <v>1796</v>
      </c>
      <c r="K20" s="49">
        <f t="shared" si="0"/>
        <v>1796</v>
      </c>
      <c r="L20" s="49">
        <f t="shared" si="0"/>
        <v>0</v>
      </c>
      <c r="M20" s="49">
        <f t="shared" si="0"/>
        <v>0</v>
      </c>
      <c r="N20" s="49">
        <f t="shared" si="0"/>
        <v>0</v>
      </c>
      <c r="O20" s="49">
        <f t="shared" si="0"/>
        <v>1796</v>
      </c>
      <c r="P20" s="49">
        <f t="shared" si="0"/>
        <v>1796</v>
      </c>
      <c r="Q20" s="49">
        <f t="shared" si="0"/>
        <v>0</v>
      </c>
      <c r="R20" s="49">
        <f t="shared" si="0"/>
        <v>0</v>
      </c>
      <c r="S20" s="49">
        <f t="shared" si="0"/>
        <v>0</v>
      </c>
      <c r="T20" s="49">
        <f t="shared" si="0"/>
        <v>7181</v>
      </c>
      <c r="U20" s="49">
        <f t="shared" si="0"/>
        <v>7181</v>
      </c>
      <c r="V20" s="49">
        <f t="shared" si="0"/>
        <v>0</v>
      </c>
      <c r="W20" s="49">
        <f t="shared" si="0"/>
        <v>0</v>
      </c>
      <c r="X20" s="49">
        <f t="shared" si="0"/>
        <v>0</v>
      </c>
      <c r="Y20" s="49">
        <f t="shared" si="0"/>
        <v>10773</v>
      </c>
      <c r="Z20" s="49">
        <f t="shared" si="0"/>
        <v>10773</v>
      </c>
      <c r="AA20" s="49">
        <f t="shared" si="0"/>
        <v>0</v>
      </c>
      <c r="AB20" s="49">
        <f t="shared" si="0"/>
        <v>0</v>
      </c>
      <c r="AC20" s="49">
        <f t="shared" si="0"/>
        <v>0</v>
      </c>
    </row>
    <row r="21" spans="1:78" ht="79.5" customHeight="1">
      <c r="A21" s="4">
        <v>8</v>
      </c>
      <c r="B21" s="40" t="s">
        <v>19</v>
      </c>
      <c r="C21" s="26"/>
      <c r="D21" s="24"/>
      <c r="E21" s="50"/>
      <c r="F21" s="51"/>
      <c r="G21" s="50"/>
      <c r="H21" s="50"/>
      <c r="I21" s="50"/>
      <c r="J21" s="50"/>
      <c r="K21" s="52"/>
      <c r="L21" s="52"/>
      <c r="M21" s="52"/>
      <c r="N21" s="52"/>
      <c r="O21" s="50"/>
      <c r="P21" s="52"/>
      <c r="Q21" s="52"/>
      <c r="R21" s="52"/>
      <c r="S21" s="52"/>
      <c r="T21" s="50"/>
      <c r="U21" s="52"/>
      <c r="V21" s="52"/>
      <c r="W21" s="52"/>
      <c r="X21" s="52"/>
      <c r="Y21" s="53"/>
      <c r="Z21" s="48"/>
      <c r="AA21" s="48"/>
      <c r="AB21" s="48"/>
      <c r="AC21" s="48"/>
    </row>
    <row r="22" spans="1:78" ht="48" customHeight="1">
      <c r="A22" s="4">
        <v>9</v>
      </c>
      <c r="B22" s="42" t="s">
        <v>52</v>
      </c>
      <c r="C22" s="24"/>
      <c r="D22" s="24"/>
      <c r="E22" s="50"/>
      <c r="F22" s="50"/>
      <c r="G22" s="50"/>
      <c r="H22" s="50"/>
      <c r="I22" s="50"/>
      <c r="J22" s="50"/>
      <c r="K22" s="52"/>
      <c r="L22" s="52"/>
      <c r="M22" s="52"/>
      <c r="N22" s="52"/>
      <c r="O22" s="50"/>
      <c r="P22" s="52"/>
      <c r="Q22" s="52"/>
      <c r="R22" s="52"/>
      <c r="S22" s="52"/>
      <c r="T22" s="50"/>
      <c r="U22" s="52"/>
      <c r="V22" s="52"/>
      <c r="W22" s="52"/>
      <c r="X22" s="52"/>
      <c r="Y22" s="48"/>
      <c r="Z22" s="48"/>
      <c r="AA22" s="48"/>
      <c r="AB22" s="48"/>
      <c r="AC22" s="48"/>
    </row>
    <row r="23" spans="1:78" ht="69.75" customHeight="1">
      <c r="A23" s="4">
        <v>10</v>
      </c>
      <c r="B23" s="42" t="s">
        <v>1</v>
      </c>
      <c r="C23" s="24" t="s">
        <v>31</v>
      </c>
      <c r="D23" s="24" t="s">
        <v>73</v>
      </c>
      <c r="E23" s="51">
        <f t="shared" ref="E23:E28" si="1">H23+F23+G23+I23</f>
        <v>177</v>
      </c>
      <c r="F23" s="51">
        <v>177</v>
      </c>
      <c r="G23" s="51">
        <v>0</v>
      </c>
      <c r="H23" s="51">
        <v>0</v>
      </c>
      <c r="I23" s="51">
        <v>0</v>
      </c>
      <c r="J23" s="51">
        <f t="shared" ref="J23:J28" si="2">M23+K23+L23+N23</f>
        <v>1342</v>
      </c>
      <c r="K23" s="47">
        <v>1342</v>
      </c>
      <c r="L23" s="47">
        <v>0</v>
      </c>
      <c r="M23" s="47">
        <v>0</v>
      </c>
      <c r="N23" s="47">
        <v>0</v>
      </c>
      <c r="O23" s="51">
        <f t="shared" ref="O23:O28" si="3">R23+P23+Q23+S23</f>
        <v>510</v>
      </c>
      <c r="P23" s="47">
        <v>510</v>
      </c>
      <c r="Q23" s="47">
        <v>0</v>
      </c>
      <c r="R23" s="47">
        <v>0</v>
      </c>
      <c r="S23" s="47">
        <v>0</v>
      </c>
      <c r="T23" s="51">
        <f t="shared" ref="T23:T28" si="4">U23+V23+W23+X23</f>
        <v>0</v>
      </c>
      <c r="U23" s="47">
        <v>0</v>
      </c>
      <c r="V23" s="47">
        <v>0</v>
      </c>
      <c r="W23" s="47">
        <v>0</v>
      </c>
      <c r="X23" s="47">
        <v>0</v>
      </c>
      <c r="Y23" s="54">
        <f t="shared" ref="Y23:Y28" si="5">AB23+Z23+AA23+AC23</f>
        <v>2029</v>
      </c>
      <c r="Z23" s="47">
        <f>F23+K23+P23+U23</f>
        <v>2029</v>
      </c>
      <c r="AA23" s="47">
        <f>G23+L23+Q23+V23</f>
        <v>0</v>
      </c>
      <c r="AB23" s="47">
        <f>H23+M23+R23+W23</f>
        <v>0</v>
      </c>
      <c r="AC23" s="47">
        <f>I23+N23+S23+X23</f>
        <v>0</v>
      </c>
    </row>
    <row r="24" spans="1:78" ht="71.25" customHeight="1">
      <c r="A24" s="4">
        <v>11</v>
      </c>
      <c r="B24" s="42" t="s">
        <v>2</v>
      </c>
      <c r="C24" s="24" t="s">
        <v>32</v>
      </c>
      <c r="D24" s="24" t="s">
        <v>76</v>
      </c>
      <c r="E24" s="51">
        <f t="shared" si="1"/>
        <v>0</v>
      </c>
      <c r="F24" s="51">
        <v>0</v>
      </c>
      <c r="G24" s="51">
        <v>0</v>
      </c>
      <c r="H24" s="51">
        <v>0</v>
      </c>
      <c r="I24" s="51">
        <v>0</v>
      </c>
      <c r="J24" s="51">
        <f t="shared" si="2"/>
        <v>400</v>
      </c>
      <c r="K24" s="51">
        <v>400</v>
      </c>
      <c r="L24" s="51">
        <v>0</v>
      </c>
      <c r="M24" s="47">
        <v>0</v>
      </c>
      <c r="N24" s="51">
        <v>0</v>
      </c>
      <c r="O24" s="51">
        <f t="shared" si="3"/>
        <v>200</v>
      </c>
      <c r="P24" s="51">
        <v>200</v>
      </c>
      <c r="Q24" s="51">
        <v>0</v>
      </c>
      <c r="R24" s="47">
        <v>0</v>
      </c>
      <c r="S24" s="51">
        <v>0</v>
      </c>
      <c r="T24" s="51">
        <f t="shared" si="4"/>
        <v>0</v>
      </c>
      <c r="U24" s="51">
        <v>0</v>
      </c>
      <c r="V24" s="51">
        <v>0</v>
      </c>
      <c r="W24" s="47">
        <v>0</v>
      </c>
      <c r="X24" s="51">
        <v>0</v>
      </c>
      <c r="Y24" s="54">
        <f t="shared" si="5"/>
        <v>600</v>
      </c>
      <c r="Z24" s="47">
        <f>F24+K24+P24+U24</f>
        <v>600</v>
      </c>
      <c r="AA24" s="47">
        <f t="shared" ref="AA24:AC28" si="6">G24+L24+Q24+V24</f>
        <v>0</v>
      </c>
      <c r="AB24" s="47">
        <f t="shared" si="6"/>
        <v>0</v>
      </c>
      <c r="AC24" s="47">
        <f t="shared" si="6"/>
        <v>0</v>
      </c>
    </row>
    <row r="25" spans="1:78" s="10" customFormat="1" ht="82.5" customHeight="1">
      <c r="A25" s="19">
        <v>12</v>
      </c>
      <c r="B25" s="43" t="s">
        <v>3</v>
      </c>
      <c r="C25" s="27" t="s">
        <v>33</v>
      </c>
      <c r="D25" s="24" t="s">
        <v>76</v>
      </c>
      <c r="E25" s="51">
        <f t="shared" si="1"/>
        <v>0</v>
      </c>
      <c r="F25" s="51">
        <v>0</v>
      </c>
      <c r="G25" s="51">
        <v>0</v>
      </c>
      <c r="H25" s="51">
        <v>0</v>
      </c>
      <c r="I25" s="51">
        <v>0</v>
      </c>
      <c r="J25" s="51">
        <f t="shared" si="2"/>
        <v>380</v>
      </c>
      <c r="K25" s="51">
        <v>380</v>
      </c>
      <c r="L25" s="51">
        <v>0</v>
      </c>
      <c r="M25" s="51">
        <v>0</v>
      </c>
      <c r="N25" s="51">
        <v>0</v>
      </c>
      <c r="O25" s="51">
        <f t="shared" si="3"/>
        <v>586</v>
      </c>
      <c r="P25" s="51">
        <v>586</v>
      </c>
      <c r="Q25" s="51">
        <v>0</v>
      </c>
      <c r="R25" s="51">
        <v>0</v>
      </c>
      <c r="S25" s="51">
        <v>0</v>
      </c>
      <c r="T25" s="51">
        <f t="shared" si="4"/>
        <v>0</v>
      </c>
      <c r="U25" s="51">
        <v>0</v>
      </c>
      <c r="V25" s="51">
        <v>0</v>
      </c>
      <c r="W25" s="51">
        <v>0</v>
      </c>
      <c r="X25" s="51">
        <v>0</v>
      </c>
      <c r="Y25" s="54">
        <f t="shared" si="5"/>
        <v>966</v>
      </c>
      <c r="Z25" s="47">
        <f>F25+K25+P25+U25</f>
        <v>966</v>
      </c>
      <c r="AA25" s="47">
        <f t="shared" si="6"/>
        <v>0</v>
      </c>
      <c r="AB25" s="47">
        <f t="shared" si="6"/>
        <v>0</v>
      </c>
      <c r="AC25" s="47">
        <f t="shared" si="6"/>
        <v>0</v>
      </c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 ht="81.75" customHeight="1">
      <c r="A26" s="4">
        <v>13</v>
      </c>
      <c r="B26" s="42" t="s">
        <v>53</v>
      </c>
      <c r="C26" s="24" t="s">
        <v>54</v>
      </c>
      <c r="D26" s="24" t="s">
        <v>74</v>
      </c>
      <c r="E26" s="51">
        <f t="shared" si="1"/>
        <v>140</v>
      </c>
      <c r="F26" s="51">
        <v>140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47">
        <f>N26</f>
        <v>0</v>
      </c>
      <c r="L26" s="47">
        <v>0</v>
      </c>
      <c r="M26" s="47">
        <v>0</v>
      </c>
      <c r="N26" s="47">
        <f>Q26</f>
        <v>0</v>
      </c>
      <c r="O26" s="51">
        <f t="shared" si="3"/>
        <v>0</v>
      </c>
      <c r="P26" s="47">
        <f>S26</f>
        <v>0</v>
      </c>
      <c r="Q26" s="47">
        <v>0</v>
      </c>
      <c r="R26" s="51">
        <v>0</v>
      </c>
      <c r="S26" s="47">
        <f>V26</f>
        <v>0</v>
      </c>
      <c r="T26" s="51">
        <f t="shared" si="4"/>
        <v>0</v>
      </c>
      <c r="U26" s="47">
        <f>X26</f>
        <v>0</v>
      </c>
      <c r="V26" s="47">
        <v>0</v>
      </c>
      <c r="W26" s="51">
        <v>0</v>
      </c>
      <c r="X26" s="47">
        <f>AA26</f>
        <v>0</v>
      </c>
      <c r="Y26" s="54">
        <f t="shared" si="5"/>
        <v>140</v>
      </c>
      <c r="Z26" s="47">
        <f>F26+K26+P26+U26</f>
        <v>140</v>
      </c>
      <c r="AA26" s="47">
        <f>G26+L26+V26+Q26</f>
        <v>0</v>
      </c>
      <c r="AB26" s="47">
        <f t="shared" si="6"/>
        <v>0</v>
      </c>
      <c r="AC26" s="47">
        <f>I26+N26+S26+X26</f>
        <v>0</v>
      </c>
    </row>
    <row r="27" spans="1:78" ht="82.5" customHeight="1">
      <c r="A27" s="4">
        <v>14</v>
      </c>
      <c r="B27" s="42" t="s">
        <v>55</v>
      </c>
      <c r="C27" s="24" t="s">
        <v>56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47">
        <f>N27</f>
        <v>0</v>
      </c>
      <c r="L27" s="47">
        <v>0</v>
      </c>
      <c r="M27" s="47">
        <v>0</v>
      </c>
      <c r="N27" s="47">
        <f>Q27</f>
        <v>0</v>
      </c>
      <c r="O27" s="51">
        <f t="shared" si="3"/>
        <v>0</v>
      </c>
      <c r="P27" s="47">
        <f>S27</f>
        <v>0</v>
      </c>
      <c r="Q27" s="47">
        <v>0</v>
      </c>
      <c r="R27" s="51">
        <v>0</v>
      </c>
      <c r="S27" s="47">
        <f>V27</f>
        <v>0</v>
      </c>
      <c r="T27" s="51">
        <f t="shared" si="4"/>
        <v>0</v>
      </c>
      <c r="U27" s="47">
        <f>X27</f>
        <v>0</v>
      </c>
      <c r="V27" s="47">
        <v>0</v>
      </c>
      <c r="W27" s="51">
        <v>0</v>
      </c>
      <c r="X27" s="47">
        <f>AA27</f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</row>
    <row r="28" spans="1:78" ht="94.5" customHeight="1">
      <c r="A28" s="4">
        <v>15</v>
      </c>
      <c r="B28" s="42" t="s">
        <v>27</v>
      </c>
      <c r="C28" s="24" t="s">
        <v>34</v>
      </c>
      <c r="D28" s="24" t="s">
        <v>75</v>
      </c>
      <c r="E28" s="51">
        <f t="shared" si="1"/>
        <v>0</v>
      </c>
      <c r="F28" s="51">
        <v>0</v>
      </c>
      <c r="G28" s="51">
        <v>0</v>
      </c>
      <c r="H28" s="51">
        <v>0</v>
      </c>
      <c r="I28" s="51">
        <v>0</v>
      </c>
      <c r="J28" s="51">
        <f t="shared" si="2"/>
        <v>90</v>
      </c>
      <c r="K28" s="47">
        <v>90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90</v>
      </c>
      <c r="Z28" s="47">
        <f>F28+K28+P28+U28</f>
        <v>90</v>
      </c>
      <c r="AA28" s="47">
        <f t="shared" si="6"/>
        <v>0</v>
      </c>
      <c r="AB28" s="47">
        <f t="shared" si="6"/>
        <v>0</v>
      </c>
      <c r="AC28" s="47">
        <f t="shared" si="6"/>
        <v>0</v>
      </c>
    </row>
    <row r="29" spans="1:78" s="31" customFormat="1" ht="30.75" customHeight="1">
      <c r="A29" s="32">
        <v>16</v>
      </c>
      <c r="B29" s="39" t="s">
        <v>17</v>
      </c>
      <c r="C29" s="23"/>
      <c r="D29" s="26"/>
      <c r="E29" s="50">
        <f>E23+E24+E25+E26+E27+E28</f>
        <v>317</v>
      </c>
      <c r="F29" s="50">
        <f t="shared" ref="F29:AC29" si="7">F23+F24+F25+F26+F27+F28</f>
        <v>317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50">
        <f t="shared" si="7"/>
        <v>2212</v>
      </c>
      <c r="K29" s="50">
        <f t="shared" si="7"/>
        <v>2212</v>
      </c>
      <c r="L29" s="50">
        <f t="shared" si="7"/>
        <v>0</v>
      </c>
      <c r="M29" s="50">
        <f t="shared" si="7"/>
        <v>0</v>
      </c>
      <c r="N29" s="50">
        <f t="shared" si="7"/>
        <v>0</v>
      </c>
      <c r="O29" s="50">
        <f t="shared" si="7"/>
        <v>1296</v>
      </c>
      <c r="P29" s="50">
        <f t="shared" si="7"/>
        <v>1296</v>
      </c>
      <c r="Q29" s="50">
        <f t="shared" si="7"/>
        <v>0</v>
      </c>
      <c r="R29" s="50">
        <f t="shared" si="7"/>
        <v>0</v>
      </c>
      <c r="S29" s="50">
        <f t="shared" si="7"/>
        <v>0</v>
      </c>
      <c r="T29" s="50">
        <f t="shared" si="7"/>
        <v>0</v>
      </c>
      <c r="U29" s="50">
        <f t="shared" si="7"/>
        <v>0</v>
      </c>
      <c r="V29" s="50">
        <f t="shared" si="7"/>
        <v>0</v>
      </c>
      <c r="W29" s="50">
        <f t="shared" si="7"/>
        <v>0</v>
      </c>
      <c r="X29" s="50">
        <f t="shared" si="7"/>
        <v>0</v>
      </c>
      <c r="Y29" s="50">
        <f t="shared" si="7"/>
        <v>3825</v>
      </c>
      <c r="Z29" s="50">
        <f t="shared" si="7"/>
        <v>3825</v>
      </c>
      <c r="AA29" s="50">
        <f t="shared" si="7"/>
        <v>0</v>
      </c>
      <c r="AB29" s="50">
        <f t="shared" si="7"/>
        <v>0</v>
      </c>
      <c r="AC29" s="50">
        <f t="shared" si="7"/>
        <v>0</v>
      </c>
    </row>
    <row r="30" spans="1:78" ht="36" customHeight="1">
      <c r="A30" s="4">
        <v>17</v>
      </c>
      <c r="B30" s="42" t="s">
        <v>7</v>
      </c>
      <c r="C30" s="24"/>
      <c r="D30" s="24"/>
      <c r="E30" s="51"/>
      <c r="F30" s="51"/>
      <c r="G30" s="51"/>
      <c r="H30" s="51"/>
      <c r="I30" s="51"/>
      <c r="J30" s="51"/>
      <c r="K30" s="47"/>
      <c r="L30" s="47"/>
      <c r="M30" s="47"/>
      <c r="N30" s="47"/>
      <c r="O30" s="51"/>
      <c r="P30" s="47"/>
      <c r="Q30" s="47"/>
      <c r="R30" s="47"/>
      <c r="S30" s="47"/>
      <c r="T30" s="51"/>
      <c r="U30" s="47"/>
      <c r="V30" s="47"/>
      <c r="W30" s="47"/>
      <c r="X30" s="47"/>
      <c r="Y30" s="48"/>
      <c r="Z30" s="48"/>
      <c r="AA30" s="48"/>
      <c r="AB30" s="48"/>
      <c r="AC30" s="48"/>
    </row>
    <row r="31" spans="1:78" ht="68.25" customHeight="1">
      <c r="A31" s="4">
        <v>18</v>
      </c>
      <c r="B31" s="42" t="s">
        <v>1</v>
      </c>
      <c r="C31" s="24" t="s">
        <v>35</v>
      </c>
      <c r="D31" s="24" t="s">
        <v>75</v>
      </c>
      <c r="E31" s="51">
        <f>H31+F31+G31+I31</f>
        <v>0</v>
      </c>
      <c r="F31" s="51">
        <v>0</v>
      </c>
      <c r="G31" s="51">
        <v>0</v>
      </c>
      <c r="H31" s="51">
        <v>0</v>
      </c>
      <c r="I31" s="51">
        <v>0</v>
      </c>
      <c r="J31" s="51">
        <f>M31+K31+L31+N31</f>
        <v>405</v>
      </c>
      <c r="K31" s="47">
        <v>405</v>
      </c>
      <c r="L31" s="47">
        <f>O31</f>
        <v>0</v>
      </c>
      <c r="M31" s="47">
        <v>0</v>
      </c>
      <c r="N31" s="47">
        <f>Q31</f>
        <v>0</v>
      </c>
      <c r="O31" s="51">
        <f>P31+Q31+R31+S31</f>
        <v>0</v>
      </c>
      <c r="P31" s="47">
        <f>S31</f>
        <v>0</v>
      </c>
      <c r="Q31" s="47">
        <v>0</v>
      </c>
      <c r="R31" s="47">
        <v>0</v>
      </c>
      <c r="S31" s="47">
        <v>0</v>
      </c>
      <c r="T31" s="51">
        <f>U31+V31+W31+X31</f>
        <v>0</v>
      </c>
      <c r="U31" s="47">
        <v>0</v>
      </c>
      <c r="V31" s="47">
        <v>0</v>
      </c>
      <c r="W31" s="47">
        <v>0</v>
      </c>
      <c r="X31" s="47">
        <v>0</v>
      </c>
      <c r="Y31" s="55">
        <f>AB31+Z31+AA31+AC31</f>
        <v>405</v>
      </c>
      <c r="Z31" s="47">
        <f>F31+K31+P31+U31</f>
        <v>405</v>
      </c>
      <c r="AA31" s="47">
        <f t="shared" ref="AA31:AB33" si="8">G31+L31+Q31+V31</f>
        <v>0</v>
      </c>
      <c r="AB31" s="47">
        <f t="shared" si="8"/>
        <v>0</v>
      </c>
      <c r="AC31" s="47">
        <f>I31+N31+S31+X31</f>
        <v>0</v>
      </c>
    </row>
    <row r="32" spans="1:78" ht="71.25" customHeight="1">
      <c r="A32" s="4">
        <v>19</v>
      </c>
      <c r="B32" s="42" t="s">
        <v>2</v>
      </c>
      <c r="C32" s="24" t="s">
        <v>36</v>
      </c>
      <c r="D32" s="24" t="s">
        <v>76</v>
      </c>
      <c r="E32" s="51">
        <f>H32+F32+G32+I32</f>
        <v>0</v>
      </c>
      <c r="F32" s="51">
        <v>0</v>
      </c>
      <c r="G32" s="51">
        <v>0</v>
      </c>
      <c r="H32" s="51">
        <v>0</v>
      </c>
      <c r="I32" s="51">
        <v>0</v>
      </c>
      <c r="J32" s="51">
        <f>M32+K32+L32+N32</f>
        <v>740</v>
      </c>
      <c r="K32" s="47">
        <v>740</v>
      </c>
      <c r="L32" s="47">
        <v>0</v>
      </c>
      <c r="M32" s="47">
        <v>0</v>
      </c>
      <c r="N32" s="47">
        <f t="shared" ref="N32:Q33" si="9">Q32</f>
        <v>0</v>
      </c>
      <c r="O32" s="51">
        <f>P32+Q32+R32+S32</f>
        <v>390</v>
      </c>
      <c r="P32" s="47">
        <v>390</v>
      </c>
      <c r="Q32" s="47">
        <v>0</v>
      </c>
      <c r="R32" s="47">
        <v>0</v>
      </c>
      <c r="S32" s="47">
        <v>0</v>
      </c>
      <c r="T32" s="51">
        <f>U32+V32+W32+X32</f>
        <v>0</v>
      </c>
      <c r="U32" s="47">
        <v>0</v>
      </c>
      <c r="V32" s="47">
        <v>0</v>
      </c>
      <c r="W32" s="47">
        <v>0</v>
      </c>
      <c r="X32" s="47">
        <v>0</v>
      </c>
      <c r="Y32" s="55">
        <f>AB32+Z32+AA32+AC32</f>
        <v>1130</v>
      </c>
      <c r="Z32" s="47">
        <f>F32+K32+P32+U32</f>
        <v>1130</v>
      </c>
      <c r="AA32" s="47">
        <f t="shared" si="8"/>
        <v>0</v>
      </c>
      <c r="AB32" s="47">
        <f t="shared" si="8"/>
        <v>0</v>
      </c>
      <c r="AC32" s="47">
        <f>I32+N32+S32+X32</f>
        <v>0</v>
      </c>
    </row>
    <row r="33" spans="1:32" s="9" customFormat="1" ht="80.25" customHeight="1">
      <c r="A33" s="19">
        <v>20</v>
      </c>
      <c r="B33" s="43" t="s">
        <v>3</v>
      </c>
      <c r="C33" s="27" t="s">
        <v>28</v>
      </c>
      <c r="D33" s="57" t="s">
        <v>82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51">
        <v>0</v>
      </c>
      <c r="L33" s="47">
        <f>O33</f>
        <v>0</v>
      </c>
      <c r="M33" s="51">
        <v>0</v>
      </c>
      <c r="N33" s="47">
        <f t="shared" si="9"/>
        <v>0</v>
      </c>
      <c r="O33" s="51">
        <f>P33+Q33+R33+S33</f>
        <v>0</v>
      </c>
      <c r="P33" s="47">
        <f t="shared" si="9"/>
        <v>0</v>
      </c>
      <c r="Q33" s="47">
        <f t="shared" si="9"/>
        <v>0</v>
      </c>
      <c r="R33" s="51">
        <v>0</v>
      </c>
      <c r="S33" s="51">
        <v>0</v>
      </c>
      <c r="T33" s="51">
        <f>U33+V33+W33+X33</f>
        <v>0</v>
      </c>
      <c r="U33" s="51">
        <v>0</v>
      </c>
      <c r="V33" s="51">
        <v>0</v>
      </c>
      <c r="W33" s="51">
        <v>0</v>
      </c>
      <c r="X33" s="51">
        <v>0</v>
      </c>
      <c r="Y33" s="55">
        <f>AB33+Z33+AA33+AC33</f>
        <v>0</v>
      </c>
      <c r="Z33" s="47">
        <f>F33+K33+P33+U33</f>
        <v>0</v>
      </c>
      <c r="AA33" s="47">
        <f t="shared" si="8"/>
        <v>0</v>
      </c>
      <c r="AB33" s="47">
        <f t="shared" si="8"/>
        <v>0</v>
      </c>
      <c r="AC33" s="47">
        <f>I33+N33+S33+X33</f>
        <v>0</v>
      </c>
    </row>
    <row r="34" spans="1:32" s="31" customFormat="1" ht="19.5" customHeight="1">
      <c r="A34" s="32">
        <v>21</v>
      </c>
      <c r="B34" s="40" t="s">
        <v>12</v>
      </c>
      <c r="C34" s="26"/>
      <c r="D34" s="26"/>
      <c r="E34" s="50">
        <f>E31+E32+E33</f>
        <v>0</v>
      </c>
      <c r="F34" s="50">
        <f t="shared" ref="F34:AC34" si="10">F31+F32+F33</f>
        <v>0</v>
      </c>
      <c r="G34" s="50">
        <f t="shared" si="10"/>
        <v>0</v>
      </c>
      <c r="H34" s="50">
        <f t="shared" si="10"/>
        <v>0</v>
      </c>
      <c r="I34" s="50">
        <f t="shared" si="10"/>
        <v>0</v>
      </c>
      <c r="J34" s="50">
        <f t="shared" si="10"/>
        <v>1145</v>
      </c>
      <c r="K34" s="50">
        <f t="shared" si="10"/>
        <v>1145</v>
      </c>
      <c r="L34" s="50">
        <f t="shared" si="10"/>
        <v>0</v>
      </c>
      <c r="M34" s="50">
        <f t="shared" si="10"/>
        <v>0</v>
      </c>
      <c r="N34" s="50">
        <f t="shared" si="10"/>
        <v>0</v>
      </c>
      <c r="O34" s="50">
        <f t="shared" si="10"/>
        <v>390</v>
      </c>
      <c r="P34" s="50">
        <f t="shared" si="10"/>
        <v>390</v>
      </c>
      <c r="Q34" s="50">
        <f t="shared" si="10"/>
        <v>0</v>
      </c>
      <c r="R34" s="50">
        <f t="shared" si="10"/>
        <v>0</v>
      </c>
      <c r="S34" s="50">
        <f t="shared" si="10"/>
        <v>0</v>
      </c>
      <c r="T34" s="50">
        <f t="shared" si="10"/>
        <v>0</v>
      </c>
      <c r="U34" s="50">
        <f t="shared" si="10"/>
        <v>0</v>
      </c>
      <c r="V34" s="50">
        <f t="shared" si="10"/>
        <v>0</v>
      </c>
      <c r="W34" s="50">
        <f t="shared" si="10"/>
        <v>0</v>
      </c>
      <c r="X34" s="50">
        <f t="shared" si="10"/>
        <v>0</v>
      </c>
      <c r="Y34" s="50">
        <f t="shared" si="10"/>
        <v>1535</v>
      </c>
      <c r="Z34" s="50">
        <f t="shared" si="10"/>
        <v>1535</v>
      </c>
      <c r="AA34" s="50">
        <f t="shared" si="10"/>
        <v>0</v>
      </c>
      <c r="AB34" s="50">
        <f t="shared" si="10"/>
        <v>0</v>
      </c>
      <c r="AC34" s="50">
        <f t="shared" si="10"/>
        <v>0</v>
      </c>
    </row>
    <row r="35" spans="1:32" ht="71.25" customHeight="1">
      <c r="A35" s="4">
        <v>22</v>
      </c>
      <c r="B35" s="42" t="s">
        <v>57</v>
      </c>
      <c r="C35" s="24"/>
      <c r="D35" s="24"/>
      <c r="E35" s="51"/>
      <c r="F35" s="51"/>
      <c r="G35" s="51"/>
      <c r="H35" s="51"/>
      <c r="I35" s="51"/>
      <c r="J35" s="51"/>
      <c r="K35" s="47"/>
      <c r="L35" s="47"/>
      <c r="M35" s="47"/>
      <c r="N35" s="47"/>
      <c r="O35" s="51"/>
      <c r="P35" s="47"/>
      <c r="Q35" s="47"/>
      <c r="R35" s="47"/>
      <c r="S35" s="47"/>
      <c r="T35" s="51"/>
      <c r="U35" s="47"/>
      <c r="V35" s="47"/>
      <c r="W35" s="47"/>
      <c r="X35" s="47"/>
      <c r="Y35" s="48"/>
      <c r="Z35" s="48"/>
      <c r="AA35" s="48"/>
      <c r="AB35" s="48"/>
      <c r="AC35" s="48"/>
    </row>
    <row r="36" spans="1:32" ht="72" customHeight="1">
      <c r="A36" s="4">
        <v>23</v>
      </c>
      <c r="B36" s="42" t="s">
        <v>1</v>
      </c>
      <c r="C36" s="24" t="s">
        <v>37</v>
      </c>
      <c r="D36" s="24" t="s">
        <v>73</v>
      </c>
      <c r="E36" s="51">
        <f>H36+F36+G36+I36</f>
        <v>250</v>
      </c>
      <c r="F36" s="51">
        <v>250</v>
      </c>
      <c r="G36" s="51">
        <v>0</v>
      </c>
      <c r="H36" s="51">
        <v>0</v>
      </c>
      <c r="I36" s="51">
        <v>0</v>
      </c>
      <c r="J36" s="51">
        <f>M36+K36+L36+N36</f>
        <v>839</v>
      </c>
      <c r="K36" s="47">
        <v>839</v>
      </c>
      <c r="L36" s="47">
        <v>0</v>
      </c>
      <c r="M36" s="47">
        <v>0</v>
      </c>
      <c r="N36" s="47">
        <v>0</v>
      </c>
      <c r="O36" s="51">
        <f>R36+P36+Q36+S36</f>
        <v>140</v>
      </c>
      <c r="P36" s="47">
        <v>140</v>
      </c>
      <c r="Q36" s="47">
        <v>0</v>
      </c>
      <c r="R36" s="47">
        <v>0</v>
      </c>
      <c r="S36" s="47">
        <v>0</v>
      </c>
      <c r="T36" s="51">
        <f>W36+U36+V36+X36</f>
        <v>0</v>
      </c>
      <c r="U36" s="47">
        <v>0</v>
      </c>
      <c r="V36" s="47">
        <v>0</v>
      </c>
      <c r="W36" s="47">
        <v>0</v>
      </c>
      <c r="X36" s="47">
        <v>0</v>
      </c>
      <c r="Y36" s="55">
        <f>AB36+AA36+Z36+AC36</f>
        <v>1229</v>
      </c>
      <c r="Z36" s="47">
        <f>F36+K36+P36+U36</f>
        <v>1229</v>
      </c>
      <c r="AA36" s="47">
        <f t="shared" ref="AA36:AC39" si="11">G36+L36+Q36+V36</f>
        <v>0</v>
      </c>
      <c r="AB36" s="47">
        <f t="shared" si="11"/>
        <v>0</v>
      </c>
      <c r="AC36" s="47">
        <f t="shared" si="11"/>
        <v>0</v>
      </c>
    </row>
    <row r="37" spans="1:32" ht="71.25" customHeight="1">
      <c r="A37" s="4">
        <v>24</v>
      </c>
      <c r="B37" s="42" t="s">
        <v>2</v>
      </c>
      <c r="C37" s="24" t="s">
        <v>38</v>
      </c>
      <c r="D37" s="24" t="s">
        <v>76</v>
      </c>
      <c r="E37" s="51">
        <f>H37+F37+G37+I37</f>
        <v>0</v>
      </c>
      <c r="F37" s="51">
        <v>0</v>
      </c>
      <c r="G37" s="51">
        <v>0</v>
      </c>
      <c r="H37" s="51">
        <v>0</v>
      </c>
      <c r="I37" s="51">
        <v>0</v>
      </c>
      <c r="J37" s="51">
        <f>M37+K37+L37+N37</f>
        <v>700</v>
      </c>
      <c r="K37" s="47">
        <v>700</v>
      </c>
      <c r="L37" s="47">
        <v>0</v>
      </c>
      <c r="M37" s="47">
        <v>0</v>
      </c>
      <c r="N37" s="47">
        <v>0</v>
      </c>
      <c r="O37" s="51">
        <f>R37+P37+Q37+S37</f>
        <v>380</v>
      </c>
      <c r="P37" s="47">
        <v>380</v>
      </c>
      <c r="Q37" s="47">
        <v>0</v>
      </c>
      <c r="R37" s="47">
        <v>0</v>
      </c>
      <c r="S37" s="47">
        <v>0</v>
      </c>
      <c r="T37" s="51">
        <f>W37+U37+V37+X37</f>
        <v>0</v>
      </c>
      <c r="U37" s="47">
        <v>0</v>
      </c>
      <c r="V37" s="47">
        <v>0</v>
      </c>
      <c r="W37" s="47">
        <v>0</v>
      </c>
      <c r="X37" s="47">
        <v>0</v>
      </c>
      <c r="Y37" s="55">
        <f>AB37+AA37+Z37+AC37</f>
        <v>1080</v>
      </c>
      <c r="Z37" s="47">
        <f>F37+K37+P37+U37</f>
        <v>1080</v>
      </c>
      <c r="AA37" s="47">
        <f t="shared" si="11"/>
        <v>0</v>
      </c>
      <c r="AB37" s="47">
        <f t="shared" si="11"/>
        <v>0</v>
      </c>
      <c r="AC37" s="47">
        <f t="shared" si="11"/>
        <v>0</v>
      </c>
    </row>
    <row r="38" spans="1:32" s="9" customFormat="1" ht="83.25" customHeight="1">
      <c r="A38" s="19">
        <v>25</v>
      </c>
      <c r="B38" s="43" t="s">
        <v>3</v>
      </c>
      <c r="C38" s="27" t="s">
        <v>39</v>
      </c>
      <c r="D38" s="27" t="s">
        <v>75</v>
      </c>
      <c r="E38" s="51">
        <f>H38+F38+G38+I38</f>
        <v>0</v>
      </c>
      <c r="F38" s="51">
        <v>0</v>
      </c>
      <c r="G38" s="51">
        <v>0</v>
      </c>
      <c r="H38" s="51">
        <v>0</v>
      </c>
      <c r="I38" s="51">
        <v>0</v>
      </c>
      <c r="J38" s="51">
        <f>M38+K38+L38+N38</f>
        <v>872</v>
      </c>
      <c r="K38" s="51">
        <v>872</v>
      </c>
      <c r="L38" s="51">
        <v>0</v>
      </c>
      <c r="M38" s="51">
        <v>0</v>
      </c>
      <c r="N38" s="51">
        <v>0</v>
      </c>
      <c r="O38" s="51">
        <f>R38+P38+Q38+S38</f>
        <v>0</v>
      </c>
      <c r="P38" s="51">
        <v>0</v>
      </c>
      <c r="Q38" s="51">
        <v>0</v>
      </c>
      <c r="R38" s="51">
        <v>0</v>
      </c>
      <c r="S38" s="51">
        <v>0</v>
      </c>
      <c r="T38" s="51">
        <f>W38+U38+V38+X38</f>
        <v>0</v>
      </c>
      <c r="U38" s="51">
        <v>0</v>
      </c>
      <c r="V38" s="47">
        <v>0</v>
      </c>
      <c r="W38" s="51">
        <v>0</v>
      </c>
      <c r="X38" s="47">
        <v>0</v>
      </c>
      <c r="Y38" s="55">
        <f>AB38+AA38+Z38+AC38</f>
        <v>872</v>
      </c>
      <c r="Z38" s="47">
        <f>F38+K38+P38+U38</f>
        <v>872</v>
      </c>
      <c r="AA38" s="47">
        <f t="shared" si="11"/>
        <v>0</v>
      </c>
      <c r="AB38" s="47">
        <f t="shared" si="11"/>
        <v>0</v>
      </c>
      <c r="AC38" s="47">
        <f t="shared" si="11"/>
        <v>0</v>
      </c>
    </row>
    <row r="39" spans="1:32" ht="72" customHeight="1">
      <c r="A39" s="4">
        <v>26</v>
      </c>
      <c r="B39" s="42" t="s">
        <v>22</v>
      </c>
      <c r="C39" s="24" t="s">
        <v>23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31" customFormat="1" ht="20.25" customHeight="1">
      <c r="A40" s="32">
        <v>27</v>
      </c>
      <c r="B40" s="40" t="s">
        <v>17</v>
      </c>
      <c r="C40" s="26"/>
      <c r="D40" s="26"/>
      <c r="E40" s="50">
        <f t="shared" ref="E40:AC40" si="12">SUM(E36:E39)</f>
        <v>250</v>
      </c>
      <c r="F40" s="50">
        <f t="shared" si="12"/>
        <v>250</v>
      </c>
      <c r="G40" s="50">
        <f t="shared" si="12"/>
        <v>0</v>
      </c>
      <c r="H40" s="50">
        <f t="shared" si="12"/>
        <v>0</v>
      </c>
      <c r="I40" s="50">
        <f t="shared" si="12"/>
        <v>0</v>
      </c>
      <c r="J40" s="50">
        <f t="shared" si="12"/>
        <v>2411</v>
      </c>
      <c r="K40" s="50">
        <f t="shared" si="12"/>
        <v>2411</v>
      </c>
      <c r="L40" s="50">
        <f t="shared" si="12"/>
        <v>0</v>
      </c>
      <c r="M40" s="50">
        <f t="shared" si="12"/>
        <v>0</v>
      </c>
      <c r="N40" s="50">
        <f t="shared" si="12"/>
        <v>0</v>
      </c>
      <c r="O40" s="50">
        <f t="shared" si="12"/>
        <v>520</v>
      </c>
      <c r="P40" s="50">
        <f t="shared" si="12"/>
        <v>520</v>
      </c>
      <c r="Q40" s="50">
        <f t="shared" si="12"/>
        <v>0</v>
      </c>
      <c r="R40" s="50">
        <f t="shared" si="12"/>
        <v>0</v>
      </c>
      <c r="S40" s="50">
        <f t="shared" si="12"/>
        <v>0</v>
      </c>
      <c r="T40" s="50">
        <f t="shared" si="12"/>
        <v>0</v>
      </c>
      <c r="U40" s="50">
        <f t="shared" si="12"/>
        <v>0</v>
      </c>
      <c r="V40" s="50">
        <f t="shared" si="12"/>
        <v>0</v>
      </c>
      <c r="W40" s="50">
        <f t="shared" si="12"/>
        <v>0</v>
      </c>
      <c r="X40" s="50">
        <f t="shared" si="12"/>
        <v>0</v>
      </c>
      <c r="Y40" s="50">
        <f t="shared" si="12"/>
        <v>3181</v>
      </c>
      <c r="Z40" s="50">
        <f t="shared" si="12"/>
        <v>3181</v>
      </c>
      <c r="AA40" s="50">
        <f t="shared" si="12"/>
        <v>0</v>
      </c>
      <c r="AB40" s="50">
        <f t="shared" si="12"/>
        <v>0</v>
      </c>
      <c r="AC40" s="50">
        <f t="shared" si="12"/>
        <v>0</v>
      </c>
    </row>
    <row r="41" spans="1:32" ht="135" customHeight="1">
      <c r="A41" s="4">
        <v>28</v>
      </c>
      <c r="B41" s="42" t="s">
        <v>78</v>
      </c>
      <c r="C41" s="24"/>
      <c r="D41" s="24"/>
      <c r="E41" s="51"/>
      <c r="F41" s="51"/>
      <c r="G41" s="51"/>
      <c r="H41" s="51"/>
      <c r="I41" s="51"/>
      <c r="J41" s="51"/>
      <c r="K41" s="47"/>
      <c r="L41" s="47"/>
      <c r="M41" s="47"/>
      <c r="N41" s="47"/>
      <c r="O41" s="51"/>
      <c r="P41" s="47"/>
      <c r="Q41" s="47"/>
      <c r="R41" s="47"/>
      <c r="S41" s="47"/>
      <c r="T41" s="51"/>
      <c r="U41" s="47"/>
      <c r="V41" s="47"/>
      <c r="W41" s="47"/>
      <c r="X41" s="47"/>
      <c r="Y41" s="48"/>
      <c r="Z41" s="48"/>
      <c r="AA41" s="48"/>
      <c r="AB41" s="48"/>
      <c r="AC41" s="48"/>
    </row>
    <row r="42" spans="1:32" ht="69.75" customHeight="1">
      <c r="A42" s="4">
        <v>29</v>
      </c>
      <c r="B42" s="42" t="s">
        <v>1</v>
      </c>
      <c r="C42" s="24" t="s">
        <v>40</v>
      </c>
      <c r="D42" s="24" t="s">
        <v>76</v>
      </c>
      <c r="E42" s="51">
        <f>F42+G42+H42+I42</f>
        <v>0</v>
      </c>
      <c r="F42" s="51">
        <v>0</v>
      </c>
      <c r="G42" s="51">
        <v>0</v>
      </c>
      <c r="H42" s="51">
        <v>0</v>
      </c>
      <c r="I42" s="51">
        <v>0</v>
      </c>
      <c r="J42" s="51">
        <f>M42+K42+L42+N42</f>
        <v>2372</v>
      </c>
      <c r="K42" s="47">
        <v>2372</v>
      </c>
      <c r="L42" s="47">
        <v>0</v>
      </c>
      <c r="M42" s="47">
        <v>0</v>
      </c>
      <c r="N42" s="47">
        <v>0</v>
      </c>
      <c r="O42" s="51">
        <f>R42+P42+Q42+S42</f>
        <v>1570</v>
      </c>
      <c r="P42" s="47">
        <v>1570</v>
      </c>
      <c r="Q42" s="47">
        <v>0</v>
      </c>
      <c r="R42" s="47">
        <v>0</v>
      </c>
      <c r="S42" s="47">
        <v>0</v>
      </c>
      <c r="T42" s="51">
        <f>U42+V42+W42+X42</f>
        <v>0</v>
      </c>
      <c r="U42" s="47">
        <v>0</v>
      </c>
      <c r="V42" s="47">
        <v>0</v>
      </c>
      <c r="W42" s="47">
        <v>0</v>
      </c>
      <c r="X42" s="47">
        <v>0</v>
      </c>
      <c r="Y42" s="54">
        <f>AB42+Z42+AA42+AC42</f>
        <v>3942</v>
      </c>
      <c r="Z42" s="47">
        <f>F42+K42+P42+U42</f>
        <v>3942</v>
      </c>
      <c r="AA42" s="47">
        <f t="shared" ref="AA42:AB44" si="13">G42+L42+Q42+V42</f>
        <v>0</v>
      </c>
      <c r="AB42" s="47">
        <f t="shared" si="13"/>
        <v>0</v>
      </c>
      <c r="AC42" s="47">
        <f>I42+N42+S42+X42</f>
        <v>0</v>
      </c>
    </row>
    <row r="43" spans="1:32" ht="69.75" customHeight="1">
      <c r="A43" s="4">
        <v>30</v>
      </c>
      <c r="B43" s="42" t="s">
        <v>2</v>
      </c>
      <c r="C43" s="24" t="s">
        <v>41</v>
      </c>
      <c r="D43" s="24" t="s">
        <v>76</v>
      </c>
      <c r="E43" s="51">
        <f>F43+G43+H43+I43</f>
        <v>0</v>
      </c>
      <c r="F43" s="51">
        <v>0</v>
      </c>
      <c r="G43" s="51">
        <v>0</v>
      </c>
      <c r="H43" s="51">
        <v>0</v>
      </c>
      <c r="I43" s="51">
        <v>0</v>
      </c>
      <c r="J43" s="51">
        <f>M43+K43+L43+N43</f>
        <v>480</v>
      </c>
      <c r="K43" s="47">
        <v>480</v>
      </c>
      <c r="L43" s="47">
        <v>0</v>
      </c>
      <c r="M43" s="47">
        <v>0</v>
      </c>
      <c r="N43" s="47">
        <v>0</v>
      </c>
      <c r="O43" s="51">
        <f>R43+P43+Q43+S43</f>
        <v>240</v>
      </c>
      <c r="P43" s="47">
        <v>240</v>
      </c>
      <c r="Q43" s="47">
        <v>0</v>
      </c>
      <c r="R43" s="47">
        <v>0</v>
      </c>
      <c r="S43" s="47">
        <v>0</v>
      </c>
      <c r="T43" s="51">
        <f>U43+V43+W43+X43</f>
        <v>0</v>
      </c>
      <c r="U43" s="47">
        <v>0</v>
      </c>
      <c r="V43" s="47">
        <v>0</v>
      </c>
      <c r="W43" s="47">
        <v>0</v>
      </c>
      <c r="X43" s="47">
        <v>0</v>
      </c>
      <c r="Y43" s="54">
        <f>AB43+Z43+AA43+AC43</f>
        <v>720</v>
      </c>
      <c r="Z43" s="47">
        <f>F43+K43+P43+U43</f>
        <v>720</v>
      </c>
      <c r="AA43" s="47">
        <f t="shared" si="13"/>
        <v>0</v>
      </c>
      <c r="AB43" s="47">
        <f t="shared" si="13"/>
        <v>0</v>
      </c>
      <c r="AC43" s="47">
        <f>I43+N43+S43+X43</f>
        <v>0</v>
      </c>
    </row>
    <row r="44" spans="1:32" s="10" customFormat="1" ht="82.5" customHeight="1">
      <c r="A44" s="19">
        <v>31</v>
      </c>
      <c r="B44" s="43" t="s">
        <v>3</v>
      </c>
      <c r="C44" s="27" t="s">
        <v>33</v>
      </c>
      <c r="D44" s="24" t="s">
        <v>75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2919</v>
      </c>
      <c r="K44" s="51">
        <v>362</v>
      </c>
      <c r="L44" s="51">
        <v>2557</v>
      </c>
      <c r="M44" s="51">
        <v>0</v>
      </c>
      <c r="N44" s="51">
        <v>0</v>
      </c>
      <c r="O44" s="51">
        <f>R44+P44+Q44+S44</f>
        <v>0</v>
      </c>
      <c r="P44" s="51">
        <v>0</v>
      </c>
      <c r="Q44" s="51">
        <v>0</v>
      </c>
      <c r="R44" s="51">
        <v>0</v>
      </c>
      <c r="S44" s="51">
        <v>0</v>
      </c>
      <c r="T44" s="51">
        <f>U44+V44+W44+X44</f>
        <v>0</v>
      </c>
      <c r="U44" s="51">
        <v>0</v>
      </c>
      <c r="V44" s="51">
        <v>0</v>
      </c>
      <c r="W44" s="51">
        <v>0</v>
      </c>
      <c r="X44" s="51">
        <v>0</v>
      </c>
      <c r="Y44" s="54">
        <f>AB44+Z44+AA44+AC44</f>
        <v>2919</v>
      </c>
      <c r="Z44" s="47">
        <f>F44+K44+P44+U44</f>
        <v>362</v>
      </c>
      <c r="AA44" s="47">
        <f t="shared" si="13"/>
        <v>2557</v>
      </c>
      <c r="AB44" s="47">
        <f t="shared" si="13"/>
        <v>0</v>
      </c>
      <c r="AC44" s="47">
        <f>I44+N44+S44+X44</f>
        <v>0</v>
      </c>
      <c r="AD44" s="9"/>
      <c r="AE44" s="9"/>
      <c r="AF44" s="9"/>
    </row>
    <row r="45" spans="1:32" s="31" customFormat="1" ht="15.75" customHeight="1">
      <c r="A45" s="32">
        <v>32</v>
      </c>
      <c r="B45" s="40" t="s">
        <v>12</v>
      </c>
      <c r="C45" s="26"/>
      <c r="D45" s="26"/>
      <c r="E45" s="50">
        <f>SUM(E42:E44)</f>
        <v>0</v>
      </c>
      <c r="F45" s="50">
        <f t="shared" ref="F45:AC45" si="14">SUM(F42:F44)</f>
        <v>0</v>
      </c>
      <c r="G45" s="50">
        <f t="shared" si="14"/>
        <v>0</v>
      </c>
      <c r="H45" s="50">
        <f t="shared" si="14"/>
        <v>0</v>
      </c>
      <c r="I45" s="50">
        <f t="shared" si="14"/>
        <v>0</v>
      </c>
      <c r="J45" s="50">
        <f t="shared" si="14"/>
        <v>5771</v>
      </c>
      <c r="K45" s="50">
        <f t="shared" si="14"/>
        <v>3214</v>
      </c>
      <c r="L45" s="50">
        <f t="shared" si="14"/>
        <v>2557</v>
      </c>
      <c r="M45" s="50">
        <f t="shared" si="14"/>
        <v>0</v>
      </c>
      <c r="N45" s="50">
        <f t="shared" si="14"/>
        <v>0</v>
      </c>
      <c r="O45" s="50">
        <f t="shared" si="14"/>
        <v>1810</v>
      </c>
      <c r="P45" s="50">
        <f t="shared" si="14"/>
        <v>1810</v>
      </c>
      <c r="Q45" s="50">
        <f t="shared" si="14"/>
        <v>0</v>
      </c>
      <c r="R45" s="50">
        <f t="shared" si="14"/>
        <v>0</v>
      </c>
      <c r="S45" s="50">
        <f t="shared" si="14"/>
        <v>0</v>
      </c>
      <c r="T45" s="50">
        <f t="shared" si="14"/>
        <v>0</v>
      </c>
      <c r="U45" s="50">
        <f t="shared" si="14"/>
        <v>0</v>
      </c>
      <c r="V45" s="50">
        <f t="shared" si="14"/>
        <v>0</v>
      </c>
      <c r="W45" s="50">
        <f t="shared" si="14"/>
        <v>0</v>
      </c>
      <c r="X45" s="50">
        <f t="shared" si="14"/>
        <v>0</v>
      </c>
      <c r="Y45" s="50">
        <f t="shared" si="14"/>
        <v>7581</v>
      </c>
      <c r="Z45" s="50">
        <f t="shared" si="14"/>
        <v>5024</v>
      </c>
      <c r="AA45" s="50">
        <f t="shared" si="14"/>
        <v>2557</v>
      </c>
      <c r="AB45" s="50">
        <f t="shared" si="14"/>
        <v>0</v>
      </c>
      <c r="AC45" s="50">
        <f t="shared" si="14"/>
        <v>0</v>
      </c>
    </row>
    <row r="46" spans="1:32" ht="36.75" customHeight="1">
      <c r="A46" s="4">
        <v>33</v>
      </c>
      <c r="B46" s="42" t="s">
        <v>8</v>
      </c>
      <c r="C46" s="24"/>
      <c r="D46" s="24"/>
      <c r="E46" s="51"/>
      <c r="F46" s="51"/>
      <c r="G46" s="51"/>
      <c r="H46" s="51"/>
      <c r="I46" s="51"/>
      <c r="J46" s="51"/>
      <c r="K46" s="47"/>
      <c r="L46" s="47"/>
      <c r="M46" s="47"/>
      <c r="N46" s="47"/>
      <c r="O46" s="51"/>
      <c r="P46" s="47"/>
      <c r="Q46" s="47"/>
      <c r="R46" s="47"/>
      <c r="S46" s="47"/>
      <c r="T46" s="51"/>
      <c r="U46" s="47"/>
      <c r="V46" s="47"/>
      <c r="W46" s="47"/>
      <c r="X46" s="47"/>
      <c r="Y46" s="48"/>
      <c r="Z46" s="48"/>
      <c r="AA46" s="48"/>
      <c r="AB46" s="48"/>
      <c r="AC46" s="48"/>
    </row>
    <row r="47" spans="1:32" ht="70.5" customHeight="1">
      <c r="A47" s="4">
        <v>34</v>
      </c>
      <c r="B47" s="42" t="s">
        <v>1</v>
      </c>
      <c r="C47" s="24" t="s">
        <v>40</v>
      </c>
      <c r="D47" s="24" t="s">
        <v>83</v>
      </c>
      <c r="E47" s="51">
        <f>H47+I47+F47+G47</f>
        <v>0</v>
      </c>
      <c r="F47" s="51">
        <v>0</v>
      </c>
      <c r="G47" s="51">
        <v>0</v>
      </c>
      <c r="H47" s="51">
        <v>0</v>
      </c>
      <c r="I47" s="51">
        <v>0</v>
      </c>
      <c r="J47" s="51">
        <f>M47+K47+L47+N47</f>
        <v>140</v>
      </c>
      <c r="K47" s="47">
        <v>140</v>
      </c>
      <c r="L47" s="47">
        <v>0</v>
      </c>
      <c r="M47" s="47">
        <v>0</v>
      </c>
      <c r="N47" s="47">
        <v>0</v>
      </c>
      <c r="O47" s="51">
        <f>P47+Q47+R47+S47</f>
        <v>10</v>
      </c>
      <c r="P47" s="47">
        <v>10</v>
      </c>
      <c r="Q47" s="47">
        <v>0</v>
      </c>
      <c r="R47" s="47">
        <v>0</v>
      </c>
      <c r="S47" s="47">
        <v>0</v>
      </c>
      <c r="T47" s="51">
        <f>U47+V47+W47+X47</f>
        <v>0</v>
      </c>
      <c r="U47" s="47">
        <v>0</v>
      </c>
      <c r="V47" s="47">
        <v>0</v>
      </c>
      <c r="W47" s="47">
        <v>0</v>
      </c>
      <c r="X47" s="47">
        <v>0</v>
      </c>
      <c r="Y47" s="55">
        <f>AB47+Z47+AA47+AC47</f>
        <v>150</v>
      </c>
      <c r="Z47" s="47">
        <f>F47+K47+P47+U47</f>
        <v>150</v>
      </c>
      <c r="AA47" s="47">
        <f t="shared" ref="AA47:AC48" si="15">G47+L47+Q47+V47</f>
        <v>0</v>
      </c>
      <c r="AB47" s="47">
        <f t="shared" si="15"/>
        <v>0</v>
      </c>
      <c r="AC47" s="47">
        <f t="shared" si="15"/>
        <v>0</v>
      </c>
    </row>
    <row r="48" spans="1:32" s="9" customFormat="1" ht="82.5" customHeight="1">
      <c r="A48" s="19">
        <v>35</v>
      </c>
      <c r="B48" s="43" t="s">
        <v>4</v>
      </c>
      <c r="C48" s="27" t="s">
        <v>33</v>
      </c>
      <c r="D48" s="27" t="s">
        <v>75</v>
      </c>
      <c r="E48" s="51">
        <f>H48+I48+F48+G48</f>
        <v>0</v>
      </c>
      <c r="F48" s="51">
        <v>0</v>
      </c>
      <c r="G48" s="51">
        <v>0</v>
      </c>
      <c r="H48" s="51">
        <v>0</v>
      </c>
      <c r="I48" s="51">
        <v>0</v>
      </c>
      <c r="J48" s="51">
        <f>M48+K48+L48+N48</f>
        <v>228</v>
      </c>
      <c r="K48" s="51">
        <v>228</v>
      </c>
      <c r="L48" s="51">
        <v>0</v>
      </c>
      <c r="M48" s="51">
        <v>0</v>
      </c>
      <c r="N48" s="51">
        <v>0</v>
      </c>
      <c r="O48" s="51">
        <f>P48+Q48+R48+S48</f>
        <v>0</v>
      </c>
      <c r="P48" s="51">
        <v>0</v>
      </c>
      <c r="Q48" s="51">
        <v>0</v>
      </c>
      <c r="R48" s="51">
        <v>0</v>
      </c>
      <c r="S48" s="51">
        <v>0</v>
      </c>
      <c r="T48" s="51">
        <f>U48+V48+W48+X48</f>
        <v>0</v>
      </c>
      <c r="U48" s="51">
        <v>0</v>
      </c>
      <c r="V48" s="51">
        <v>0</v>
      </c>
      <c r="W48" s="51">
        <v>0</v>
      </c>
      <c r="X48" s="51">
        <v>0</v>
      </c>
      <c r="Y48" s="55">
        <f>AB48+Z48+AA48+AC48</f>
        <v>228</v>
      </c>
      <c r="Z48" s="47">
        <f>F48+K48+P48+U48</f>
        <v>228</v>
      </c>
      <c r="AA48" s="47">
        <f t="shared" si="15"/>
        <v>0</v>
      </c>
      <c r="AB48" s="47">
        <f t="shared" si="15"/>
        <v>0</v>
      </c>
      <c r="AC48" s="47">
        <f t="shared" si="15"/>
        <v>0</v>
      </c>
    </row>
    <row r="49" spans="1:32" ht="71.25" customHeight="1">
      <c r="A49" s="4">
        <v>36</v>
      </c>
      <c r="B49" s="42" t="s">
        <v>2</v>
      </c>
      <c r="C49" s="24" t="s">
        <v>42</v>
      </c>
      <c r="D49" s="24" t="s">
        <v>76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50</v>
      </c>
      <c r="K49" s="47">
        <v>50</v>
      </c>
      <c r="L49" s="47">
        <v>0</v>
      </c>
      <c r="M49" s="47">
        <v>0</v>
      </c>
      <c r="N49" s="47">
        <v>0</v>
      </c>
      <c r="O49" s="51">
        <f>P49+Q49+R49+S49</f>
        <v>25</v>
      </c>
      <c r="P49" s="47">
        <v>25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75</v>
      </c>
      <c r="Z49" s="47">
        <f>F49+K49+P49+U49</f>
        <v>75</v>
      </c>
      <c r="AA49" s="47">
        <f>G49+L49+Q49+V49</f>
        <v>0</v>
      </c>
      <c r="AB49" s="47">
        <f>H49+M49+R49+W49</f>
        <v>0</v>
      </c>
      <c r="AC49" s="47">
        <f>I49+N49+S49+X49</f>
        <v>0</v>
      </c>
      <c r="AD49" s="9"/>
      <c r="AE49" s="9"/>
      <c r="AF49" s="9"/>
    </row>
    <row r="50" spans="1:32" s="31" customFormat="1" ht="16.5" customHeight="1">
      <c r="A50" s="32">
        <v>37</v>
      </c>
      <c r="B50" s="40" t="s">
        <v>12</v>
      </c>
      <c r="C50" s="26"/>
      <c r="D50" s="26"/>
      <c r="E50" s="50">
        <f>SUM(E47:E49)</f>
        <v>0</v>
      </c>
      <c r="F50" s="50">
        <f t="shared" ref="F50:AC50" si="16">SUM(F47:F49)</f>
        <v>0</v>
      </c>
      <c r="G50" s="50">
        <f t="shared" si="16"/>
        <v>0</v>
      </c>
      <c r="H50" s="50">
        <f t="shared" si="16"/>
        <v>0</v>
      </c>
      <c r="I50" s="50">
        <f t="shared" si="16"/>
        <v>0</v>
      </c>
      <c r="J50" s="50">
        <f t="shared" si="16"/>
        <v>418</v>
      </c>
      <c r="K50" s="50">
        <f t="shared" si="16"/>
        <v>418</v>
      </c>
      <c r="L50" s="50">
        <f t="shared" si="16"/>
        <v>0</v>
      </c>
      <c r="M50" s="50">
        <f t="shared" si="16"/>
        <v>0</v>
      </c>
      <c r="N50" s="50">
        <f t="shared" si="16"/>
        <v>0</v>
      </c>
      <c r="O50" s="50">
        <f t="shared" si="16"/>
        <v>35</v>
      </c>
      <c r="P50" s="50">
        <f t="shared" si="16"/>
        <v>35</v>
      </c>
      <c r="Q50" s="50">
        <f t="shared" si="16"/>
        <v>0</v>
      </c>
      <c r="R50" s="50">
        <f t="shared" si="16"/>
        <v>0</v>
      </c>
      <c r="S50" s="50">
        <f t="shared" si="16"/>
        <v>0</v>
      </c>
      <c r="T50" s="50">
        <f t="shared" si="16"/>
        <v>0</v>
      </c>
      <c r="U50" s="50">
        <f t="shared" si="16"/>
        <v>0</v>
      </c>
      <c r="V50" s="50">
        <f t="shared" si="16"/>
        <v>0</v>
      </c>
      <c r="W50" s="50">
        <f t="shared" si="16"/>
        <v>0</v>
      </c>
      <c r="X50" s="50">
        <f t="shared" si="16"/>
        <v>0</v>
      </c>
      <c r="Y50" s="50">
        <f t="shared" si="16"/>
        <v>453</v>
      </c>
      <c r="Z50" s="50">
        <f t="shared" si="16"/>
        <v>453</v>
      </c>
      <c r="AA50" s="50">
        <f t="shared" si="16"/>
        <v>0</v>
      </c>
      <c r="AB50" s="50">
        <f t="shared" si="16"/>
        <v>0</v>
      </c>
      <c r="AC50" s="50">
        <f t="shared" si="16"/>
        <v>0</v>
      </c>
    </row>
    <row r="51" spans="1:32" ht="48.75" customHeight="1">
      <c r="A51" s="4">
        <v>38</v>
      </c>
      <c r="B51" s="42" t="s">
        <v>9</v>
      </c>
      <c r="C51" s="24"/>
      <c r="D51" s="24"/>
      <c r="E51" s="51"/>
      <c r="F51" s="51"/>
      <c r="G51" s="51"/>
      <c r="H51" s="51"/>
      <c r="I51" s="51"/>
      <c r="J51" s="51"/>
      <c r="K51" s="47"/>
      <c r="L51" s="47"/>
      <c r="M51" s="47"/>
      <c r="N51" s="47"/>
      <c r="O51" s="51"/>
      <c r="P51" s="47"/>
      <c r="Q51" s="47"/>
      <c r="R51" s="47"/>
      <c r="S51" s="47"/>
      <c r="T51" s="51"/>
      <c r="U51" s="47"/>
      <c r="V51" s="47"/>
      <c r="W51" s="47"/>
      <c r="X51" s="47"/>
      <c r="Y51" s="48"/>
      <c r="Z51" s="48"/>
      <c r="AA51" s="48"/>
      <c r="AB51" s="48"/>
      <c r="AC51" s="48"/>
    </row>
    <row r="52" spans="1:32" ht="70.5" customHeight="1">
      <c r="A52" s="4">
        <v>39</v>
      </c>
      <c r="B52" s="42" t="s">
        <v>6</v>
      </c>
      <c r="C52" s="24" t="s">
        <v>40</v>
      </c>
      <c r="D52" s="24" t="s">
        <v>76</v>
      </c>
      <c r="E52" s="51">
        <f>H52+F52+G52+I52</f>
        <v>0</v>
      </c>
      <c r="F52" s="51">
        <v>0</v>
      </c>
      <c r="G52" s="51">
        <v>0</v>
      </c>
      <c r="H52" s="51">
        <v>0</v>
      </c>
      <c r="I52" s="51">
        <f>L52</f>
        <v>0</v>
      </c>
      <c r="J52" s="51">
        <f>K52+L52+M52+N52</f>
        <v>42</v>
      </c>
      <c r="K52" s="47">
        <v>42</v>
      </c>
      <c r="L52" s="47">
        <v>0</v>
      </c>
      <c r="M52" s="47">
        <v>0</v>
      </c>
      <c r="N52" s="47">
        <v>0</v>
      </c>
      <c r="O52" s="51">
        <f>P52+Q52+R52+S52</f>
        <v>100</v>
      </c>
      <c r="P52" s="47">
        <v>100</v>
      </c>
      <c r="Q52" s="47">
        <v>0</v>
      </c>
      <c r="R52" s="47">
        <v>0</v>
      </c>
      <c r="S52" s="47">
        <v>0</v>
      </c>
      <c r="T52" s="51">
        <f>U52+V52+W52+X52</f>
        <v>0</v>
      </c>
      <c r="U52" s="47">
        <v>0</v>
      </c>
      <c r="V52" s="47">
        <v>0</v>
      </c>
      <c r="W52" s="47">
        <v>0</v>
      </c>
      <c r="X52" s="47">
        <v>0</v>
      </c>
      <c r="Y52" s="54">
        <f>AB52+Z52+AA52+AC52</f>
        <v>142</v>
      </c>
      <c r="Z52" s="47">
        <f>F52+K52+P52+U52</f>
        <v>142</v>
      </c>
      <c r="AA52" s="47">
        <f t="shared" ref="AA52:AC53" si="17">G52+L52+Q52+V52</f>
        <v>0</v>
      </c>
      <c r="AB52" s="47">
        <f t="shared" si="17"/>
        <v>0</v>
      </c>
      <c r="AC52" s="47">
        <f t="shared" si="17"/>
        <v>0</v>
      </c>
      <c r="AD52" s="9"/>
    </row>
    <row r="53" spans="1:32" ht="70.5" customHeight="1">
      <c r="A53" s="4">
        <v>40</v>
      </c>
      <c r="B53" s="42" t="s">
        <v>21</v>
      </c>
      <c r="C53" s="24" t="s">
        <v>41</v>
      </c>
      <c r="D53" s="24" t="s">
        <v>76</v>
      </c>
      <c r="E53" s="51">
        <f>H53+F53+G53+I53</f>
        <v>0</v>
      </c>
      <c r="F53" s="51">
        <v>0</v>
      </c>
      <c r="G53" s="51">
        <v>0</v>
      </c>
      <c r="H53" s="51">
        <v>0</v>
      </c>
      <c r="I53" s="51">
        <v>0</v>
      </c>
      <c r="J53" s="51">
        <f>K53+L53+M53+N53</f>
        <v>60</v>
      </c>
      <c r="K53" s="47">
        <v>60</v>
      </c>
      <c r="L53" s="47">
        <v>0</v>
      </c>
      <c r="M53" s="47">
        <v>0</v>
      </c>
      <c r="N53" s="47">
        <v>0</v>
      </c>
      <c r="O53" s="51">
        <f>P53+Q53+R53+S53</f>
        <v>30</v>
      </c>
      <c r="P53" s="47">
        <v>30</v>
      </c>
      <c r="Q53" s="47">
        <v>0</v>
      </c>
      <c r="R53" s="47">
        <v>0</v>
      </c>
      <c r="S53" s="47">
        <v>0</v>
      </c>
      <c r="T53" s="51">
        <f>U53+V53+W53+X53</f>
        <v>0</v>
      </c>
      <c r="U53" s="47">
        <v>0</v>
      </c>
      <c r="V53" s="47">
        <v>0</v>
      </c>
      <c r="W53" s="47">
        <v>0</v>
      </c>
      <c r="X53" s="47">
        <v>0</v>
      </c>
      <c r="Y53" s="54">
        <f>AB53+Z53+AA53+AC53</f>
        <v>90</v>
      </c>
      <c r="Z53" s="47">
        <f>F53+K53+P53+U53</f>
        <v>90</v>
      </c>
      <c r="AA53" s="47">
        <f t="shared" si="17"/>
        <v>0</v>
      </c>
      <c r="AB53" s="47">
        <f t="shared" si="17"/>
        <v>0</v>
      </c>
      <c r="AC53" s="47">
        <f t="shared" si="17"/>
        <v>0</v>
      </c>
    </row>
    <row r="54" spans="1:32" ht="70.5" customHeight="1">
      <c r="A54" s="4">
        <v>41</v>
      </c>
      <c r="B54" s="43" t="s">
        <v>4</v>
      </c>
      <c r="C54" s="27" t="s">
        <v>33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4">
        <f>AB54+Z54+AA54+AC54</f>
        <v>0</v>
      </c>
      <c r="Z54" s="47">
        <f>F54+K54+P54+U54</f>
        <v>0</v>
      </c>
      <c r="AA54" s="47">
        <f>G54+L54+Q54+V54</f>
        <v>0</v>
      </c>
      <c r="AB54" s="47">
        <f>H54+M54+R54+W54</f>
        <v>0</v>
      </c>
      <c r="AC54" s="47">
        <f>I54+N54+S54+X54</f>
        <v>0</v>
      </c>
    </row>
    <row r="55" spans="1:32" s="31" customFormat="1" ht="15" customHeight="1">
      <c r="A55" s="32">
        <v>42</v>
      </c>
      <c r="B55" s="40" t="s">
        <v>17</v>
      </c>
      <c r="C55" s="26"/>
      <c r="D55" s="26"/>
      <c r="E55" s="50">
        <f>SUM(E52:E54)</f>
        <v>0</v>
      </c>
      <c r="F55" s="50">
        <f t="shared" ref="F55:AC55" si="18">SUM(F52:F54)</f>
        <v>0</v>
      </c>
      <c r="G55" s="50">
        <f t="shared" si="18"/>
        <v>0</v>
      </c>
      <c r="H55" s="50">
        <f t="shared" si="18"/>
        <v>0</v>
      </c>
      <c r="I55" s="50">
        <f t="shared" si="18"/>
        <v>0</v>
      </c>
      <c r="J55" s="50">
        <f t="shared" si="18"/>
        <v>102</v>
      </c>
      <c r="K55" s="50">
        <f>SUM(K52:K54)</f>
        <v>102</v>
      </c>
      <c r="L55" s="50">
        <f t="shared" si="18"/>
        <v>0</v>
      </c>
      <c r="M55" s="50">
        <f t="shared" si="18"/>
        <v>0</v>
      </c>
      <c r="N55" s="50">
        <f t="shared" si="18"/>
        <v>0</v>
      </c>
      <c r="O55" s="50">
        <f t="shared" si="18"/>
        <v>130</v>
      </c>
      <c r="P55" s="50">
        <f t="shared" si="18"/>
        <v>130</v>
      </c>
      <c r="Q55" s="50">
        <f t="shared" si="18"/>
        <v>0</v>
      </c>
      <c r="R55" s="50">
        <f t="shared" si="18"/>
        <v>0</v>
      </c>
      <c r="S55" s="50">
        <f t="shared" si="18"/>
        <v>0</v>
      </c>
      <c r="T55" s="50">
        <f t="shared" si="18"/>
        <v>0</v>
      </c>
      <c r="U55" s="50">
        <f t="shared" si="18"/>
        <v>0</v>
      </c>
      <c r="V55" s="50">
        <f t="shared" si="18"/>
        <v>0</v>
      </c>
      <c r="W55" s="50">
        <f t="shared" si="18"/>
        <v>0</v>
      </c>
      <c r="X55" s="50">
        <f t="shared" si="18"/>
        <v>0</v>
      </c>
      <c r="Y55" s="50">
        <f t="shared" si="18"/>
        <v>232</v>
      </c>
      <c r="Z55" s="50">
        <f t="shared" si="18"/>
        <v>232</v>
      </c>
      <c r="AA55" s="50">
        <f t="shared" si="18"/>
        <v>0</v>
      </c>
      <c r="AB55" s="50">
        <f t="shared" si="18"/>
        <v>0</v>
      </c>
      <c r="AC55" s="50">
        <f t="shared" si="18"/>
        <v>0</v>
      </c>
    </row>
    <row r="56" spans="1:32" ht="25.5">
      <c r="A56" s="4">
        <v>43</v>
      </c>
      <c r="B56" s="42" t="s">
        <v>47</v>
      </c>
      <c r="C56" s="24"/>
      <c r="D56" s="24"/>
      <c r="E56" s="51"/>
      <c r="F56" s="51"/>
      <c r="G56" s="51"/>
      <c r="H56" s="51"/>
      <c r="I56" s="51"/>
      <c r="J56" s="51"/>
      <c r="K56" s="47"/>
      <c r="L56" s="47"/>
      <c r="M56" s="47"/>
      <c r="N56" s="47"/>
      <c r="O56" s="51"/>
      <c r="P56" s="47"/>
      <c r="Q56" s="47"/>
      <c r="R56" s="47"/>
      <c r="S56" s="47"/>
      <c r="T56" s="51"/>
      <c r="U56" s="47"/>
      <c r="V56" s="47"/>
      <c r="W56" s="47"/>
      <c r="X56" s="47"/>
      <c r="Y56" s="48"/>
      <c r="Z56" s="48"/>
      <c r="AA56" s="48"/>
      <c r="AB56" s="48"/>
      <c r="AC56" s="48"/>
    </row>
    <row r="57" spans="1:32" s="9" customFormat="1" ht="80.25" customHeight="1">
      <c r="A57" s="19">
        <v>44</v>
      </c>
      <c r="B57" s="43" t="s">
        <v>5</v>
      </c>
      <c r="C57" s="27" t="s">
        <v>33</v>
      </c>
      <c r="D57" s="24" t="s">
        <v>76</v>
      </c>
      <c r="E57" s="51">
        <f>H57+G57+F57+I57</f>
        <v>0</v>
      </c>
      <c r="F57" s="51">
        <v>0</v>
      </c>
      <c r="G57" s="51">
        <v>0</v>
      </c>
      <c r="H57" s="51">
        <v>0</v>
      </c>
      <c r="I57" s="51">
        <v>0</v>
      </c>
      <c r="J57" s="51">
        <f>M57+K57+L57+N57</f>
        <v>824</v>
      </c>
      <c r="K57" s="51">
        <v>150</v>
      </c>
      <c r="L57" s="51">
        <v>674</v>
      </c>
      <c r="M57" s="51">
        <v>0</v>
      </c>
      <c r="N57" s="51">
        <v>0</v>
      </c>
      <c r="O57" s="51">
        <f>R57+P57+Q57+S57</f>
        <v>516</v>
      </c>
      <c r="P57" s="51">
        <v>516</v>
      </c>
      <c r="Q57" s="51">
        <v>0</v>
      </c>
      <c r="R57" s="51">
        <v>0</v>
      </c>
      <c r="S57" s="51">
        <v>0</v>
      </c>
      <c r="T57" s="51">
        <f>W57+V57+X57+U57</f>
        <v>0</v>
      </c>
      <c r="U57" s="51">
        <v>0</v>
      </c>
      <c r="V57" s="51">
        <v>0</v>
      </c>
      <c r="W57" s="51">
        <v>0</v>
      </c>
      <c r="X57" s="51">
        <v>0</v>
      </c>
      <c r="Y57" s="54">
        <f>Z57+AA57+AB57+AC57</f>
        <v>1340</v>
      </c>
      <c r="Z57" s="56">
        <f>F57+K57+P57+U57</f>
        <v>666</v>
      </c>
      <c r="AA57" s="56">
        <f>G57+L57+Q57+V57</f>
        <v>674</v>
      </c>
      <c r="AB57" s="56">
        <f>H57+M57+R57+W57</f>
        <v>0</v>
      </c>
      <c r="AC57" s="56">
        <f>I57+N57+S57+X57</f>
        <v>0</v>
      </c>
    </row>
    <row r="58" spans="1:32" s="31" customFormat="1" ht="15" customHeight="1">
      <c r="A58" s="32">
        <v>45</v>
      </c>
      <c r="B58" s="40" t="s">
        <v>17</v>
      </c>
      <c r="C58" s="26"/>
      <c r="D58" s="26"/>
      <c r="E58" s="50">
        <f>SUM(E57:E57)</f>
        <v>0</v>
      </c>
      <c r="F58" s="50">
        <f t="shared" ref="F58:AC58" si="19">SUM(F57:F57)</f>
        <v>0</v>
      </c>
      <c r="G58" s="50">
        <f t="shared" si="19"/>
        <v>0</v>
      </c>
      <c r="H58" s="50">
        <f t="shared" si="19"/>
        <v>0</v>
      </c>
      <c r="I58" s="50">
        <f t="shared" si="19"/>
        <v>0</v>
      </c>
      <c r="J58" s="50">
        <f t="shared" si="19"/>
        <v>824</v>
      </c>
      <c r="K58" s="50">
        <f t="shared" si="19"/>
        <v>150</v>
      </c>
      <c r="L58" s="50">
        <f t="shared" si="19"/>
        <v>674</v>
      </c>
      <c r="M58" s="50">
        <f t="shared" si="19"/>
        <v>0</v>
      </c>
      <c r="N58" s="50">
        <f t="shared" si="19"/>
        <v>0</v>
      </c>
      <c r="O58" s="50">
        <f t="shared" si="19"/>
        <v>516</v>
      </c>
      <c r="P58" s="50">
        <f t="shared" si="19"/>
        <v>516</v>
      </c>
      <c r="Q58" s="50">
        <f t="shared" si="19"/>
        <v>0</v>
      </c>
      <c r="R58" s="50">
        <f t="shared" si="19"/>
        <v>0</v>
      </c>
      <c r="S58" s="50">
        <f t="shared" si="19"/>
        <v>0</v>
      </c>
      <c r="T58" s="50">
        <f t="shared" si="19"/>
        <v>0</v>
      </c>
      <c r="U58" s="50">
        <f t="shared" si="19"/>
        <v>0</v>
      </c>
      <c r="V58" s="50">
        <f t="shared" si="19"/>
        <v>0</v>
      </c>
      <c r="W58" s="50">
        <f t="shared" si="19"/>
        <v>0</v>
      </c>
      <c r="X58" s="50">
        <f t="shared" si="19"/>
        <v>0</v>
      </c>
      <c r="Y58" s="50">
        <f t="shared" si="19"/>
        <v>1340</v>
      </c>
      <c r="Z58" s="50">
        <f t="shared" si="19"/>
        <v>666</v>
      </c>
      <c r="AA58" s="50">
        <f t="shared" si="19"/>
        <v>674</v>
      </c>
      <c r="AB58" s="50">
        <f t="shared" si="19"/>
        <v>0</v>
      </c>
      <c r="AC58" s="50">
        <f t="shared" si="19"/>
        <v>0</v>
      </c>
    </row>
    <row r="59" spans="1:32" ht="48.75" customHeight="1">
      <c r="A59" s="4">
        <v>46</v>
      </c>
      <c r="B59" s="42" t="s">
        <v>58</v>
      </c>
      <c r="C59" s="24"/>
      <c r="D59" s="24"/>
      <c r="E59" s="51"/>
      <c r="F59" s="51"/>
      <c r="G59" s="51"/>
      <c r="H59" s="51"/>
      <c r="I59" s="51"/>
      <c r="J59" s="51"/>
      <c r="K59" s="47"/>
      <c r="L59" s="47"/>
      <c r="M59" s="47"/>
      <c r="N59" s="47"/>
      <c r="O59" s="51"/>
      <c r="P59" s="47"/>
      <c r="Q59" s="47"/>
      <c r="R59" s="47"/>
      <c r="S59" s="47"/>
      <c r="T59" s="51"/>
      <c r="U59" s="47"/>
      <c r="V59" s="47"/>
      <c r="W59" s="47"/>
      <c r="X59" s="47"/>
      <c r="Y59" s="48"/>
      <c r="Z59" s="48"/>
      <c r="AA59" s="48"/>
      <c r="AB59" s="48"/>
      <c r="AC59" s="48"/>
    </row>
    <row r="60" spans="1:32" ht="70.5" customHeight="1">
      <c r="A60" s="4">
        <v>47</v>
      </c>
      <c r="B60" s="42" t="s">
        <v>6</v>
      </c>
      <c r="C60" s="24" t="s">
        <v>40</v>
      </c>
      <c r="D60" s="24" t="s">
        <v>76</v>
      </c>
      <c r="E60" s="51">
        <f>H60+F60+G60+I60</f>
        <v>0</v>
      </c>
      <c r="F60" s="51">
        <v>0</v>
      </c>
      <c r="G60" s="51">
        <v>0</v>
      </c>
      <c r="H60" s="51">
        <v>0</v>
      </c>
      <c r="I60" s="51">
        <f>L60</f>
        <v>0</v>
      </c>
      <c r="J60" s="51">
        <f>K60+L60+M60+N60</f>
        <v>115</v>
      </c>
      <c r="K60" s="47">
        <v>115</v>
      </c>
      <c r="L60" s="47">
        <v>0</v>
      </c>
      <c r="M60" s="47">
        <v>0</v>
      </c>
      <c r="N60" s="47">
        <v>0</v>
      </c>
      <c r="O60" s="51">
        <f>P60+Q60+R60+S60</f>
        <v>65</v>
      </c>
      <c r="P60" s="47">
        <v>65</v>
      </c>
      <c r="Q60" s="47">
        <v>0</v>
      </c>
      <c r="R60" s="47">
        <v>0</v>
      </c>
      <c r="S60" s="47">
        <v>0</v>
      </c>
      <c r="T60" s="51">
        <f>U60+V60+W60+X60</f>
        <v>0</v>
      </c>
      <c r="U60" s="47">
        <v>0</v>
      </c>
      <c r="V60" s="47">
        <v>0</v>
      </c>
      <c r="W60" s="47">
        <v>0</v>
      </c>
      <c r="X60" s="47">
        <v>0</v>
      </c>
      <c r="Y60" s="54">
        <f>AB60+Z60+AA60+AC60</f>
        <v>180</v>
      </c>
      <c r="Z60" s="47">
        <f>F60+K60+P60+U60</f>
        <v>180</v>
      </c>
      <c r="AA60" s="47">
        <f>G60+L60+Q60+V60</f>
        <v>0</v>
      </c>
      <c r="AB60" s="47">
        <f>H60+M60+R60+W60</f>
        <v>0</v>
      </c>
      <c r="AC60" s="47">
        <f>I60+N60+S60+X60</f>
        <v>0</v>
      </c>
      <c r="AD60" s="9"/>
    </row>
    <row r="61" spans="1:32" s="31" customFormat="1" ht="15" customHeight="1">
      <c r="A61" s="32">
        <v>48</v>
      </c>
      <c r="B61" s="40" t="s">
        <v>17</v>
      </c>
      <c r="C61" s="26"/>
      <c r="D61" s="26"/>
      <c r="E61" s="50">
        <f>SUM(E60:E60)</f>
        <v>0</v>
      </c>
      <c r="F61" s="50">
        <f t="shared" ref="F61:AC61" si="20">SUM(F60:F60)</f>
        <v>0</v>
      </c>
      <c r="G61" s="50">
        <f t="shared" si="20"/>
        <v>0</v>
      </c>
      <c r="H61" s="50">
        <f t="shared" si="20"/>
        <v>0</v>
      </c>
      <c r="I61" s="50">
        <f t="shared" si="20"/>
        <v>0</v>
      </c>
      <c r="J61" s="50">
        <f t="shared" si="20"/>
        <v>115</v>
      </c>
      <c r="K61" s="50">
        <f t="shared" si="20"/>
        <v>115</v>
      </c>
      <c r="L61" s="50">
        <f t="shared" si="20"/>
        <v>0</v>
      </c>
      <c r="M61" s="50">
        <f t="shared" si="20"/>
        <v>0</v>
      </c>
      <c r="N61" s="50">
        <f t="shared" si="20"/>
        <v>0</v>
      </c>
      <c r="O61" s="50">
        <f t="shared" si="20"/>
        <v>65</v>
      </c>
      <c r="P61" s="50">
        <f t="shared" si="20"/>
        <v>65</v>
      </c>
      <c r="Q61" s="50">
        <f t="shared" si="20"/>
        <v>0</v>
      </c>
      <c r="R61" s="50">
        <f t="shared" si="20"/>
        <v>0</v>
      </c>
      <c r="S61" s="50">
        <f t="shared" si="20"/>
        <v>0</v>
      </c>
      <c r="T61" s="50">
        <f t="shared" si="20"/>
        <v>0</v>
      </c>
      <c r="U61" s="50">
        <f t="shared" si="20"/>
        <v>0</v>
      </c>
      <c r="V61" s="50">
        <f t="shared" si="20"/>
        <v>0</v>
      </c>
      <c r="W61" s="50">
        <f t="shared" si="20"/>
        <v>0</v>
      </c>
      <c r="X61" s="50">
        <f t="shared" si="20"/>
        <v>0</v>
      </c>
      <c r="Y61" s="50">
        <f t="shared" si="20"/>
        <v>180</v>
      </c>
      <c r="Z61" s="50">
        <f t="shared" si="20"/>
        <v>180</v>
      </c>
      <c r="AA61" s="50">
        <f t="shared" si="20"/>
        <v>0</v>
      </c>
      <c r="AB61" s="50">
        <f t="shared" si="20"/>
        <v>0</v>
      </c>
      <c r="AC61" s="50">
        <f t="shared" si="20"/>
        <v>0</v>
      </c>
    </row>
    <row r="62" spans="1:32" ht="59.25" customHeight="1">
      <c r="A62" s="4">
        <v>49</v>
      </c>
      <c r="B62" s="42" t="s">
        <v>59</v>
      </c>
      <c r="C62" s="24"/>
      <c r="D62" s="24"/>
      <c r="E62" s="51"/>
      <c r="F62" s="51"/>
      <c r="G62" s="51"/>
      <c r="H62" s="51"/>
      <c r="I62" s="51"/>
      <c r="J62" s="51"/>
      <c r="K62" s="47"/>
      <c r="L62" s="47"/>
      <c r="M62" s="47"/>
      <c r="N62" s="47"/>
      <c r="O62" s="51"/>
      <c r="P62" s="47"/>
      <c r="Q62" s="47"/>
      <c r="R62" s="47"/>
      <c r="S62" s="47"/>
      <c r="T62" s="51"/>
      <c r="U62" s="47"/>
      <c r="V62" s="47"/>
      <c r="W62" s="47"/>
      <c r="X62" s="47"/>
      <c r="Y62" s="48"/>
      <c r="Z62" s="48"/>
      <c r="AA62" s="48"/>
      <c r="AB62" s="48"/>
      <c r="AC62" s="48"/>
    </row>
    <row r="63" spans="1:32" s="9" customFormat="1" ht="80.25" customHeight="1">
      <c r="A63" s="19">
        <v>50</v>
      </c>
      <c r="B63" s="43" t="s">
        <v>5</v>
      </c>
      <c r="C63" s="27" t="s">
        <v>33</v>
      </c>
      <c r="D63" s="27" t="s">
        <v>74</v>
      </c>
      <c r="E63" s="51">
        <f>H63+G63+F63+I63</f>
        <v>417</v>
      </c>
      <c r="F63" s="51">
        <v>417</v>
      </c>
      <c r="G63" s="51">
        <v>0</v>
      </c>
      <c r="H63" s="51">
        <v>0</v>
      </c>
      <c r="I63" s="51">
        <v>0</v>
      </c>
      <c r="J63" s="51">
        <f>M63+K63+L63+N63</f>
        <v>0</v>
      </c>
      <c r="K63" s="51">
        <v>0</v>
      </c>
      <c r="L63" s="51">
        <v>0</v>
      </c>
      <c r="M63" s="51">
        <v>0</v>
      </c>
      <c r="N63" s="51">
        <v>0</v>
      </c>
      <c r="O63" s="51">
        <f>R63+P63+Q63+S63</f>
        <v>0</v>
      </c>
      <c r="P63" s="51">
        <v>0</v>
      </c>
      <c r="Q63" s="51">
        <v>0</v>
      </c>
      <c r="R63" s="51">
        <v>0</v>
      </c>
      <c r="S63" s="51">
        <v>0</v>
      </c>
      <c r="T63" s="51">
        <f>W63+V63+X63+U63</f>
        <v>0</v>
      </c>
      <c r="U63" s="51">
        <v>0</v>
      </c>
      <c r="V63" s="51">
        <v>0</v>
      </c>
      <c r="W63" s="51">
        <v>0</v>
      </c>
      <c r="X63" s="51">
        <v>0</v>
      </c>
      <c r="Y63" s="54">
        <f>Z63+AA63+AB63+AC63</f>
        <v>417</v>
      </c>
      <c r="Z63" s="56">
        <f>F63+K63+P63+U63</f>
        <v>417</v>
      </c>
      <c r="AA63" s="56">
        <f>G63+L63+Q63+V63</f>
        <v>0</v>
      </c>
      <c r="AB63" s="56">
        <f>H63+M63+R63+W63</f>
        <v>0</v>
      </c>
      <c r="AC63" s="56">
        <f>I63+N63+S63+X63</f>
        <v>0</v>
      </c>
    </row>
    <row r="64" spans="1:32" s="31" customFormat="1" ht="15" customHeight="1">
      <c r="A64" s="32">
        <v>51</v>
      </c>
      <c r="B64" s="40" t="s">
        <v>17</v>
      </c>
      <c r="C64" s="26"/>
      <c r="D64" s="26"/>
      <c r="E64" s="50">
        <f>SUM(E63:E63)</f>
        <v>417</v>
      </c>
      <c r="F64" s="50">
        <f t="shared" ref="F64:AC64" si="21">SUM(F63:F63)</f>
        <v>417</v>
      </c>
      <c r="G64" s="50">
        <f t="shared" si="21"/>
        <v>0</v>
      </c>
      <c r="H64" s="50">
        <f t="shared" si="21"/>
        <v>0</v>
      </c>
      <c r="I64" s="50">
        <f t="shared" si="21"/>
        <v>0</v>
      </c>
      <c r="J64" s="50">
        <f t="shared" si="21"/>
        <v>0</v>
      </c>
      <c r="K64" s="50">
        <f t="shared" si="21"/>
        <v>0</v>
      </c>
      <c r="L64" s="50">
        <f t="shared" si="21"/>
        <v>0</v>
      </c>
      <c r="M64" s="50">
        <f t="shared" si="21"/>
        <v>0</v>
      </c>
      <c r="N64" s="50">
        <f t="shared" si="21"/>
        <v>0</v>
      </c>
      <c r="O64" s="50">
        <f t="shared" si="21"/>
        <v>0</v>
      </c>
      <c r="P64" s="50">
        <f t="shared" si="21"/>
        <v>0</v>
      </c>
      <c r="Q64" s="50">
        <f t="shared" si="21"/>
        <v>0</v>
      </c>
      <c r="R64" s="50">
        <f t="shared" si="21"/>
        <v>0</v>
      </c>
      <c r="S64" s="50">
        <f t="shared" si="21"/>
        <v>0</v>
      </c>
      <c r="T64" s="50">
        <f t="shared" si="21"/>
        <v>0</v>
      </c>
      <c r="U64" s="50">
        <f t="shared" si="21"/>
        <v>0</v>
      </c>
      <c r="V64" s="50">
        <f t="shared" si="21"/>
        <v>0</v>
      </c>
      <c r="W64" s="50">
        <f t="shared" si="21"/>
        <v>0</v>
      </c>
      <c r="X64" s="50">
        <f t="shared" si="21"/>
        <v>0</v>
      </c>
      <c r="Y64" s="50">
        <f t="shared" si="21"/>
        <v>417</v>
      </c>
      <c r="Z64" s="50">
        <f t="shared" si="21"/>
        <v>417</v>
      </c>
      <c r="AA64" s="50">
        <f t="shared" si="21"/>
        <v>0</v>
      </c>
      <c r="AB64" s="50">
        <f t="shared" si="21"/>
        <v>0</v>
      </c>
      <c r="AC64" s="50">
        <f t="shared" si="21"/>
        <v>0</v>
      </c>
    </row>
    <row r="65" spans="1:29" ht="38.25">
      <c r="A65" s="4">
        <v>52</v>
      </c>
      <c r="B65" s="42" t="s">
        <v>79</v>
      </c>
      <c r="C65" s="24"/>
      <c r="D65" s="24"/>
      <c r="E65" s="51"/>
      <c r="F65" s="51"/>
      <c r="G65" s="51"/>
      <c r="H65" s="51"/>
      <c r="I65" s="51"/>
      <c r="J65" s="51"/>
      <c r="K65" s="47"/>
      <c r="L65" s="47"/>
      <c r="M65" s="47"/>
      <c r="N65" s="47"/>
      <c r="O65" s="51"/>
      <c r="P65" s="47"/>
      <c r="Q65" s="47"/>
      <c r="R65" s="47"/>
      <c r="S65" s="47"/>
      <c r="T65" s="51"/>
      <c r="U65" s="47"/>
      <c r="V65" s="47"/>
      <c r="W65" s="47"/>
      <c r="X65" s="47"/>
      <c r="Y65" s="48"/>
      <c r="Z65" s="48"/>
      <c r="AA65" s="48"/>
      <c r="AB65" s="48"/>
      <c r="AC65" s="48"/>
    </row>
    <row r="66" spans="1:29" s="9" customFormat="1" ht="80.25" customHeight="1">
      <c r="A66" s="19">
        <v>53</v>
      </c>
      <c r="B66" s="43" t="s">
        <v>80</v>
      </c>
      <c r="C66" s="27" t="s">
        <v>33</v>
      </c>
      <c r="D66" s="27" t="s">
        <v>75</v>
      </c>
      <c r="E66" s="51">
        <f>H66+G66+F66+I66</f>
        <v>0</v>
      </c>
      <c r="F66" s="51">
        <v>0</v>
      </c>
      <c r="G66" s="51">
        <v>0</v>
      </c>
      <c r="H66" s="51">
        <v>0</v>
      </c>
      <c r="I66" s="51">
        <v>0</v>
      </c>
      <c r="J66" s="51">
        <f>M66+K66+L66+N66</f>
        <v>285</v>
      </c>
      <c r="K66" s="51">
        <v>285</v>
      </c>
      <c r="L66" s="51">
        <v>0</v>
      </c>
      <c r="M66" s="51">
        <v>0</v>
      </c>
      <c r="N66" s="51">
        <v>0</v>
      </c>
      <c r="O66" s="51">
        <f>R66+P66+Q66+S66</f>
        <v>0</v>
      </c>
      <c r="P66" s="51">
        <v>0</v>
      </c>
      <c r="Q66" s="51">
        <v>0</v>
      </c>
      <c r="R66" s="51">
        <v>0</v>
      </c>
      <c r="S66" s="51">
        <v>0</v>
      </c>
      <c r="T66" s="51">
        <f>W66+V66+X66+U66</f>
        <v>0</v>
      </c>
      <c r="U66" s="51">
        <v>0</v>
      </c>
      <c r="V66" s="51">
        <v>0</v>
      </c>
      <c r="W66" s="51">
        <v>0</v>
      </c>
      <c r="X66" s="51">
        <v>0</v>
      </c>
      <c r="Y66" s="54">
        <f>Z66+AA66+AB66+AC66</f>
        <v>285</v>
      </c>
      <c r="Z66" s="56">
        <f>F66+K66+P66+U66</f>
        <v>285</v>
      </c>
      <c r="AA66" s="56">
        <f>G66+L66+Q66+V66</f>
        <v>0</v>
      </c>
      <c r="AB66" s="56">
        <f>H66+M66+R66+W66</f>
        <v>0</v>
      </c>
      <c r="AC66" s="56">
        <f>I66+N66+S66+X66</f>
        <v>0</v>
      </c>
    </row>
    <row r="67" spans="1:29" s="31" customFormat="1" ht="15" customHeight="1">
      <c r="A67" s="32">
        <v>54</v>
      </c>
      <c r="B67" s="40" t="s">
        <v>17</v>
      </c>
      <c r="C67" s="26"/>
      <c r="D67" s="26"/>
      <c r="E67" s="50">
        <f>SUM(E66:E66)</f>
        <v>0</v>
      </c>
      <c r="F67" s="50">
        <f>SUM(F66:F66)</f>
        <v>0</v>
      </c>
      <c r="G67" s="50">
        <f>SUM(G66:G66)</f>
        <v>0</v>
      </c>
      <c r="H67" s="50">
        <f>SUM(H66:H66)</f>
        <v>0</v>
      </c>
      <c r="I67" s="50">
        <v>0</v>
      </c>
      <c r="J67" s="50">
        <f t="shared" ref="J67:AC67" si="22">SUM(J66:J66)</f>
        <v>285</v>
      </c>
      <c r="K67" s="52">
        <f t="shared" si="22"/>
        <v>285</v>
      </c>
      <c r="L67" s="52">
        <f t="shared" si="22"/>
        <v>0</v>
      </c>
      <c r="M67" s="52">
        <f t="shared" si="22"/>
        <v>0</v>
      </c>
      <c r="N67" s="52">
        <f t="shared" si="22"/>
        <v>0</v>
      </c>
      <c r="O67" s="50">
        <f t="shared" si="22"/>
        <v>0</v>
      </c>
      <c r="P67" s="52">
        <f t="shared" si="22"/>
        <v>0</v>
      </c>
      <c r="Q67" s="52">
        <f t="shared" si="22"/>
        <v>0</v>
      </c>
      <c r="R67" s="52">
        <f t="shared" si="22"/>
        <v>0</v>
      </c>
      <c r="S67" s="52">
        <f t="shared" si="22"/>
        <v>0</v>
      </c>
      <c r="T67" s="50">
        <f t="shared" si="22"/>
        <v>0</v>
      </c>
      <c r="U67" s="52">
        <f t="shared" si="22"/>
        <v>0</v>
      </c>
      <c r="V67" s="52">
        <f t="shared" si="22"/>
        <v>0</v>
      </c>
      <c r="W67" s="52">
        <f t="shared" si="22"/>
        <v>0</v>
      </c>
      <c r="X67" s="52">
        <f t="shared" si="22"/>
        <v>0</v>
      </c>
      <c r="Y67" s="52">
        <f t="shared" si="22"/>
        <v>285</v>
      </c>
      <c r="Z67" s="52">
        <f t="shared" si="22"/>
        <v>285</v>
      </c>
      <c r="AA67" s="52">
        <f t="shared" si="22"/>
        <v>0</v>
      </c>
      <c r="AB67" s="52">
        <f t="shared" si="22"/>
        <v>0</v>
      </c>
      <c r="AC67" s="52">
        <f t="shared" si="22"/>
        <v>0</v>
      </c>
    </row>
    <row r="68" spans="1:29" s="9" customFormat="1" ht="126.75" customHeight="1">
      <c r="A68" s="19">
        <v>55</v>
      </c>
      <c r="B68" s="43" t="s">
        <v>77</v>
      </c>
      <c r="C68" s="27"/>
      <c r="D68" s="27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4"/>
      <c r="Z68" s="56"/>
      <c r="AA68" s="56"/>
      <c r="AB68" s="56"/>
      <c r="AC68" s="56"/>
    </row>
    <row r="69" spans="1:29" s="9" customFormat="1" ht="78" customHeight="1">
      <c r="A69" s="19">
        <v>56</v>
      </c>
      <c r="B69" s="43" t="s">
        <v>5</v>
      </c>
      <c r="C69" s="27" t="s">
        <v>33</v>
      </c>
      <c r="D69" s="24" t="s">
        <v>76</v>
      </c>
      <c r="E69" s="51">
        <f>H69+G69+F69+I69</f>
        <v>0</v>
      </c>
      <c r="F69" s="51">
        <v>0</v>
      </c>
      <c r="G69" s="51">
        <v>0</v>
      </c>
      <c r="H69" s="51">
        <v>0</v>
      </c>
      <c r="I69" s="51">
        <v>0</v>
      </c>
      <c r="J69" s="51">
        <f>M69+K69+L69+N69</f>
        <v>373</v>
      </c>
      <c r="K69" s="51">
        <v>373</v>
      </c>
      <c r="L69" s="51">
        <v>0</v>
      </c>
      <c r="M69" s="51">
        <v>0</v>
      </c>
      <c r="N69" s="51">
        <v>0</v>
      </c>
      <c r="O69" s="51">
        <f>R69+P69+Q69+S69</f>
        <v>386</v>
      </c>
      <c r="P69" s="51">
        <v>386</v>
      </c>
      <c r="Q69" s="51">
        <v>0</v>
      </c>
      <c r="R69" s="51">
        <v>0</v>
      </c>
      <c r="S69" s="51">
        <v>0</v>
      </c>
      <c r="T69" s="51">
        <f>W69+V69+X69+U69</f>
        <v>0</v>
      </c>
      <c r="U69" s="51">
        <v>0</v>
      </c>
      <c r="V69" s="51">
        <v>0</v>
      </c>
      <c r="W69" s="51">
        <v>0</v>
      </c>
      <c r="X69" s="51">
        <v>0</v>
      </c>
      <c r="Y69" s="54">
        <f>Z69+AA69+AB69+AC69</f>
        <v>759</v>
      </c>
      <c r="Z69" s="56">
        <f>F69+K69+P69+U69</f>
        <v>759</v>
      </c>
      <c r="AA69" s="56">
        <f>G69+L69+Q69+V69</f>
        <v>0</v>
      </c>
      <c r="AB69" s="56">
        <f>H69+M69+R69+W69</f>
        <v>0</v>
      </c>
      <c r="AC69" s="56">
        <f>I69+N69+S69+X69</f>
        <v>0</v>
      </c>
    </row>
    <row r="70" spans="1:29" s="35" customFormat="1" ht="15.75" customHeight="1">
      <c r="A70" s="34">
        <v>57</v>
      </c>
      <c r="B70" s="44" t="s">
        <v>12</v>
      </c>
      <c r="C70" s="28"/>
      <c r="D70" s="28"/>
      <c r="E70" s="50">
        <f>E69</f>
        <v>0</v>
      </c>
      <c r="F70" s="50">
        <f t="shared" ref="F70:AC70" si="23">F69</f>
        <v>0</v>
      </c>
      <c r="G70" s="50">
        <f t="shared" si="23"/>
        <v>0</v>
      </c>
      <c r="H70" s="50">
        <f t="shared" si="23"/>
        <v>0</v>
      </c>
      <c r="I70" s="50">
        <f t="shared" si="23"/>
        <v>0</v>
      </c>
      <c r="J70" s="50">
        <f t="shared" si="23"/>
        <v>373</v>
      </c>
      <c r="K70" s="50">
        <f t="shared" si="23"/>
        <v>373</v>
      </c>
      <c r="L70" s="50">
        <f t="shared" si="23"/>
        <v>0</v>
      </c>
      <c r="M70" s="50">
        <f t="shared" si="23"/>
        <v>0</v>
      </c>
      <c r="N70" s="50">
        <f t="shared" si="23"/>
        <v>0</v>
      </c>
      <c r="O70" s="50">
        <f t="shared" si="23"/>
        <v>386</v>
      </c>
      <c r="P70" s="50">
        <f t="shared" si="23"/>
        <v>386</v>
      </c>
      <c r="Q70" s="50">
        <f t="shared" si="23"/>
        <v>0</v>
      </c>
      <c r="R70" s="50">
        <f t="shared" si="23"/>
        <v>0</v>
      </c>
      <c r="S70" s="50">
        <f t="shared" si="23"/>
        <v>0</v>
      </c>
      <c r="T70" s="50">
        <f t="shared" si="23"/>
        <v>0</v>
      </c>
      <c r="U70" s="50">
        <f t="shared" si="23"/>
        <v>0</v>
      </c>
      <c r="V70" s="50">
        <f t="shared" si="23"/>
        <v>0</v>
      </c>
      <c r="W70" s="50">
        <f t="shared" si="23"/>
        <v>0</v>
      </c>
      <c r="X70" s="50">
        <f t="shared" si="23"/>
        <v>0</v>
      </c>
      <c r="Y70" s="50">
        <f t="shared" si="23"/>
        <v>759</v>
      </c>
      <c r="Z70" s="50">
        <f t="shared" si="23"/>
        <v>759</v>
      </c>
      <c r="AA70" s="50">
        <f t="shared" si="23"/>
        <v>0</v>
      </c>
      <c r="AB70" s="50">
        <f t="shared" si="23"/>
        <v>0</v>
      </c>
      <c r="AC70" s="50">
        <f t="shared" si="23"/>
        <v>0</v>
      </c>
    </row>
    <row r="71" spans="1:29" s="35" customFormat="1" ht="26.25" customHeight="1">
      <c r="A71" s="34">
        <v>54</v>
      </c>
      <c r="B71" s="44" t="s">
        <v>15</v>
      </c>
      <c r="C71" s="28"/>
      <c r="D71" s="28"/>
      <c r="E71" s="50">
        <f>E55+E45+E50+E40+E34+E29+E58+E61+E64+E67+E70</f>
        <v>984</v>
      </c>
      <c r="F71" s="50">
        <f>F55+F45+F50+F40+F34+F29+F58+F61+F64+F67+F70</f>
        <v>984</v>
      </c>
      <c r="G71" s="50">
        <f t="shared" ref="G71:AC71" si="24">G55+G45+G50+G40+G34+G29+G58+G61+G64+G67+G70</f>
        <v>0</v>
      </c>
      <c r="H71" s="50">
        <f t="shared" si="24"/>
        <v>0</v>
      </c>
      <c r="I71" s="50">
        <f t="shared" si="24"/>
        <v>0</v>
      </c>
      <c r="J71" s="50">
        <f t="shared" si="24"/>
        <v>13656</v>
      </c>
      <c r="K71" s="50">
        <f t="shared" si="24"/>
        <v>10425</v>
      </c>
      <c r="L71" s="50">
        <f t="shared" si="24"/>
        <v>3231</v>
      </c>
      <c r="M71" s="50">
        <f t="shared" si="24"/>
        <v>0</v>
      </c>
      <c r="N71" s="50">
        <f t="shared" si="24"/>
        <v>0</v>
      </c>
      <c r="O71" s="50">
        <f t="shared" si="24"/>
        <v>5148</v>
      </c>
      <c r="P71" s="50">
        <f t="shared" si="24"/>
        <v>5148</v>
      </c>
      <c r="Q71" s="50">
        <f t="shared" si="24"/>
        <v>0</v>
      </c>
      <c r="R71" s="50">
        <f t="shared" si="24"/>
        <v>0</v>
      </c>
      <c r="S71" s="50">
        <f t="shared" si="24"/>
        <v>0</v>
      </c>
      <c r="T71" s="50">
        <f t="shared" si="24"/>
        <v>0</v>
      </c>
      <c r="U71" s="50">
        <f t="shared" si="24"/>
        <v>0</v>
      </c>
      <c r="V71" s="50">
        <f t="shared" si="24"/>
        <v>0</v>
      </c>
      <c r="W71" s="50">
        <f t="shared" si="24"/>
        <v>0</v>
      </c>
      <c r="X71" s="50">
        <f t="shared" si="24"/>
        <v>0</v>
      </c>
      <c r="Y71" s="50">
        <f t="shared" si="24"/>
        <v>19788</v>
      </c>
      <c r="Z71" s="50">
        <f t="shared" si="24"/>
        <v>16557</v>
      </c>
      <c r="AA71" s="50">
        <f t="shared" si="24"/>
        <v>3231</v>
      </c>
      <c r="AB71" s="50">
        <f t="shared" si="24"/>
        <v>0</v>
      </c>
      <c r="AC71" s="50">
        <f t="shared" si="24"/>
        <v>0</v>
      </c>
    </row>
    <row r="72" spans="1:29" s="38" customFormat="1" ht="26.25" customHeight="1">
      <c r="A72" s="36">
        <v>55</v>
      </c>
      <c r="B72" s="39" t="s">
        <v>16</v>
      </c>
      <c r="C72" s="23"/>
      <c r="D72" s="37"/>
      <c r="E72" s="50">
        <f t="shared" ref="E72:AC72" si="25">E71+E20</f>
        <v>984</v>
      </c>
      <c r="F72" s="50">
        <f t="shared" si="25"/>
        <v>984</v>
      </c>
      <c r="G72" s="50">
        <f t="shared" si="25"/>
        <v>0</v>
      </c>
      <c r="H72" s="50">
        <f t="shared" si="25"/>
        <v>0</v>
      </c>
      <c r="I72" s="50">
        <f t="shared" si="25"/>
        <v>0</v>
      </c>
      <c r="J72" s="50">
        <f t="shared" si="25"/>
        <v>15452</v>
      </c>
      <c r="K72" s="50">
        <f t="shared" si="25"/>
        <v>12221</v>
      </c>
      <c r="L72" s="50">
        <f t="shared" si="25"/>
        <v>3231</v>
      </c>
      <c r="M72" s="50">
        <f t="shared" si="25"/>
        <v>0</v>
      </c>
      <c r="N72" s="50">
        <f t="shared" si="25"/>
        <v>0</v>
      </c>
      <c r="O72" s="50">
        <f t="shared" si="25"/>
        <v>6944</v>
      </c>
      <c r="P72" s="50">
        <f t="shared" si="25"/>
        <v>6944</v>
      </c>
      <c r="Q72" s="50">
        <f t="shared" si="25"/>
        <v>0</v>
      </c>
      <c r="R72" s="50">
        <f t="shared" si="25"/>
        <v>0</v>
      </c>
      <c r="S72" s="50">
        <f t="shared" si="25"/>
        <v>0</v>
      </c>
      <c r="T72" s="50">
        <f t="shared" si="25"/>
        <v>7181</v>
      </c>
      <c r="U72" s="50">
        <f t="shared" si="25"/>
        <v>7181</v>
      </c>
      <c r="V72" s="50">
        <f t="shared" si="25"/>
        <v>0</v>
      </c>
      <c r="W72" s="50">
        <f t="shared" si="25"/>
        <v>0</v>
      </c>
      <c r="X72" s="50">
        <f t="shared" si="25"/>
        <v>0</v>
      </c>
      <c r="Y72" s="50">
        <f t="shared" si="25"/>
        <v>30561</v>
      </c>
      <c r="Z72" s="50">
        <f t="shared" si="25"/>
        <v>27330</v>
      </c>
      <c r="AA72" s="50">
        <f t="shared" si="25"/>
        <v>3231</v>
      </c>
      <c r="AB72" s="50">
        <f t="shared" si="25"/>
        <v>0</v>
      </c>
      <c r="AC72" s="50">
        <f t="shared" si="25"/>
        <v>0</v>
      </c>
    </row>
    <row r="73" spans="1:29" ht="18.75" customHeight="1">
      <c r="A73" s="4">
        <v>56</v>
      </c>
      <c r="B73" s="191" t="s">
        <v>60</v>
      </c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3"/>
    </row>
    <row r="74" spans="1:29" ht="93.75" customHeight="1">
      <c r="A74" s="19">
        <v>57</v>
      </c>
      <c r="B74" s="43" t="s">
        <v>46</v>
      </c>
      <c r="C74" s="27" t="s">
        <v>43</v>
      </c>
      <c r="D74" s="27" t="s">
        <v>71</v>
      </c>
      <c r="E74" s="51">
        <f>F74+G74+H74+I74</f>
        <v>4926</v>
      </c>
      <c r="F74" s="51">
        <v>4926</v>
      </c>
      <c r="G74" s="51">
        <v>0</v>
      </c>
      <c r="H74" s="51">
        <v>0</v>
      </c>
      <c r="I74" s="51">
        <v>0</v>
      </c>
      <c r="J74" s="51">
        <f>K74+L74+M74+N74</f>
        <v>4926</v>
      </c>
      <c r="K74" s="51">
        <v>4926</v>
      </c>
      <c r="L74" s="51">
        <v>0</v>
      </c>
      <c r="M74" s="51">
        <v>0</v>
      </c>
      <c r="N74" s="51">
        <v>0</v>
      </c>
      <c r="O74" s="51">
        <f>P74+Q74+R74+S74</f>
        <v>4926</v>
      </c>
      <c r="P74" s="51">
        <v>4926</v>
      </c>
      <c r="Q74" s="51">
        <v>0</v>
      </c>
      <c r="R74" s="51">
        <v>0</v>
      </c>
      <c r="S74" s="51">
        <v>0</v>
      </c>
      <c r="T74" s="51">
        <f>U74+V74+W74+X74</f>
        <v>19704</v>
      </c>
      <c r="U74" s="51">
        <v>19704</v>
      </c>
      <c r="V74" s="51">
        <v>0</v>
      </c>
      <c r="W74" s="51">
        <v>0</v>
      </c>
      <c r="X74" s="51">
        <v>0</v>
      </c>
      <c r="Y74" s="56">
        <f>AB74+Z74+AA74+AC74</f>
        <v>34482</v>
      </c>
      <c r="Z74" s="56">
        <f>F74+K74+P74+U74</f>
        <v>34482</v>
      </c>
      <c r="AA74" s="56">
        <f>G74+L74+Q74+V74</f>
        <v>0</v>
      </c>
      <c r="AB74" s="56">
        <f>H74+M74+R74+W74</f>
        <v>0</v>
      </c>
      <c r="AC74" s="56">
        <v>0</v>
      </c>
    </row>
    <row r="75" spans="1:29" s="31" customFormat="1" ht="28.5" customHeight="1">
      <c r="A75" s="32">
        <v>58</v>
      </c>
      <c r="B75" s="39" t="s">
        <v>16</v>
      </c>
      <c r="C75" s="23"/>
      <c r="D75" s="33"/>
      <c r="E75" s="49">
        <f>SUM(E74:E74)</f>
        <v>4926</v>
      </c>
      <c r="F75" s="49">
        <f t="shared" ref="F75:AC75" si="26">SUM(F74:F74)</f>
        <v>4926</v>
      </c>
      <c r="G75" s="49">
        <f t="shared" si="26"/>
        <v>0</v>
      </c>
      <c r="H75" s="49">
        <f t="shared" si="26"/>
        <v>0</v>
      </c>
      <c r="I75" s="49">
        <f t="shared" si="26"/>
        <v>0</v>
      </c>
      <c r="J75" s="49">
        <f t="shared" si="26"/>
        <v>4926</v>
      </c>
      <c r="K75" s="49">
        <f t="shared" si="26"/>
        <v>4926</v>
      </c>
      <c r="L75" s="49">
        <f t="shared" si="26"/>
        <v>0</v>
      </c>
      <c r="M75" s="49">
        <f t="shared" si="26"/>
        <v>0</v>
      </c>
      <c r="N75" s="49">
        <f t="shared" si="26"/>
        <v>0</v>
      </c>
      <c r="O75" s="49">
        <f t="shared" si="26"/>
        <v>4926</v>
      </c>
      <c r="P75" s="49">
        <f t="shared" si="26"/>
        <v>4926</v>
      </c>
      <c r="Q75" s="49">
        <f t="shared" si="26"/>
        <v>0</v>
      </c>
      <c r="R75" s="49">
        <f t="shared" si="26"/>
        <v>0</v>
      </c>
      <c r="S75" s="49">
        <f t="shared" si="26"/>
        <v>0</v>
      </c>
      <c r="T75" s="49">
        <f t="shared" si="26"/>
        <v>19704</v>
      </c>
      <c r="U75" s="49">
        <f t="shared" si="26"/>
        <v>19704</v>
      </c>
      <c r="V75" s="49">
        <f t="shared" si="26"/>
        <v>0</v>
      </c>
      <c r="W75" s="49">
        <f t="shared" si="26"/>
        <v>0</v>
      </c>
      <c r="X75" s="49">
        <f t="shared" si="26"/>
        <v>0</v>
      </c>
      <c r="Y75" s="49">
        <f t="shared" si="26"/>
        <v>34482</v>
      </c>
      <c r="Z75" s="49">
        <f t="shared" si="26"/>
        <v>34482</v>
      </c>
      <c r="AA75" s="49">
        <f t="shared" si="26"/>
        <v>0</v>
      </c>
      <c r="AB75" s="49">
        <f t="shared" si="26"/>
        <v>0</v>
      </c>
      <c r="AC75" s="49">
        <f t="shared" si="26"/>
        <v>0</v>
      </c>
    </row>
    <row r="76" spans="1:29" s="13" customFormat="1" ht="35.25" customHeight="1">
      <c r="A76" s="12">
        <v>59</v>
      </c>
      <c r="B76" s="39" t="s">
        <v>18</v>
      </c>
      <c r="C76" s="29"/>
      <c r="D76" s="30"/>
      <c r="E76" s="49">
        <f>E72+E75</f>
        <v>5910</v>
      </c>
      <c r="F76" s="49">
        <f t="shared" ref="F76:N76" si="27">F72+F75</f>
        <v>5910</v>
      </c>
      <c r="G76" s="49">
        <f t="shared" si="27"/>
        <v>0</v>
      </c>
      <c r="H76" s="49">
        <f t="shared" si="27"/>
        <v>0</v>
      </c>
      <c r="I76" s="49">
        <f t="shared" si="27"/>
        <v>0</v>
      </c>
      <c r="J76" s="49">
        <f t="shared" si="27"/>
        <v>20378</v>
      </c>
      <c r="K76" s="49">
        <f t="shared" si="27"/>
        <v>17147</v>
      </c>
      <c r="L76" s="49">
        <f t="shared" si="27"/>
        <v>3231</v>
      </c>
      <c r="M76" s="49">
        <f t="shared" si="27"/>
        <v>0</v>
      </c>
      <c r="N76" s="49">
        <f t="shared" si="27"/>
        <v>0</v>
      </c>
      <c r="O76" s="49">
        <f t="shared" ref="O76:AC76" si="28">O72+O75</f>
        <v>11870</v>
      </c>
      <c r="P76" s="49">
        <f t="shared" si="28"/>
        <v>11870</v>
      </c>
      <c r="Q76" s="49">
        <f t="shared" si="28"/>
        <v>0</v>
      </c>
      <c r="R76" s="49">
        <f t="shared" si="28"/>
        <v>0</v>
      </c>
      <c r="S76" s="49">
        <f t="shared" si="28"/>
        <v>0</v>
      </c>
      <c r="T76" s="49">
        <f t="shared" si="28"/>
        <v>26885</v>
      </c>
      <c r="U76" s="49">
        <f t="shared" si="28"/>
        <v>26885</v>
      </c>
      <c r="V76" s="49">
        <f t="shared" si="28"/>
        <v>0</v>
      </c>
      <c r="W76" s="49">
        <f t="shared" si="28"/>
        <v>0</v>
      </c>
      <c r="X76" s="49">
        <f t="shared" si="28"/>
        <v>0</v>
      </c>
      <c r="Y76" s="49">
        <f t="shared" si="28"/>
        <v>65043</v>
      </c>
      <c r="Z76" s="49">
        <f t="shared" si="28"/>
        <v>61812</v>
      </c>
      <c r="AA76" s="49">
        <f t="shared" si="28"/>
        <v>3231</v>
      </c>
      <c r="AB76" s="49">
        <f t="shared" si="28"/>
        <v>0</v>
      </c>
      <c r="AC76" s="49">
        <f t="shared" si="28"/>
        <v>0</v>
      </c>
    </row>
    <row r="77" spans="1:29">
      <c r="B77" s="11"/>
      <c r="C77" s="11"/>
      <c r="D77" s="11"/>
      <c r="E77" s="15"/>
      <c r="F77" s="15"/>
      <c r="G77" s="15"/>
      <c r="H77" s="15"/>
      <c r="I77" s="15"/>
      <c r="J77" s="15"/>
      <c r="K77" s="11"/>
      <c r="L77" s="11"/>
      <c r="M77" s="11"/>
      <c r="N77" s="11"/>
      <c r="O77" s="15"/>
      <c r="P77" s="11"/>
      <c r="Q77" s="11"/>
      <c r="R77" s="11"/>
      <c r="S77" s="11"/>
      <c r="T77" s="15"/>
      <c r="U77" s="11"/>
      <c r="V77" s="11"/>
      <c r="W77" s="11"/>
      <c r="X77" s="11"/>
    </row>
    <row r="78" spans="1:29">
      <c r="H78" s="9"/>
      <c r="M78" s="7"/>
      <c r="R78" s="7"/>
      <c r="W78" s="7"/>
    </row>
    <row r="79" spans="1:29">
      <c r="A79" s="189" t="s">
        <v>45</v>
      </c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</row>
    <row r="80" spans="1:29">
      <c r="H80" s="9"/>
      <c r="M80" s="7"/>
      <c r="R80" s="7"/>
      <c r="W80" s="7"/>
    </row>
    <row r="81" spans="8:23">
      <c r="H81" s="9"/>
      <c r="M81" s="7"/>
      <c r="R81" s="7"/>
      <c r="W81" s="7"/>
    </row>
    <row r="82" spans="8:23">
      <c r="H82" s="9"/>
      <c r="M82" s="7"/>
      <c r="R82" s="7"/>
      <c r="W82" s="7"/>
    </row>
    <row r="83" spans="8:23">
      <c r="H83" s="9"/>
      <c r="M83" s="7"/>
      <c r="R83" s="7"/>
      <c r="W83" s="7"/>
    </row>
    <row r="84" spans="8:23">
      <c r="H84" s="9"/>
      <c r="M84" s="7"/>
      <c r="R84" s="7"/>
      <c r="W84" s="7"/>
    </row>
    <row r="85" spans="8:23">
      <c r="H85" s="9"/>
      <c r="M85" s="7"/>
      <c r="R85" s="7"/>
      <c r="W85" s="7"/>
    </row>
    <row r="86" spans="8:23">
      <c r="H86" s="9"/>
      <c r="M86" s="7"/>
      <c r="R86" s="7"/>
      <c r="W86" s="7"/>
    </row>
    <row r="87" spans="8:23">
      <c r="H87" s="9"/>
      <c r="M87" s="7"/>
      <c r="R87" s="7"/>
      <c r="W87" s="7"/>
    </row>
    <row r="88" spans="8:23">
      <c r="H88" s="9"/>
      <c r="M88" s="7"/>
      <c r="R88" s="7"/>
      <c r="W88" s="7"/>
    </row>
    <row r="89" spans="8:23">
      <c r="H89" s="9"/>
      <c r="M89" s="7"/>
      <c r="R89" s="7"/>
      <c r="W89" s="7"/>
    </row>
    <row r="90" spans="8:23">
      <c r="H90" s="9"/>
      <c r="M90" s="7"/>
      <c r="R90" s="7"/>
      <c r="W90" s="7"/>
    </row>
  </sheetData>
  <mergeCells count="100">
    <mergeCell ref="S18:S19"/>
    <mergeCell ref="P18:P19"/>
    <mergeCell ref="V18:V19"/>
    <mergeCell ref="F9:F10"/>
    <mergeCell ref="G9:G10"/>
    <mergeCell ref="M18:M19"/>
    <mergeCell ref="N18:N19"/>
    <mergeCell ref="O18:O19"/>
    <mergeCell ref="G18:G19"/>
    <mergeCell ref="I16:I17"/>
    <mergeCell ref="J16:J17"/>
    <mergeCell ref="B12:AC12"/>
    <mergeCell ref="B13:AC13"/>
    <mergeCell ref="L18:L19"/>
    <mergeCell ref="AC18:AC19"/>
    <mergeCell ref="E18:E19"/>
    <mergeCell ref="A79:AC79"/>
    <mergeCell ref="X18:X19"/>
    <mergeCell ref="Y18:Y19"/>
    <mergeCell ref="Z18:Z19"/>
    <mergeCell ref="AA18:AA19"/>
    <mergeCell ref="AB18:AB19"/>
    <mergeCell ref="I18:I19"/>
    <mergeCell ref="H18:H19"/>
    <mergeCell ref="B73:AC73"/>
    <mergeCell ref="W18:W19"/>
    <mergeCell ref="U18:U19"/>
    <mergeCell ref="T18:T19"/>
    <mergeCell ref="A18:A19"/>
    <mergeCell ref="D18:D19"/>
    <mergeCell ref="J18:J19"/>
    <mergeCell ref="R18:R19"/>
    <mergeCell ref="F18:F19"/>
    <mergeCell ref="Q18:Q19"/>
    <mergeCell ref="K18:K19"/>
    <mergeCell ref="AC16:AC17"/>
    <mergeCell ref="F16:F17"/>
    <mergeCell ref="W16:W17"/>
    <mergeCell ref="X16:X17"/>
    <mergeCell ref="T16:T17"/>
    <mergeCell ref="Q16:Q17"/>
    <mergeCell ref="R16:R17"/>
    <mergeCell ref="S16:S17"/>
    <mergeCell ref="H16:H17"/>
    <mergeCell ref="V16:V17"/>
    <mergeCell ref="L16:L17"/>
    <mergeCell ref="K16:K17"/>
    <mergeCell ref="Z16:Z17"/>
    <mergeCell ref="AB16:AB17"/>
    <mergeCell ref="U16:U17"/>
    <mergeCell ref="B6:Y6"/>
    <mergeCell ref="E16:E17"/>
    <mergeCell ref="P16:P17"/>
    <mergeCell ref="Y16:Y17"/>
    <mergeCell ref="N16:N17"/>
    <mergeCell ref="O16:O17"/>
    <mergeCell ref="G16:G17"/>
    <mergeCell ref="M16:M17"/>
    <mergeCell ref="S9:S10"/>
    <mergeCell ref="V9:V10"/>
    <mergeCell ref="Q9:Q10"/>
    <mergeCell ref="P9:P10"/>
    <mergeCell ref="J9:J10"/>
    <mergeCell ref="J8:N8"/>
    <mergeCell ref="AA16:AA17"/>
    <mergeCell ref="E9:E10"/>
    <mergeCell ref="X9:X10"/>
    <mergeCell ref="Y9:Y10"/>
    <mergeCell ref="H9:H10"/>
    <mergeCell ref="A16:A17"/>
    <mergeCell ref="B16:B17"/>
    <mergeCell ref="C16:C17"/>
    <mergeCell ref="D16:D17"/>
    <mergeCell ref="O9:O10"/>
    <mergeCell ref="A7:A9"/>
    <mergeCell ref="C7:C9"/>
    <mergeCell ref="D7:D9"/>
    <mergeCell ref="B7:B9"/>
    <mergeCell ref="E14:AC14"/>
    <mergeCell ref="O8:S8"/>
    <mergeCell ref="T8:X8"/>
    <mergeCell ref="N9:N10"/>
    <mergeCell ref="L9:L10"/>
    <mergeCell ref="M9:M10"/>
    <mergeCell ref="K9:K10"/>
    <mergeCell ref="V2:AC2"/>
    <mergeCell ref="V4:AC4"/>
    <mergeCell ref="V3:AC3"/>
    <mergeCell ref="AC9:AC10"/>
    <mergeCell ref="W9:W10"/>
    <mergeCell ref="AB9:AB10"/>
    <mergeCell ref="E7:AC7"/>
    <mergeCell ref="E8:I8"/>
    <mergeCell ref="I9:I10"/>
    <mergeCell ref="Y8:AC8"/>
    <mergeCell ref="AA9:AA10"/>
    <mergeCell ref="Z9:Z10"/>
    <mergeCell ref="R9:R10"/>
    <mergeCell ref="U9:U10"/>
    <mergeCell ref="T9:T10"/>
  </mergeCells>
  <phoneticPr fontId="2" type="noConversion"/>
  <pageMargins left="0.16" right="0.15748031496062992" top="0.32" bottom="0.36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E84"/>
  <sheetViews>
    <sheetView workbookViewId="0">
      <selection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55" t="s">
        <v>90</v>
      </c>
      <c r="AB7" s="155"/>
      <c r="AC7" s="155"/>
      <c r="AD7" s="155"/>
      <c r="AE7" s="155"/>
      <c r="AF7" s="155"/>
      <c r="AG7" s="155"/>
      <c r="AH7" s="155"/>
    </row>
    <row r="8" spans="1:34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97</v>
      </c>
      <c r="U10" s="162"/>
      <c r="V10" s="162"/>
      <c r="W10" s="162"/>
      <c r="X10" s="163"/>
      <c r="Y10" s="161" t="s">
        <v>98</v>
      </c>
      <c r="Z10" s="162"/>
      <c r="AA10" s="162"/>
      <c r="AB10" s="162"/>
      <c r="AC10" s="163"/>
      <c r="AD10" s="164" t="s">
        <v>12</v>
      </c>
      <c r="AE10" s="165"/>
      <c r="AF10" s="165"/>
      <c r="AG10" s="165"/>
      <c r="AH10" s="165"/>
    </row>
    <row r="11" spans="1:34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14.2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212" t="s">
        <v>30</v>
      </c>
      <c r="D18" s="170" t="s">
        <v>71</v>
      </c>
      <c r="E18" s="185">
        <f>H18+G18+F18+I18</f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6800</v>
      </c>
      <c r="K18" s="179">
        <v>6800</v>
      </c>
      <c r="L18" s="179">
        <v>0</v>
      </c>
      <c r="M18" s="179">
        <v>0</v>
      </c>
      <c r="N18" s="179">
        <v>0</v>
      </c>
      <c r="O18" s="187">
        <f>R18+Q18+S18+P18</f>
        <v>1796</v>
      </c>
      <c r="P18" s="179">
        <v>1796</v>
      </c>
      <c r="Q18" s="179">
        <v>0</v>
      </c>
      <c r="R18" s="179">
        <v>0</v>
      </c>
      <c r="S18" s="179">
        <v>0</v>
      </c>
      <c r="T18" s="187">
        <f>W18+V18+X18+U18</f>
        <v>1796</v>
      </c>
      <c r="U18" s="179">
        <v>1796</v>
      </c>
      <c r="V18" s="179">
        <v>0</v>
      </c>
      <c r="W18" s="179">
        <v>0</v>
      </c>
      <c r="X18" s="179">
        <v>0</v>
      </c>
      <c r="Y18" s="187">
        <f>AB18+AA18+AC18+Z18</f>
        <v>4700</v>
      </c>
      <c r="Z18" s="179">
        <v>4700</v>
      </c>
      <c r="AA18" s="179">
        <v>0</v>
      </c>
      <c r="AB18" s="179">
        <v>0</v>
      </c>
      <c r="AC18" s="179">
        <v>0</v>
      </c>
      <c r="AD18" s="179">
        <f>AG18+AF18+AH18+AE18</f>
        <v>15692</v>
      </c>
      <c r="AE18" s="179">
        <f>F18+K18+P18+Z18+U18</f>
        <v>15692</v>
      </c>
      <c r="AF18" s="179">
        <v>0</v>
      </c>
      <c r="AG18" s="179">
        <f>H18+M18+R18+AB18</f>
        <v>0</v>
      </c>
      <c r="AH18" s="179">
        <v>0</v>
      </c>
    </row>
    <row r="19" spans="1:83" ht="93.75" customHeight="1">
      <c r="A19" s="168"/>
      <c r="B19" s="169"/>
      <c r="C19" s="213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87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83" ht="68.25" customHeight="1">
      <c r="A20" s="168">
        <v>6</v>
      </c>
      <c r="B20" s="42" t="s">
        <v>24</v>
      </c>
      <c r="C20" s="24" t="s">
        <v>99</v>
      </c>
      <c r="D20" s="170" t="s">
        <v>118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0</v>
      </c>
      <c r="U20" s="179">
        <v>0</v>
      </c>
      <c r="V20" s="179">
        <v>0</v>
      </c>
      <c r="W20" s="179">
        <v>0</v>
      </c>
      <c r="X20" s="17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79">
        <f>AG20+AF20+AH20+AE20</f>
        <v>685</v>
      </c>
      <c r="AE20" s="17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87"/>
      <c r="Z21" s="188"/>
      <c r="AA21" s="188"/>
      <c r="AB21" s="188"/>
      <c r="AC21" s="190"/>
      <c r="AD21" s="179"/>
      <c r="AE21" s="179"/>
      <c r="AF21" s="190"/>
      <c r="AG21" s="179"/>
      <c r="AH21" s="190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f>197</f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104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132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105">
        <f t="shared" si="2"/>
        <v>356.6</v>
      </c>
      <c r="K27" s="105">
        <f>102.2+254.4</f>
        <v>356.6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64">
        <f t="shared" si="6"/>
        <v>356.6</v>
      </c>
      <c r="AE27" s="106">
        <f t="shared" si="7"/>
        <v>356.6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553.6</v>
      </c>
      <c r="K31" s="63">
        <f t="shared" si="8"/>
        <v>553.6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1563.6</v>
      </c>
      <c r="AE31" s="63">
        <f t="shared" si="8"/>
        <v>1563.6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6.5" customHeight="1">
      <c r="A35" s="19">
        <v>20</v>
      </c>
      <c r="B35" s="43" t="s">
        <v>3</v>
      </c>
      <c r="C35" s="27" t="s">
        <v>130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105">
        <f>M35+K35+L35+N35</f>
        <v>184.2</v>
      </c>
      <c r="K35" s="104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64">
        <f>AG35+AE35+AF35+AH35</f>
        <v>184.2</v>
      </c>
      <c r="AE35" s="104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184.2</v>
      </c>
      <c r="K36" s="63">
        <f t="shared" si="11"/>
        <v>184.2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240.2</v>
      </c>
      <c r="AE36" s="63">
        <f t="shared" si="11"/>
        <v>240.2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711</v>
      </c>
      <c r="AE38" s="47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823</v>
      </c>
      <c r="AE42" s="50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105">
        <f>M46+K46+L46+N46</f>
        <v>620.6</v>
      </c>
      <c r="K46" s="105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64">
        <f>AG46+AE46+AF46+AH46</f>
        <v>1184.7</v>
      </c>
      <c r="AE46" s="104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620.6</v>
      </c>
      <c r="K47" s="63">
        <f t="shared" si="15"/>
        <v>620.6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1184.7</v>
      </c>
      <c r="AE47" s="63">
        <f t="shared" si="15"/>
        <v>620.6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28.75" customHeight="1">
      <c r="A50" s="19">
        <v>35</v>
      </c>
      <c r="B50" s="43" t="s">
        <v>4</v>
      </c>
      <c r="C50" s="27" t="s">
        <v>131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105">
        <f>M50+K50+L50+N50</f>
        <v>8.8000000000000007</v>
      </c>
      <c r="K50" s="105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64">
        <f>AG50+AE50+AF50+AH50</f>
        <v>8.8000000000000007</v>
      </c>
      <c r="AE50" s="104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63">
        <f t="shared" si="17"/>
        <v>8.8000000000000007</v>
      </c>
      <c r="K52" s="63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63">
        <f t="shared" si="17"/>
        <v>8.8000000000000007</v>
      </c>
      <c r="AE52" s="63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111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63">
        <f t="shared" si="25"/>
        <v>1781.9999999999998</v>
      </c>
      <c r="K73" s="63">
        <f t="shared" si="25"/>
        <v>1781.9999999999998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5201.1000000000004</v>
      </c>
      <c r="AE73" s="63">
        <f t="shared" si="25"/>
        <v>4637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63">
        <f t="shared" si="26"/>
        <v>8582</v>
      </c>
      <c r="K74" s="63">
        <f t="shared" si="26"/>
        <v>8582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21578.1</v>
      </c>
      <c r="AE74" s="63">
        <f t="shared" si="26"/>
        <v>21014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105">
        <f>K76+L76+M76+N76</f>
        <v>4874</v>
      </c>
      <c r="K76" s="105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61">
        <f>AG76+AE76+AF76+AH76</f>
        <v>34250</v>
      </c>
      <c r="AE76" s="61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60">
        <f t="shared" si="27"/>
        <v>4874</v>
      </c>
      <c r="K77" s="60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60">
        <f t="shared" si="27"/>
        <v>34250</v>
      </c>
      <c r="AE77" s="60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14" t="s">
        <v>103</v>
      </c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6"/>
    </row>
    <row r="79" spans="1:34" s="31" customFormat="1" ht="82.5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852</v>
      </c>
      <c r="K79" s="51">
        <v>852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2556</v>
      </c>
      <c r="AE79" s="47">
        <f>F79+K79+P79+Z79+U79</f>
        <v>2556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28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852</v>
      </c>
      <c r="K80" s="49">
        <f t="shared" si="28"/>
        <v>852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2556</v>
      </c>
      <c r="AE80" s="49">
        <f t="shared" si="28"/>
        <v>2556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35.2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14308</v>
      </c>
      <c r="K81" s="60">
        <f t="shared" si="29"/>
        <v>14308</v>
      </c>
      <c r="L81" s="49">
        <f t="shared" si="29"/>
        <v>0</v>
      </c>
      <c r="M81" s="49">
        <f t="shared" si="29"/>
        <v>0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58384.1</v>
      </c>
      <c r="AE81" s="60">
        <f t="shared" si="29"/>
        <v>57820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</sheetData>
  <mergeCells count="119"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</mergeCells>
  <pageMargins left="0.15748031496062992" right="0.15748031496062992" top="0.15748031496062992" bottom="0.27559055118110237" header="0.31496062992125984" footer="0.31496062992125984"/>
  <pageSetup paperSize="9" scale="5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E95"/>
  <sheetViews>
    <sheetView topLeftCell="A71" workbookViewId="0">
      <selection activeCell="L73" sqref="L73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.42578125" style="118" customWidth="1"/>
    <col min="11" max="11" width="8.42578125" style="7" customWidth="1"/>
    <col min="12" max="12" width="8.85546875" style="114" customWidth="1"/>
    <col min="13" max="13" width="8.570312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8.85546875" style="7" customWidth="1"/>
    <col min="33" max="33" width="8.140625" style="7" customWidth="1"/>
    <col min="34" max="34" width="5" style="7" customWidth="1"/>
    <col min="35" max="16384" width="9.140625" style="7"/>
  </cols>
  <sheetData>
    <row r="1" spans="1:34" ht="4.5" customHeight="1"/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2.7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16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7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15.7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52.5" customHeight="1">
      <c r="S7" s="22"/>
      <c r="T7" s="45"/>
      <c r="U7" s="22"/>
      <c r="V7" s="22"/>
      <c r="W7" s="22"/>
      <c r="X7" s="22"/>
      <c r="Y7" s="45"/>
      <c r="Z7" s="22"/>
      <c r="AA7" s="221" t="s">
        <v>90</v>
      </c>
      <c r="AB7" s="221"/>
      <c r="AC7" s="221"/>
      <c r="AD7" s="221"/>
      <c r="AE7" s="221"/>
      <c r="AF7" s="221"/>
      <c r="AG7" s="221"/>
      <c r="AH7" s="221"/>
    </row>
    <row r="8" spans="1:34" ht="16.5" customHeight="1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218" t="s">
        <v>13</v>
      </c>
      <c r="B9" s="175" t="s">
        <v>49</v>
      </c>
      <c r="C9" s="175" t="s">
        <v>25</v>
      </c>
      <c r="D9" s="175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19.5" customHeight="1">
      <c r="A10" s="219"/>
      <c r="B10" s="176"/>
      <c r="C10" s="176"/>
      <c r="D10" s="176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97</v>
      </c>
      <c r="U10" s="162"/>
      <c r="V10" s="162"/>
      <c r="W10" s="162"/>
      <c r="X10" s="163"/>
      <c r="Y10" s="161" t="s">
        <v>98</v>
      </c>
      <c r="Z10" s="162"/>
      <c r="AA10" s="162"/>
      <c r="AB10" s="162"/>
      <c r="AC10" s="163"/>
      <c r="AD10" s="164" t="s">
        <v>12</v>
      </c>
      <c r="AE10" s="165"/>
      <c r="AF10" s="165"/>
      <c r="AG10" s="165"/>
      <c r="AH10" s="165"/>
    </row>
    <row r="11" spans="1:34" ht="33.75" customHeight="1">
      <c r="A11" s="219"/>
      <c r="B11" s="176"/>
      <c r="C11" s="176"/>
      <c r="D11" s="176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217" t="s">
        <v>10</v>
      </c>
      <c r="K11" s="156" t="s">
        <v>66</v>
      </c>
      <c r="L11" s="217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 ht="5.25" customHeight="1">
      <c r="A12" s="220"/>
      <c r="B12" s="177"/>
      <c r="C12" s="177"/>
      <c r="D12" s="177"/>
      <c r="E12" s="181"/>
      <c r="F12" s="156"/>
      <c r="G12" s="156"/>
      <c r="H12" s="156"/>
      <c r="I12" s="156"/>
      <c r="J12" s="222"/>
      <c r="K12" s="156"/>
      <c r="L12" s="217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117">
        <v>10</v>
      </c>
      <c r="K13" s="1">
        <v>11</v>
      </c>
      <c r="L13" s="115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14.2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19"/>
      <c r="K17" s="16"/>
      <c r="L17" s="109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212" t="s">
        <v>30</v>
      </c>
      <c r="D18" s="170" t="s">
        <v>71</v>
      </c>
      <c r="E18" s="185">
        <f>H18+G18+F18+I18</f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6800</v>
      </c>
      <c r="K18" s="179">
        <v>6800</v>
      </c>
      <c r="L18" s="179">
        <v>0</v>
      </c>
      <c r="M18" s="179">
        <v>0</v>
      </c>
      <c r="N18" s="179">
        <v>0</v>
      </c>
      <c r="O18" s="187">
        <f>R18+Q18+S18+P18</f>
        <v>1796</v>
      </c>
      <c r="P18" s="179">
        <v>1796</v>
      </c>
      <c r="Q18" s="179">
        <v>0</v>
      </c>
      <c r="R18" s="179">
        <v>0</v>
      </c>
      <c r="S18" s="179">
        <v>0</v>
      </c>
      <c r="T18" s="187">
        <f>W18+V18+X18+U18</f>
        <v>1796</v>
      </c>
      <c r="U18" s="179">
        <v>1796</v>
      </c>
      <c r="V18" s="179">
        <v>0</v>
      </c>
      <c r="W18" s="179">
        <v>0</v>
      </c>
      <c r="X18" s="179">
        <v>0</v>
      </c>
      <c r="Y18" s="187">
        <f>AB18+AA18+AC18+Z18</f>
        <v>4700</v>
      </c>
      <c r="Z18" s="179">
        <v>4700</v>
      </c>
      <c r="AA18" s="179">
        <v>0</v>
      </c>
      <c r="AB18" s="179">
        <v>0</v>
      </c>
      <c r="AC18" s="179">
        <v>0</v>
      </c>
      <c r="AD18" s="179">
        <f>AG18+AF18+AH18+AE18</f>
        <v>15692</v>
      </c>
      <c r="AE18" s="179">
        <f>F18+K18+P18+Z18+U18</f>
        <v>15692</v>
      </c>
      <c r="AF18" s="179">
        <v>0</v>
      </c>
      <c r="AG18" s="179">
        <f>H18+M18+R18+AB18</f>
        <v>0</v>
      </c>
      <c r="AH18" s="179">
        <v>0</v>
      </c>
    </row>
    <row r="19" spans="1:83" ht="93.75" customHeight="1">
      <c r="A19" s="168"/>
      <c r="B19" s="169"/>
      <c r="C19" s="213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87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83" ht="68.25" customHeight="1">
      <c r="A20" s="168">
        <v>6</v>
      </c>
      <c r="B20" s="42" t="s">
        <v>24</v>
      </c>
      <c r="C20" s="24" t="s">
        <v>99</v>
      </c>
      <c r="D20" s="170" t="s">
        <v>118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0</v>
      </c>
      <c r="U20" s="179">
        <v>0</v>
      </c>
      <c r="V20" s="179">
        <v>0</v>
      </c>
      <c r="W20" s="179">
        <v>0</v>
      </c>
      <c r="X20" s="17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79">
        <f>AG20+AF20+AH20+AE20</f>
        <v>685</v>
      </c>
      <c r="AE20" s="17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87"/>
      <c r="Z21" s="188"/>
      <c r="AA21" s="188"/>
      <c r="AB21" s="188"/>
      <c r="AC21" s="190"/>
      <c r="AD21" s="179"/>
      <c r="AE21" s="179"/>
      <c r="AF21" s="190"/>
      <c r="AG21" s="179"/>
      <c r="AH21" s="190"/>
    </row>
    <row r="22" spans="1:83" s="31" customFormat="1" ht="18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110">
        <f t="shared" ref="J25:J30" si="2">M25+K25+L25+N25</f>
        <v>0</v>
      </c>
      <c r="K25" s="107">
        <v>0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909</v>
      </c>
      <c r="AE25" s="107">
        <f t="shared" ref="AE25:AH30" si="7">F25+K25+P25+Z25+U25</f>
        <v>909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133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537.90000000000009</v>
      </c>
      <c r="K27" s="51">
        <f>102.2+254.4</f>
        <v>356.6</v>
      </c>
      <c r="L27" s="110">
        <v>181.3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537.90000000000009</v>
      </c>
      <c r="AE27" s="47">
        <f t="shared" si="7"/>
        <v>356.6</v>
      </c>
      <c r="AF27" s="47">
        <f t="shared" si="7"/>
        <v>181.3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0.2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537.90000000000009</v>
      </c>
      <c r="K31" s="63">
        <f t="shared" si="8"/>
        <v>356.6</v>
      </c>
      <c r="L31" s="63">
        <f t="shared" si="8"/>
        <v>181.3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113">
        <f t="shared" si="8"/>
        <v>1547.9</v>
      </c>
      <c r="AE31" s="63">
        <f t="shared" si="8"/>
        <v>1366.6</v>
      </c>
      <c r="AF31" s="113">
        <f t="shared" si="8"/>
        <v>181.3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110">
        <f>M33+K33+L33+N33</f>
        <v>57</v>
      </c>
      <c r="K33" s="107">
        <v>57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64">
        <f>AG33+AE33+AF33+AH33</f>
        <v>113</v>
      </c>
      <c r="AE33" s="107">
        <f t="shared" ref="AE33:AH35" si="9">F33+K33+P33+Z33+U33</f>
        <v>113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9.5" customHeight="1">
      <c r="A35" s="19">
        <v>20</v>
      </c>
      <c r="B35" s="43" t="s">
        <v>3</v>
      </c>
      <c r="C35" s="27" t="s">
        <v>134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184.2</v>
      </c>
      <c r="K35" s="47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184.2</v>
      </c>
      <c r="AE35" s="47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6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241.2</v>
      </c>
      <c r="K36" s="63">
        <f t="shared" si="11"/>
        <v>241.2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297.2</v>
      </c>
      <c r="AE36" s="63">
        <f t="shared" si="11"/>
        <v>297.2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110">
        <f>M38+K38+L38+N38</f>
        <v>140</v>
      </c>
      <c r="K38" s="107">
        <v>140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621</v>
      </c>
      <c r="AE38" s="107">
        <f t="shared" ref="AE38:AH41" si="12">F38+K38+P38+Z38+U38</f>
        <v>621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68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63">
        <f t="shared" si="13"/>
        <v>140</v>
      </c>
      <c r="K42" s="63">
        <f t="shared" si="13"/>
        <v>140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733</v>
      </c>
      <c r="AE42" s="63">
        <f t="shared" si="13"/>
        <v>733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27.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110">
        <f>M44+K44+L44+N44</f>
        <v>230</v>
      </c>
      <c r="K44" s="107">
        <v>230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64">
        <f>AG44+AE44+AF44+AH44</f>
        <v>230</v>
      </c>
      <c r="AE44" s="107">
        <f t="shared" ref="AE44:AH46" si="14">F44+K44+P44+Z44+U44</f>
        <v>230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26.5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620.6</v>
      </c>
      <c r="K46" s="51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1184.7</v>
      </c>
      <c r="AE46" s="47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850.6</v>
      </c>
      <c r="K47" s="63">
        <f t="shared" si="15"/>
        <v>850.6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1414.7</v>
      </c>
      <c r="AE47" s="63">
        <f t="shared" si="15"/>
        <v>850.6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58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58" customHeight="1">
      <c r="A50" s="19">
        <v>35</v>
      </c>
      <c r="B50" s="43" t="s">
        <v>4</v>
      </c>
      <c r="C50" s="27" t="s">
        <v>135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8.8000000000000007</v>
      </c>
      <c r="K50" s="51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8.8000000000000007</v>
      </c>
      <c r="AE50" s="47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8.8000000000000007</v>
      </c>
      <c r="K52" s="50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8.8000000000000007</v>
      </c>
      <c r="AE52" s="50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0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2632.5</v>
      </c>
      <c r="K68" s="51">
        <v>0</v>
      </c>
      <c r="L68" s="51">
        <v>662.8</v>
      </c>
      <c r="M68" s="51">
        <v>1969.7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2632.5</v>
      </c>
      <c r="AE68" s="47">
        <f>F68+K68+P68+Z68+U68</f>
        <v>0</v>
      </c>
      <c r="AF68" s="47">
        <f>G68+L68+Q68+AA68+V68</f>
        <v>662.8</v>
      </c>
      <c r="AG68" s="47">
        <f>H68+M68+R68+AB68+W68</f>
        <v>1969.7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2632.5</v>
      </c>
      <c r="K69" s="52">
        <f t="shared" si="23"/>
        <v>0</v>
      </c>
      <c r="L69" s="52">
        <f t="shared" si="23"/>
        <v>662.8</v>
      </c>
      <c r="M69" s="52">
        <f t="shared" si="23"/>
        <v>1969.7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2632.5</v>
      </c>
      <c r="AE69" s="52">
        <f t="shared" si="23"/>
        <v>0</v>
      </c>
      <c r="AF69" s="52">
        <f t="shared" si="23"/>
        <v>662.8</v>
      </c>
      <c r="AG69" s="52">
        <f t="shared" si="23"/>
        <v>1969.7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1.7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4595.8</v>
      </c>
      <c r="K73" s="50">
        <f t="shared" si="25"/>
        <v>1781.9999999999998</v>
      </c>
      <c r="L73" s="50">
        <f t="shared" si="25"/>
        <v>844.09999999999991</v>
      </c>
      <c r="M73" s="50">
        <f t="shared" si="25"/>
        <v>1969.7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50">
        <f t="shared" si="25"/>
        <v>8014.9</v>
      </c>
      <c r="AE73" s="50">
        <f t="shared" si="25"/>
        <v>4637</v>
      </c>
      <c r="AF73" s="50">
        <f t="shared" si="25"/>
        <v>844.09999999999991</v>
      </c>
      <c r="AG73" s="50">
        <f t="shared" si="25"/>
        <v>2533.8000000000002</v>
      </c>
      <c r="AH73" s="50">
        <f t="shared" si="25"/>
        <v>0</v>
      </c>
    </row>
    <row r="74" spans="1:34" s="38" customFormat="1" ht="21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11395.8</v>
      </c>
      <c r="K74" s="50">
        <f t="shared" si="26"/>
        <v>8582</v>
      </c>
      <c r="L74" s="50">
        <f t="shared" si="26"/>
        <v>844.09999999999991</v>
      </c>
      <c r="M74" s="50">
        <f t="shared" si="26"/>
        <v>1969.7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50">
        <f t="shared" si="26"/>
        <v>24391.9</v>
      </c>
      <c r="AE74" s="50">
        <f t="shared" si="26"/>
        <v>21014</v>
      </c>
      <c r="AF74" s="50">
        <f t="shared" si="26"/>
        <v>844.09999999999991</v>
      </c>
      <c r="AG74" s="50">
        <f t="shared" si="26"/>
        <v>2533.8000000000002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4874</v>
      </c>
      <c r="K76" s="51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56">
        <f>AG76+AE76+AF76+AH76</f>
        <v>34250</v>
      </c>
      <c r="AE76" s="56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0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4874</v>
      </c>
      <c r="K77" s="49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49">
        <f t="shared" si="27"/>
        <v>34250</v>
      </c>
      <c r="AE77" s="49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14" t="s">
        <v>103</v>
      </c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6"/>
    </row>
    <row r="79" spans="1:34" s="31" customFormat="1" ht="81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110">
        <f>M79+K79+L79+N79</f>
        <v>850</v>
      </c>
      <c r="K79" s="108">
        <v>850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2554</v>
      </c>
      <c r="AE79" s="47">
        <f>F79+K79+P79+Z79+U79</f>
        <v>2554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19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60">
        <f t="shared" si="28"/>
        <v>850</v>
      </c>
      <c r="K80" s="60">
        <f t="shared" si="28"/>
        <v>850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2554</v>
      </c>
      <c r="AE80" s="49">
        <f t="shared" si="28"/>
        <v>2554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24.7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17119.8</v>
      </c>
      <c r="K81" s="60">
        <f t="shared" si="29"/>
        <v>14306</v>
      </c>
      <c r="L81" s="49">
        <f t="shared" si="29"/>
        <v>844.09999999999991</v>
      </c>
      <c r="M81" s="49">
        <f t="shared" si="29"/>
        <v>1969.7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49">
        <f t="shared" si="29"/>
        <v>61195.9</v>
      </c>
      <c r="AE81" s="49">
        <f t="shared" si="29"/>
        <v>57818</v>
      </c>
      <c r="AF81" s="49">
        <f t="shared" si="29"/>
        <v>844.09999999999991</v>
      </c>
      <c r="AG81" s="49">
        <f t="shared" si="29"/>
        <v>2533.8000000000002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20"/>
      <c r="K82" s="11"/>
      <c r="L82" s="116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  <row r="95" spans="1:34">
      <c r="C95" s="7" t="s">
        <v>136</v>
      </c>
    </row>
  </sheetData>
  <mergeCells count="119">
    <mergeCell ref="A9:A12"/>
    <mergeCell ref="B9:B12"/>
    <mergeCell ref="C9:C12"/>
    <mergeCell ref="D9:D12"/>
    <mergeCell ref="AA2:AH2"/>
    <mergeCell ref="AA3:AH3"/>
    <mergeCell ref="AA4:AH4"/>
    <mergeCell ref="AA6:AH6"/>
    <mergeCell ref="AA7:AH7"/>
    <mergeCell ref="B8:AD8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  <mergeCell ref="X11:X12"/>
    <mergeCell ref="Y11:Y12"/>
    <mergeCell ref="AF11:AF12"/>
    <mergeCell ref="AG11:AG12"/>
    <mergeCell ref="AH11:AH12"/>
    <mergeCell ref="B14:AH14"/>
    <mergeCell ref="B15:AH15"/>
    <mergeCell ref="Q11:Q12"/>
    <mergeCell ref="R11:R12"/>
    <mergeCell ref="S11:S12"/>
    <mergeCell ref="AD11:AD12"/>
    <mergeCell ref="AE11:AE12"/>
    <mergeCell ref="L11:L12"/>
    <mergeCell ref="M11:M12"/>
    <mergeCell ref="N11:N12"/>
    <mergeCell ref="O11:O12"/>
    <mergeCell ref="P11:P12"/>
    <mergeCell ref="T11:T12"/>
    <mergeCell ref="U11:U12"/>
    <mergeCell ref="V11:V12"/>
    <mergeCell ref="W11:W12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</mergeCells>
  <pageMargins left="0.19" right="0.17" top="0.16" bottom="0.16" header="0.16" footer="0.19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E95"/>
  <sheetViews>
    <sheetView topLeftCell="E22" workbookViewId="0">
      <selection activeCell="E22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.42578125" style="118" customWidth="1"/>
    <col min="11" max="11" width="8.42578125" style="7" customWidth="1"/>
    <col min="12" max="12" width="8.85546875" style="114" customWidth="1"/>
    <col min="13" max="13" width="8.570312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8.85546875" style="7" customWidth="1"/>
    <col min="33" max="33" width="8.140625" style="7" customWidth="1"/>
    <col min="34" max="34" width="5" style="7" customWidth="1"/>
    <col min="35" max="16384" width="9.140625" style="7"/>
  </cols>
  <sheetData>
    <row r="1" spans="1:34" ht="4.5" customHeight="1"/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2.7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16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7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15.7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52.5" customHeight="1">
      <c r="S7" s="22"/>
      <c r="T7" s="45"/>
      <c r="U7" s="22"/>
      <c r="V7" s="22"/>
      <c r="W7" s="22"/>
      <c r="X7" s="22"/>
      <c r="Y7" s="45"/>
      <c r="Z7" s="22"/>
      <c r="AA7" s="221" t="s">
        <v>90</v>
      </c>
      <c r="AB7" s="221"/>
      <c r="AC7" s="221"/>
      <c r="AD7" s="221"/>
      <c r="AE7" s="221"/>
      <c r="AF7" s="221"/>
      <c r="AG7" s="221"/>
      <c r="AH7" s="221"/>
    </row>
    <row r="8" spans="1:34" ht="16.5" customHeight="1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218" t="s">
        <v>13</v>
      </c>
      <c r="B9" s="175" t="s">
        <v>49</v>
      </c>
      <c r="C9" s="175" t="s">
        <v>25</v>
      </c>
      <c r="D9" s="175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19.5" customHeight="1">
      <c r="A10" s="219"/>
      <c r="B10" s="176"/>
      <c r="C10" s="176"/>
      <c r="D10" s="176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97</v>
      </c>
      <c r="U10" s="162"/>
      <c r="V10" s="162"/>
      <c r="W10" s="162"/>
      <c r="X10" s="163"/>
      <c r="Y10" s="161" t="s">
        <v>98</v>
      </c>
      <c r="Z10" s="162"/>
      <c r="AA10" s="162"/>
      <c r="AB10" s="162"/>
      <c r="AC10" s="163"/>
      <c r="AD10" s="164" t="s">
        <v>12</v>
      </c>
      <c r="AE10" s="165"/>
      <c r="AF10" s="165"/>
      <c r="AG10" s="165"/>
      <c r="AH10" s="165"/>
    </row>
    <row r="11" spans="1:34" ht="33.75" customHeight="1">
      <c r="A11" s="219"/>
      <c r="B11" s="176"/>
      <c r="C11" s="176"/>
      <c r="D11" s="176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217" t="s">
        <v>10</v>
      </c>
      <c r="K11" s="156" t="s">
        <v>66</v>
      </c>
      <c r="L11" s="217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 ht="5.25" customHeight="1">
      <c r="A12" s="220"/>
      <c r="B12" s="177"/>
      <c r="C12" s="177"/>
      <c r="D12" s="177"/>
      <c r="E12" s="181"/>
      <c r="F12" s="156"/>
      <c r="G12" s="156"/>
      <c r="H12" s="156"/>
      <c r="I12" s="156"/>
      <c r="J12" s="222"/>
      <c r="K12" s="156"/>
      <c r="L12" s="217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117">
        <v>10</v>
      </c>
      <c r="K13" s="1">
        <v>11</v>
      </c>
      <c r="L13" s="115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14.2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19"/>
      <c r="K17" s="16"/>
      <c r="L17" s="109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212" t="s">
        <v>30</v>
      </c>
      <c r="D18" s="170" t="s">
        <v>71</v>
      </c>
      <c r="E18" s="185">
        <f>H18+G18+F18+I18</f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6800</v>
      </c>
      <c r="K18" s="179">
        <v>6800</v>
      </c>
      <c r="L18" s="179">
        <v>0</v>
      </c>
      <c r="M18" s="179">
        <v>0</v>
      </c>
      <c r="N18" s="179">
        <v>0</v>
      </c>
      <c r="O18" s="187">
        <f>R18+Q18+S18+P18</f>
        <v>1796</v>
      </c>
      <c r="P18" s="179">
        <v>1796</v>
      </c>
      <c r="Q18" s="179">
        <v>0</v>
      </c>
      <c r="R18" s="179">
        <v>0</v>
      </c>
      <c r="S18" s="179">
        <v>0</v>
      </c>
      <c r="T18" s="187">
        <f>W18+V18+X18+U18</f>
        <v>1796</v>
      </c>
      <c r="U18" s="179">
        <v>1796</v>
      </c>
      <c r="V18" s="179">
        <v>0</v>
      </c>
      <c r="W18" s="179">
        <v>0</v>
      </c>
      <c r="X18" s="179">
        <v>0</v>
      </c>
      <c r="Y18" s="187">
        <f>AB18+AA18+AC18+Z18</f>
        <v>4700</v>
      </c>
      <c r="Z18" s="179">
        <v>4700</v>
      </c>
      <c r="AA18" s="179">
        <v>0</v>
      </c>
      <c r="AB18" s="179">
        <v>0</v>
      </c>
      <c r="AC18" s="179">
        <v>0</v>
      </c>
      <c r="AD18" s="179">
        <f>AG18+AF18+AH18+AE18</f>
        <v>15692</v>
      </c>
      <c r="AE18" s="179">
        <f>F18+K18+P18+Z18+U18</f>
        <v>15692</v>
      </c>
      <c r="AF18" s="179">
        <v>0</v>
      </c>
      <c r="AG18" s="179">
        <f>H18+M18+R18+AB18</f>
        <v>0</v>
      </c>
      <c r="AH18" s="179">
        <v>0</v>
      </c>
    </row>
    <row r="19" spans="1:83" ht="93.75" customHeight="1">
      <c r="A19" s="168"/>
      <c r="B19" s="169"/>
      <c r="C19" s="213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87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83" ht="68.25" customHeight="1">
      <c r="A20" s="168">
        <v>6</v>
      </c>
      <c r="B20" s="42" t="s">
        <v>24</v>
      </c>
      <c r="C20" s="24" t="s">
        <v>99</v>
      </c>
      <c r="D20" s="170" t="s">
        <v>118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0</v>
      </c>
      <c r="U20" s="179">
        <v>0</v>
      </c>
      <c r="V20" s="179">
        <v>0</v>
      </c>
      <c r="W20" s="179">
        <v>0</v>
      </c>
      <c r="X20" s="17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79">
        <f>AG20+AF20+AH20+AE20</f>
        <v>685</v>
      </c>
      <c r="AE20" s="17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87"/>
      <c r="Z21" s="188"/>
      <c r="AA21" s="188"/>
      <c r="AB21" s="188"/>
      <c r="AC21" s="190"/>
      <c r="AD21" s="179"/>
      <c r="AE21" s="179"/>
      <c r="AF21" s="190"/>
      <c r="AG21" s="179"/>
      <c r="AH21" s="190"/>
    </row>
    <row r="22" spans="1:83" s="31" customFormat="1" ht="18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0</v>
      </c>
      <c r="K25" s="47">
        <v>0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54">
        <f t="shared" ref="AD25:AD30" si="6">AG25+AE25+AF25+AH25</f>
        <v>909</v>
      </c>
      <c r="AE25" s="47">
        <f t="shared" ref="AE25:AH30" si="7">F25+K25+P25+Z25+U25</f>
        <v>909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395.25" customHeight="1">
      <c r="A27" s="19">
        <v>12</v>
      </c>
      <c r="B27" s="43" t="s">
        <v>3</v>
      </c>
      <c r="C27" s="27" t="s">
        <v>133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537.90000000000009</v>
      </c>
      <c r="K27" s="51">
        <f>102.2+254.4</f>
        <v>356.6</v>
      </c>
      <c r="L27" s="51">
        <v>181.3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537.90000000000009</v>
      </c>
      <c r="AE27" s="47">
        <f t="shared" si="7"/>
        <v>356.6</v>
      </c>
      <c r="AF27" s="47">
        <f t="shared" si="7"/>
        <v>181.3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0.2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537.90000000000009</v>
      </c>
      <c r="K31" s="50">
        <f t="shared" si="8"/>
        <v>356.6</v>
      </c>
      <c r="L31" s="50">
        <f t="shared" si="8"/>
        <v>181.3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121">
        <f t="shared" si="8"/>
        <v>1547.9</v>
      </c>
      <c r="AE31" s="50">
        <f t="shared" si="8"/>
        <v>1366.6</v>
      </c>
      <c r="AF31" s="121">
        <f t="shared" si="8"/>
        <v>181.3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112">
        <f>M33+K33+L33+N33</f>
        <v>192.5</v>
      </c>
      <c r="K33" s="111">
        <f>57+33.9</f>
        <v>90.9</v>
      </c>
      <c r="L33" s="111">
        <v>30.5</v>
      </c>
      <c r="M33" s="111">
        <v>71.099999999999994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64">
        <f>AG33+AE33+AF33+AH33</f>
        <v>248.5</v>
      </c>
      <c r="AE33" s="111">
        <f t="shared" ref="AE33:AH35" si="9">F33+K33+P33+Z33+U33</f>
        <v>146.9</v>
      </c>
      <c r="AF33" s="111">
        <f t="shared" si="9"/>
        <v>30.5</v>
      </c>
      <c r="AG33" s="111">
        <f t="shared" si="9"/>
        <v>71.099999999999994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409.5" customHeight="1">
      <c r="A35" s="19">
        <v>20</v>
      </c>
      <c r="B35" s="43" t="s">
        <v>3</v>
      </c>
      <c r="C35" s="27" t="s">
        <v>134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184.2</v>
      </c>
      <c r="K35" s="47">
        <f>130+54.2</f>
        <v>184.2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184.2</v>
      </c>
      <c r="AE35" s="47">
        <f t="shared" si="9"/>
        <v>184.2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6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376.7</v>
      </c>
      <c r="K36" s="63">
        <f t="shared" si="11"/>
        <v>275.10000000000002</v>
      </c>
      <c r="L36" s="63">
        <f t="shared" si="11"/>
        <v>30.5</v>
      </c>
      <c r="M36" s="63">
        <f t="shared" si="11"/>
        <v>71.099999999999994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432.7</v>
      </c>
      <c r="AE36" s="63">
        <f t="shared" si="11"/>
        <v>331.1</v>
      </c>
      <c r="AF36" s="63">
        <f t="shared" si="11"/>
        <v>30.5</v>
      </c>
      <c r="AG36" s="63">
        <f t="shared" si="11"/>
        <v>71.099999999999994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140</v>
      </c>
      <c r="K38" s="47">
        <v>140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621</v>
      </c>
      <c r="AE38" s="47">
        <f t="shared" ref="AE38:AH41" si="12">F38+K38+P38+Z38+U38</f>
        <v>621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68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140</v>
      </c>
      <c r="K42" s="50">
        <f t="shared" si="13"/>
        <v>140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733</v>
      </c>
      <c r="AE42" s="50">
        <f t="shared" si="13"/>
        <v>733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27.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112">
        <f>M44+K44+L44+N44</f>
        <v>494.3</v>
      </c>
      <c r="K44" s="111">
        <f>230+66.1</f>
        <v>296.10000000000002</v>
      </c>
      <c r="L44" s="111">
        <v>59.5</v>
      </c>
      <c r="M44" s="111">
        <v>138.69999999999999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64">
        <f>AG44+AE44+AF44+AH44</f>
        <v>494.3</v>
      </c>
      <c r="AE44" s="111">
        <f t="shared" ref="AE44:AH46" si="14">F44+K44+P44+Z44+U44</f>
        <v>296.10000000000002</v>
      </c>
      <c r="AF44" s="111">
        <f t="shared" si="14"/>
        <v>59.5</v>
      </c>
      <c r="AG44" s="111">
        <f t="shared" si="14"/>
        <v>138.69999999999999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26.5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620.6</v>
      </c>
      <c r="K46" s="51">
        <v>620.6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1184.7</v>
      </c>
      <c r="AE46" s="47">
        <f t="shared" si="14"/>
        <v>620.6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63">
        <f t="shared" si="15"/>
        <v>1114.9000000000001</v>
      </c>
      <c r="K47" s="63">
        <f t="shared" si="15"/>
        <v>916.7</v>
      </c>
      <c r="L47" s="63">
        <f t="shared" si="15"/>
        <v>59.5</v>
      </c>
      <c r="M47" s="63">
        <f t="shared" si="15"/>
        <v>138.69999999999999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63">
        <f t="shared" si="15"/>
        <v>1679</v>
      </c>
      <c r="AE47" s="63">
        <f t="shared" si="15"/>
        <v>916.7</v>
      </c>
      <c r="AF47" s="63">
        <f t="shared" si="15"/>
        <v>59.5</v>
      </c>
      <c r="AG47" s="63">
        <f t="shared" si="15"/>
        <v>702.8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58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258" customHeight="1">
      <c r="A50" s="19">
        <v>35</v>
      </c>
      <c r="B50" s="43" t="s">
        <v>4</v>
      </c>
      <c r="C50" s="27" t="s">
        <v>135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8.8000000000000007</v>
      </c>
      <c r="K50" s="51">
        <v>8.8000000000000007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8.8000000000000007</v>
      </c>
      <c r="AE50" s="47">
        <f t="shared" si="16"/>
        <v>8.8000000000000007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8.8000000000000007</v>
      </c>
      <c r="K52" s="50">
        <f t="shared" si="17"/>
        <v>8.8000000000000007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8.8000000000000007</v>
      </c>
      <c r="AE52" s="50">
        <f t="shared" si="17"/>
        <v>8.8000000000000007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0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2632.5</v>
      </c>
      <c r="K68" s="51">
        <v>0</v>
      </c>
      <c r="L68" s="51">
        <v>662.8</v>
      </c>
      <c r="M68" s="51">
        <v>1969.7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2632.5</v>
      </c>
      <c r="AE68" s="47">
        <f>F68+K68+P68+Z68+U68</f>
        <v>0</v>
      </c>
      <c r="AF68" s="47">
        <f>G68+L68+Q68+AA68+V68</f>
        <v>662.8</v>
      </c>
      <c r="AG68" s="47">
        <f>H68+M68+R68+AB68+W68</f>
        <v>1969.7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2632.5</v>
      </c>
      <c r="K69" s="52">
        <f t="shared" si="23"/>
        <v>0</v>
      </c>
      <c r="L69" s="52">
        <f t="shared" si="23"/>
        <v>662.8</v>
      </c>
      <c r="M69" s="52">
        <f t="shared" si="23"/>
        <v>1969.7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2632.5</v>
      </c>
      <c r="AE69" s="52">
        <f t="shared" si="23"/>
        <v>0</v>
      </c>
      <c r="AF69" s="52">
        <f t="shared" si="23"/>
        <v>662.8</v>
      </c>
      <c r="AG69" s="52">
        <f t="shared" si="23"/>
        <v>1969.7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1.7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63">
        <f t="shared" si="25"/>
        <v>4995.6000000000004</v>
      </c>
      <c r="K73" s="63">
        <f t="shared" si="25"/>
        <v>1881.9999999999998</v>
      </c>
      <c r="L73" s="63">
        <f t="shared" si="25"/>
        <v>934.09999999999991</v>
      </c>
      <c r="M73" s="63">
        <f t="shared" si="25"/>
        <v>2179.5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8414.7000000000007</v>
      </c>
      <c r="AE73" s="63">
        <f t="shared" si="25"/>
        <v>4737</v>
      </c>
      <c r="AF73" s="63">
        <f t="shared" si="25"/>
        <v>934.09999999999991</v>
      </c>
      <c r="AG73" s="63">
        <f t="shared" si="25"/>
        <v>2743.6</v>
      </c>
      <c r="AH73" s="50">
        <f t="shared" si="25"/>
        <v>0</v>
      </c>
    </row>
    <row r="74" spans="1:34" s="38" customFormat="1" ht="21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63">
        <f t="shared" si="26"/>
        <v>11795.6</v>
      </c>
      <c r="K74" s="63">
        <f t="shared" si="26"/>
        <v>8682</v>
      </c>
      <c r="L74" s="63">
        <f t="shared" si="26"/>
        <v>934.09999999999991</v>
      </c>
      <c r="M74" s="63">
        <f t="shared" si="26"/>
        <v>2179.5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24791.7</v>
      </c>
      <c r="AE74" s="63">
        <f t="shared" si="26"/>
        <v>21114</v>
      </c>
      <c r="AF74" s="63">
        <f t="shared" si="26"/>
        <v>934.09999999999991</v>
      </c>
      <c r="AG74" s="63">
        <f t="shared" si="26"/>
        <v>2743.6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4874</v>
      </c>
      <c r="K76" s="51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56">
        <f>AG76+AE76+AF76+AH76</f>
        <v>34250</v>
      </c>
      <c r="AE76" s="56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0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4874</v>
      </c>
      <c r="K77" s="49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49">
        <f t="shared" si="27"/>
        <v>34250</v>
      </c>
      <c r="AE77" s="49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14" t="s">
        <v>103</v>
      </c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6"/>
    </row>
    <row r="79" spans="1:34" s="31" customFormat="1" ht="81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850</v>
      </c>
      <c r="K79" s="51">
        <v>850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2554</v>
      </c>
      <c r="AE79" s="47">
        <f>F79+K79+P79+Z79+U79</f>
        <v>2554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19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850</v>
      </c>
      <c r="K80" s="49">
        <f t="shared" si="28"/>
        <v>850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2554</v>
      </c>
      <c r="AE80" s="49">
        <f t="shared" si="28"/>
        <v>2554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24.7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17519.599999999999</v>
      </c>
      <c r="K81" s="60">
        <f t="shared" si="29"/>
        <v>14406</v>
      </c>
      <c r="L81" s="60">
        <f t="shared" si="29"/>
        <v>934.09999999999991</v>
      </c>
      <c r="M81" s="60">
        <f t="shared" si="29"/>
        <v>2179.5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61595.7</v>
      </c>
      <c r="AE81" s="60">
        <f t="shared" si="29"/>
        <v>57918</v>
      </c>
      <c r="AF81" s="60">
        <f t="shared" si="29"/>
        <v>934.09999999999991</v>
      </c>
      <c r="AG81" s="60">
        <f t="shared" si="29"/>
        <v>2743.6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20"/>
      <c r="K82" s="11"/>
      <c r="L82" s="116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  <row r="95" spans="1:34">
      <c r="C95" s="7" t="s">
        <v>136</v>
      </c>
    </row>
  </sheetData>
  <mergeCells count="119">
    <mergeCell ref="AA2:AH2"/>
    <mergeCell ref="AA3:AH3"/>
    <mergeCell ref="AA4:AH4"/>
    <mergeCell ref="AA6:AH6"/>
    <mergeCell ref="AA7:AH7"/>
    <mergeCell ref="B8:AD8"/>
    <mergeCell ref="A9:A12"/>
    <mergeCell ref="B9:B12"/>
    <mergeCell ref="C9:C12"/>
    <mergeCell ref="D9:D12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50"/>
  <sheetViews>
    <sheetView tabSelected="1" workbookViewId="0">
      <pane xSplit="4" ySplit="16" topLeftCell="L43" activePane="bottomRight" state="frozen"/>
      <selection pane="topRight" activeCell="E1" sqref="E1"/>
      <selection pane="bottomLeft" activeCell="A17" sqref="A17"/>
      <selection pane="bottomRight" activeCell="P40" sqref="P40"/>
    </sheetView>
  </sheetViews>
  <sheetFormatPr defaultRowHeight="24.75" customHeight="1"/>
  <cols>
    <col min="1" max="1" width="10.5703125" style="141" customWidth="1"/>
    <col min="2" max="2" width="66.140625" style="127" customWidth="1"/>
    <col min="3" max="3" width="45.5703125" style="127" customWidth="1"/>
    <col min="4" max="4" width="12.140625" style="127" customWidth="1"/>
    <col min="5" max="5" width="8.5703125" style="127" customWidth="1"/>
    <col min="6" max="6" width="8.85546875" style="127" customWidth="1"/>
    <col min="7" max="7" width="8.28515625" style="127" customWidth="1"/>
    <col min="8" max="8" width="6.85546875" style="127" customWidth="1"/>
    <col min="9" max="9" width="9.42578125" style="127" customWidth="1"/>
    <col min="10" max="10" width="9.85546875" style="127" customWidth="1"/>
    <col min="11" max="11" width="9.28515625" style="127" customWidth="1"/>
    <col min="12" max="12" width="8" style="127" customWidth="1"/>
    <col min="13" max="13" width="6.5703125" style="127" customWidth="1"/>
    <col min="14" max="14" width="9.42578125" style="127" customWidth="1"/>
    <col min="15" max="16" width="9.28515625" style="151" customWidth="1"/>
    <col min="17" max="17" width="8.42578125" style="151" customWidth="1"/>
    <col min="18" max="18" width="8.7109375" style="151" customWidth="1"/>
    <col min="19" max="19" width="8.85546875" style="151" customWidth="1"/>
    <col min="20" max="21" width="9.28515625" style="127" customWidth="1"/>
    <col min="22" max="22" width="8.85546875" style="127" customWidth="1"/>
    <col min="23" max="23" width="7.5703125" style="127" customWidth="1"/>
    <col min="24" max="24" width="11.7109375" style="127" customWidth="1"/>
    <col min="25" max="25" width="9.140625" style="127" customWidth="1"/>
    <col min="26" max="26" width="9.42578125" style="127" customWidth="1"/>
    <col min="27" max="16384" width="9.140625" style="127"/>
  </cols>
  <sheetData>
    <row r="1" spans="1:25" ht="15">
      <c r="A1" s="130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47"/>
      <c r="P1" s="147"/>
      <c r="Q1" s="147"/>
      <c r="R1" s="147"/>
      <c r="S1" s="147"/>
      <c r="T1" s="122"/>
      <c r="U1" s="122"/>
      <c r="V1" s="122"/>
      <c r="W1" s="122"/>
      <c r="X1" s="122"/>
      <c r="Y1" s="122"/>
    </row>
    <row r="2" spans="1:25" ht="15">
      <c r="A2" s="130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47"/>
      <c r="P2" s="147"/>
      <c r="Q2" s="246" t="s">
        <v>20</v>
      </c>
      <c r="R2" s="246"/>
      <c r="S2" s="246"/>
      <c r="T2" s="246"/>
      <c r="U2" s="246"/>
      <c r="V2" s="246"/>
      <c r="W2" s="246"/>
      <c r="X2" s="246"/>
      <c r="Y2" s="246"/>
    </row>
    <row r="3" spans="1:25" ht="15">
      <c r="A3" s="130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47"/>
      <c r="P3" s="147"/>
      <c r="Q3" s="246" t="s">
        <v>146</v>
      </c>
      <c r="R3" s="246"/>
      <c r="S3" s="246"/>
      <c r="T3" s="246"/>
      <c r="U3" s="246"/>
      <c r="V3" s="246"/>
      <c r="W3" s="246"/>
      <c r="X3" s="246"/>
      <c r="Y3" s="246"/>
    </row>
    <row r="4" spans="1:25" ht="15">
      <c r="A4" s="130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47"/>
      <c r="P4" s="147"/>
      <c r="Q4" s="246" t="s">
        <v>147</v>
      </c>
      <c r="R4" s="246"/>
      <c r="S4" s="246"/>
      <c r="T4" s="246"/>
      <c r="U4" s="246"/>
      <c r="V4" s="246"/>
      <c r="W4" s="246"/>
      <c r="X4" s="246"/>
      <c r="Y4" s="246"/>
    </row>
    <row r="5" spans="1:25" ht="15">
      <c r="A5" s="130"/>
      <c r="B5" s="122"/>
      <c r="C5" s="122"/>
      <c r="D5" s="122"/>
      <c r="E5" s="122"/>
      <c r="F5" s="122"/>
      <c r="G5" s="143"/>
      <c r="H5" s="143"/>
      <c r="I5" s="143"/>
      <c r="J5" s="143"/>
      <c r="K5" s="143"/>
      <c r="L5" s="143"/>
      <c r="M5" s="143"/>
      <c r="N5" s="143"/>
      <c r="O5" s="147"/>
      <c r="P5" s="147"/>
      <c r="Q5" s="148"/>
      <c r="R5" s="148"/>
      <c r="S5" s="148"/>
      <c r="T5" s="122"/>
      <c r="U5" s="122"/>
      <c r="V5" s="143"/>
      <c r="W5" s="143"/>
      <c r="X5" s="143"/>
      <c r="Y5" s="143"/>
    </row>
    <row r="6" spans="1:25" ht="15.75" customHeight="1">
      <c r="A6" s="13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47"/>
      <c r="P6" s="147"/>
      <c r="Q6" s="246" t="s">
        <v>20</v>
      </c>
      <c r="R6" s="246"/>
      <c r="S6" s="246"/>
      <c r="T6" s="246"/>
      <c r="U6" s="246"/>
      <c r="V6" s="246"/>
      <c r="W6" s="246"/>
      <c r="X6" s="246"/>
      <c r="Y6" s="246"/>
    </row>
    <row r="7" spans="1:25" ht="25.5" customHeight="1">
      <c r="A7" s="13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246" t="s">
        <v>213</v>
      </c>
      <c r="P7" s="246"/>
      <c r="Q7" s="246"/>
      <c r="R7" s="246"/>
      <c r="S7" s="246"/>
      <c r="T7" s="246"/>
      <c r="U7" s="246"/>
      <c r="V7" s="246"/>
      <c r="W7" s="246"/>
      <c r="X7" s="246"/>
      <c r="Y7" s="246"/>
    </row>
    <row r="8" spans="1:25" ht="20.25" customHeight="1">
      <c r="A8" s="130"/>
      <c r="B8" s="245" t="s">
        <v>227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</row>
    <row r="9" spans="1:25" ht="14.25">
      <c r="A9" s="231" t="s">
        <v>13</v>
      </c>
      <c r="B9" s="234" t="s">
        <v>143</v>
      </c>
      <c r="C9" s="234" t="s">
        <v>144</v>
      </c>
      <c r="D9" s="234" t="s">
        <v>145</v>
      </c>
      <c r="E9" s="235" t="s">
        <v>200</v>
      </c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</row>
    <row r="10" spans="1:25" ht="14.25">
      <c r="A10" s="232"/>
      <c r="B10" s="232"/>
      <c r="C10" s="232"/>
      <c r="D10" s="232"/>
      <c r="E10" s="235" t="s">
        <v>148</v>
      </c>
      <c r="F10" s="237"/>
      <c r="G10" s="237"/>
      <c r="H10" s="237"/>
      <c r="I10" s="146"/>
      <c r="J10" s="235" t="s">
        <v>149</v>
      </c>
      <c r="K10" s="236"/>
      <c r="L10" s="236"/>
      <c r="M10" s="236"/>
      <c r="N10" s="238"/>
      <c r="O10" s="239" t="s">
        <v>151</v>
      </c>
      <c r="P10" s="240"/>
      <c r="Q10" s="240"/>
      <c r="R10" s="240"/>
      <c r="S10" s="241"/>
      <c r="T10" s="235" t="s">
        <v>150</v>
      </c>
      <c r="U10" s="236"/>
      <c r="V10" s="236"/>
      <c r="W10" s="236"/>
      <c r="X10" s="238"/>
      <c r="Y10" s="145" t="s">
        <v>12</v>
      </c>
    </row>
    <row r="11" spans="1:25" ht="12.75">
      <c r="A11" s="232"/>
      <c r="B11" s="232"/>
      <c r="C11" s="232"/>
      <c r="D11" s="232"/>
      <c r="E11" s="223" t="s">
        <v>138</v>
      </c>
      <c r="F11" s="223" t="s">
        <v>139</v>
      </c>
      <c r="G11" s="223" t="s">
        <v>140</v>
      </c>
      <c r="H11" s="223" t="s">
        <v>141</v>
      </c>
      <c r="I11" s="223" t="s">
        <v>142</v>
      </c>
      <c r="J11" s="223" t="s">
        <v>138</v>
      </c>
      <c r="K11" s="223" t="s">
        <v>139</v>
      </c>
      <c r="L11" s="223" t="s">
        <v>140</v>
      </c>
      <c r="M11" s="223" t="s">
        <v>141</v>
      </c>
      <c r="N11" s="223" t="s">
        <v>142</v>
      </c>
      <c r="O11" s="225" t="s">
        <v>138</v>
      </c>
      <c r="P11" s="225" t="s">
        <v>139</v>
      </c>
      <c r="Q11" s="225" t="s">
        <v>140</v>
      </c>
      <c r="R11" s="225" t="s">
        <v>141</v>
      </c>
      <c r="S11" s="225" t="s">
        <v>142</v>
      </c>
      <c r="T11" s="223" t="s">
        <v>138</v>
      </c>
      <c r="U11" s="223" t="s">
        <v>139</v>
      </c>
      <c r="V11" s="223" t="s">
        <v>140</v>
      </c>
      <c r="W11" s="223" t="s">
        <v>141</v>
      </c>
      <c r="X11" s="223" t="s">
        <v>142</v>
      </c>
      <c r="Y11" s="223"/>
    </row>
    <row r="12" spans="1:25" ht="37.5" customHeight="1">
      <c r="A12" s="233"/>
      <c r="B12" s="233"/>
      <c r="C12" s="233"/>
      <c r="D12" s="233"/>
      <c r="E12" s="233"/>
      <c r="F12" s="224"/>
      <c r="G12" s="224"/>
      <c r="H12" s="224"/>
      <c r="I12" s="224"/>
      <c r="J12" s="224"/>
      <c r="K12" s="224"/>
      <c r="L12" s="224"/>
      <c r="M12" s="224"/>
      <c r="N12" s="224"/>
      <c r="O12" s="226"/>
      <c r="P12" s="226"/>
      <c r="Q12" s="226"/>
      <c r="R12" s="226"/>
      <c r="S12" s="226"/>
      <c r="T12" s="224"/>
      <c r="U12" s="224"/>
      <c r="V12" s="224"/>
      <c r="W12" s="224"/>
      <c r="X12" s="224"/>
      <c r="Y12" s="233"/>
    </row>
    <row r="13" spans="1:25" ht="15">
      <c r="A13" s="123">
        <v>1</v>
      </c>
      <c r="B13" s="123">
        <v>2</v>
      </c>
      <c r="C13" s="123">
        <v>3</v>
      </c>
      <c r="D13" s="123">
        <v>4</v>
      </c>
      <c r="E13" s="123">
        <v>5</v>
      </c>
      <c r="F13" s="123">
        <v>6</v>
      </c>
      <c r="G13" s="123">
        <v>7</v>
      </c>
      <c r="H13" s="123">
        <v>8</v>
      </c>
      <c r="I13" s="123">
        <v>9</v>
      </c>
      <c r="J13" s="123">
        <v>10</v>
      </c>
      <c r="K13" s="123">
        <v>11</v>
      </c>
      <c r="L13" s="123">
        <v>12</v>
      </c>
      <c r="M13" s="123">
        <v>13</v>
      </c>
      <c r="N13" s="123">
        <v>14</v>
      </c>
      <c r="O13" s="149">
        <v>15</v>
      </c>
      <c r="P13" s="149">
        <v>16</v>
      </c>
      <c r="Q13" s="149">
        <v>17</v>
      </c>
      <c r="R13" s="149">
        <v>18</v>
      </c>
      <c r="S13" s="149">
        <v>19</v>
      </c>
      <c r="T13" s="123">
        <v>20</v>
      </c>
      <c r="U13" s="123">
        <v>21</v>
      </c>
      <c r="V13" s="123">
        <v>22</v>
      </c>
      <c r="W13" s="123">
        <v>23</v>
      </c>
      <c r="X13" s="123">
        <v>24</v>
      </c>
      <c r="Y13" s="123">
        <v>25</v>
      </c>
    </row>
    <row r="14" spans="1:25" ht="15">
      <c r="A14" s="123"/>
      <c r="B14" s="244" t="s">
        <v>152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</row>
    <row r="15" spans="1:25" ht="15">
      <c r="A15" s="123"/>
      <c r="B15" s="244" t="s">
        <v>153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</row>
    <row r="16" spans="1:25" ht="75">
      <c r="A16" s="131" t="s">
        <v>154</v>
      </c>
      <c r="B16" s="126" t="s">
        <v>155</v>
      </c>
      <c r="C16" s="126" t="s">
        <v>185</v>
      </c>
      <c r="D16" s="126" t="s">
        <v>156</v>
      </c>
      <c r="E16" s="123" t="s">
        <v>157</v>
      </c>
      <c r="F16" s="123" t="s">
        <v>157</v>
      </c>
      <c r="G16" s="123" t="s">
        <v>157</v>
      </c>
      <c r="H16" s="123" t="s">
        <v>157</v>
      </c>
      <c r="I16" s="123" t="s">
        <v>157</v>
      </c>
      <c r="J16" s="123" t="s">
        <v>157</v>
      </c>
      <c r="K16" s="123" t="s">
        <v>157</v>
      </c>
      <c r="L16" s="123" t="s">
        <v>157</v>
      </c>
      <c r="M16" s="123" t="s">
        <v>157</v>
      </c>
      <c r="N16" s="123" t="s">
        <v>157</v>
      </c>
      <c r="O16" s="149" t="s">
        <v>157</v>
      </c>
      <c r="P16" s="149" t="s">
        <v>157</v>
      </c>
      <c r="Q16" s="149" t="s">
        <v>157</v>
      </c>
      <c r="R16" s="149" t="s">
        <v>157</v>
      </c>
      <c r="S16" s="149" t="s">
        <v>157</v>
      </c>
      <c r="T16" s="123" t="s">
        <v>157</v>
      </c>
      <c r="U16" s="123" t="s">
        <v>157</v>
      </c>
      <c r="V16" s="123" t="s">
        <v>157</v>
      </c>
      <c r="W16" s="123" t="s">
        <v>157</v>
      </c>
      <c r="X16" s="123" t="s">
        <v>157</v>
      </c>
      <c r="Y16" s="123" t="s">
        <v>157</v>
      </c>
    </row>
    <row r="17" spans="1:30" ht="132" customHeight="1">
      <c r="A17" s="144" t="s">
        <v>158</v>
      </c>
      <c r="B17" s="132" t="s">
        <v>225</v>
      </c>
      <c r="C17" s="132" t="s">
        <v>226</v>
      </c>
      <c r="D17" s="126" t="s">
        <v>156</v>
      </c>
      <c r="E17" s="123" t="s">
        <v>157</v>
      </c>
      <c r="F17" s="123" t="s">
        <v>157</v>
      </c>
      <c r="G17" s="123" t="s">
        <v>157</v>
      </c>
      <c r="H17" s="123" t="s">
        <v>157</v>
      </c>
      <c r="I17" s="123" t="s">
        <v>157</v>
      </c>
      <c r="J17" s="123" t="s">
        <v>157</v>
      </c>
      <c r="K17" s="123" t="s">
        <v>157</v>
      </c>
      <c r="L17" s="123" t="s">
        <v>157</v>
      </c>
      <c r="M17" s="123" t="s">
        <v>157</v>
      </c>
      <c r="N17" s="123" t="s">
        <v>157</v>
      </c>
      <c r="O17" s="149" t="s">
        <v>157</v>
      </c>
      <c r="P17" s="149" t="s">
        <v>157</v>
      </c>
      <c r="Q17" s="149" t="s">
        <v>157</v>
      </c>
      <c r="R17" s="149" t="s">
        <v>157</v>
      </c>
      <c r="S17" s="149" t="s">
        <v>157</v>
      </c>
      <c r="T17" s="123" t="s">
        <v>157</v>
      </c>
      <c r="U17" s="123" t="s">
        <v>157</v>
      </c>
      <c r="V17" s="123" t="s">
        <v>157</v>
      </c>
      <c r="W17" s="123" t="s">
        <v>157</v>
      </c>
      <c r="X17" s="123" t="s">
        <v>157</v>
      </c>
      <c r="Y17" s="123" t="s">
        <v>157</v>
      </c>
    </row>
    <row r="18" spans="1:30" ht="100.5" customHeight="1">
      <c r="A18" s="144" t="s">
        <v>159</v>
      </c>
      <c r="B18" s="133" t="s">
        <v>195</v>
      </c>
      <c r="C18" s="133" t="s">
        <v>201</v>
      </c>
      <c r="D18" s="126" t="s">
        <v>156</v>
      </c>
      <c r="E18" s="123" t="s">
        <v>157</v>
      </c>
      <c r="F18" s="123" t="s">
        <v>157</v>
      </c>
      <c r="G18" s="123" t="s">
        <v>157</v>
      </c>
      <c r="H18" s="123" t="s">
        <v>157</v>
      </c>
      <c r="I18" s="123" t="s">
        <v>157</v>
      </c>
      <c r="J18" s="123" t="s">
        <v>157</v>
      </c>
      <c r="K18" s="123" t="s">
        <v>157</v>
      </c>
      <c r="L18" s="123" t="s">
        <v>157</v>
      </c>
      <c r="M18" s="123" t="s">
        <v>157</v>
      </c>
      <c r="N18" s="123" t="s">
        <v>157</v>
      </c>
      <c r="O18" s="149" t="s">
        <v>157</v>
      </c>
      <c r="P18" s="149" t="s">
        <v>157</v>
      </c>
      <c r="Q18" s="149" t="s">
        <v>157</v>
      </c>
      <c r="R18" s="149" t="s">
        <v>157</v>
      </c>
      <c r="S18" s="149" t="s">
        <v>157</v>
      </c>
      <c r="T18" s="123" t="s">
        <v>157</v>
      </c>
      <c r="U18" s="123" t="s">
        <v>157</v>
      </c>
      <c r="V18" s="123" t="s">
        <v>157</v>
      </c>
      <c r="W18" s="123" t="s">
        <v>157</v>
      </c>
      <c r="X18" s="123" t="s">
        <v>157</v>
      </c>
      <c r="Y18" s="123" t="s">
        <v>157</v>
      </c>
    </row>
    <row r="19" spans="1:30" ht="15">
      <c r="A19" s="123"/>
      <c r="B19" s="244" t="s">
        <v>160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</row>
    <row r="20" spans="1:30" ht="58.5" customHeight="1">
      <c r="A20" s="144" t="s">
        <v>161</v>
      </c>
      <c r="B20" s="134" t="s">
        <v>162</v>
      </c>
      <c r="C20" s="134" t="s">
        <v>163</v>
      </c>
      <c r="D20" s="126" t="s">
        <v>156</v>
      </c>
      <c r="E20" s="123" t="s">
        <v>157</v>
      </c>
      <c r="F20" s="123" t="s">
        <v>157</v>
      </c>
      <c r="G20" s="123" t="s">
        <v>157</v>
      </c>
      <c r="H20" s="123" t="s">
        <v>157</v>
      </c>
      <c r="I20" s="123" t="s">
        <v>157</v>
      </c>
      <c r="J20" s="123" t="s">
        <v>157</v>
      </c>
      <c r="K20" s="123" t="s">
        <v>157</v>
      </c>
      <c r="L20" s="123" t="s">
        <v>157</v>
      </c>
      <c r="M20" s="123" t="s">
        <v>157</v>
      </c>
      <c r="N20" s="123" t="s">
        <v>157</v>
      </c>
      <c r="O20" s="149" t="s">
        <v>157</v>
      </c>
      <c r="P20" s="149" t="s">
        <v>157</v>
      </c>
      <c r="Q20" s="149" t="s">
        <v>157</v>
      </c>
      <c r="R20" s="149" t="s">
        <v>157</v>
      </c>
      <c r="S20" s="149" t="s">
        <v>157</v>
      </c>
      <c r="T20" s="123" t="s">
        <v>157</v>
      </c>
      <c r="U20" s="123" t="s">
        <v>157</v>
      </c>
      <c r="V20" s="123" t="s">
        <v>157</v>
      </c>
      <c r="W20" s="123" t="s">
        <v>157</v>
      </c>
      <c r="X20" s="123" t="s">
        <v>157</v>
      </c>
      <c r="Y20" s="123" t="s">
        <v>157</v>
      </c>
    </row>
    <row r="21" spans="1:30" ht="137.25" customHeight="1">
      <c r="A21" s="144" t="s">
        <v>164</v>
      </c>
      <c r="B21" s="134" t="s">
        <v>192</v>
      </c>
      <c r="C21" s="134" t="s">
        <v>163</v>
      </c>
      <c r="D21" s="126" t="s">
        <v>156</v>
      </c>
      <c r="E21" s="123" t="s">
        <v>157</v>
      </c>
      <c r="F21" s="123" t="s">
        <v>157</v>
      </c>
      <c r="G21" s="123" t="s">
        <v>157</v>
      </c>
      <c r="H21" s="123" t="s">
        <v>157</v>
      </c>
      <c r="I21" s="123" t="s">
        <v>157</v>
      </c>
      <c r="J21" s="123" t="s">
        <v>157</v>
      </c>
      <c r="K21" s="123" t="s">
        <v>157</v>
      </c>
      <c r="L21" s="123" t="s">
        <v>157</v>
      </c>
      <c r="M21" s="123" t="s">
        <v>157</v>
      </c>
      <c r="N21" s="123" t="s">
        <v>157</v>
      </c>
      <c r="O21" s="149" t="s">
        <v>157</v>
      </c>
      <c r="P21" s="149" t="s">
        <v>157</v>
      </c>
      <c r="Q21" s="149" t="s">
        <v>157</v>
      </c>
      <c r="R21" s="149" t="s">
        <v>157</v>
      </c>
      <c r="S21" s="149" t="s">
        <v>157</v>
      </c>
      <c r="T21" s="123" t="s">
        <v>157</v>
      </c>
      <c r="U21" s="123" t="s">
        <v>157</v>
      </c>
      <c r="V21" s="123" t="s">
        <v>157</v>
      </c>
      <c r="W21" s="123" t="s">
        <v>157</v>
      </c>
      <c r="X21" s="123" t="s">
        <v>157</v>
      </c>
      <c r="Y21" s="123" t="s">
        <v>157</v>
      </c>
    </row>
    <row r="22" spans="1:30" ht="189" customHeight="1">
      <c r="A22" s="144" t="s">
        <v>165</v>
      </c>
      <c r="B22" s="134" t="s">
        <v>194</v>
      </c>
      <c r="C22" s="134" t="s">
        <v>163</v>
      </c>
      <c r="D22" s="126" t="s">
        <v>156</v>
      </c>
      <c r="E22" s="123" t="s">
        <v>157</v>
      </c>
      <c r="F22" s="123" t="s">
        <v>157</v>
      </c>
      <c r="G22" s="123" t="s">
        <v>157</v>
      </c>
      <c r="H22" s="123" t="s">
        <v>157</v>
      </c>
      <c r="I22" s="123" t="s">
        <v>157</v>
      </c>
      <c r="J22" s="123" t="s">
        <v>157</v>
      </c>
      <c r="K22" s="123" t="s">
        <v>157</v>
      </c>
      <c r="L22" s="123" t="s">
        <v>157</v>
      </c>
      <c r="M22" s="123" t="s">
        <v>157</v>
      </c>
      <c r="N22" s="123" t="s">
        <v>157</v>
      </c>
      <c r="O22" s="149" t="s">
        <v>157</v>
      </c>
      <c r="P22" s="149" t="s">
        <v>157</v>
      </c>
      <c r="Q22" s="149" t="s">
        <v>157</v>
      </c>
      <c r="R22" s="149" t="s">
        <v>157</v>
      </c>
      <c r="S22" s="149" t="s">
        <v>157</v>
      </c>
      <c r="T22" s="123" t="s">
        <v>157</v>
      </c>
      <c r="U22" s="123" t="s">
        <v>157</v>
      </c>
      <c r="V22" s="123" t="s">
        <v>157</v>
      </c>
      <c r="W22" s="123" t="s">
        <v>157</v>
      </c>
      <c r="X22" s="123" t="s">
        <v>157</v>
      </c>
      <c r="Y22" s="123" t="s">
        <v>157</v>
      </c>
    </row>
    <row r="23" spans="1:30" ht="52.5" customHeight="1">
      <c r="A23" s="144" t="s">
        <v>191</v>
      </c>
      <c r="B23" s="124" t="s">
        <v>167</v>
      </c>
      <c r="C23" s="125" t="s">
        <v>168</v>
      </c>
      <c r="D23" s="126" t="s">
        <v>156</v>
      </c>
      <c r="E23" s="123" t="s">
        <v>157</v>
      </c>
      <c r="F23" s="123" t="s">
        <v>157</v>
      </c>
      <c r="G23" s="123" t="s">
        <v>157</v>
      </c>
      <c r="H23" s="123" t="s">
        <v>157</v>
      </c>
      <c r="I23" s="123" t="s">
        <v>157</v>
      </c>
      <c r="J23" s="123" t="s">
        <v>157</v>
      </c>
      <c r="K23" s="123" t="s">
        <v>157</v>
      </c>
      <c r="L23" s="123" t="s">
        <v>157</v>
      </c>
      <c r="M23" s="123" t="s">
        <v>157</v>
      </c>
      <c r="N23" s="123" t="s">
        <v>157</v>
      </c>
      <c r="O23" s="149" t="s">
        <v>157</v>
      </c>
      <c r="P23" s="149" t="s">
        <v>157</v>
      </c>
      <c r="Q23" s="149" t="s">
        <v>157</v>
      </c>
      <c r="R23" s="149" t="s">
        <v>157</v>
      </c>
      <c r="S23" s="149" t="s">
        <v>157</v>
      </c>
      <c r="T23" s="123" t="s">
        <v>157</v>
      </c>
      <c r="U23" s="123" t="s">
        <v>157</v>
      </c>
      <c r="V23" s="123" t="s">
        <v>157</v>
      </c>
      <c r="W23" s="123" t="s">
        <v>157</v>
      </c>
      <c r="X23" s="123" t="s">
        <v>157</v>
      </c>
      <c r="Y23" s="123" t="s">
        <v>157</v>
      </c>
    </row>
    <row r="24" spans="1:30" ht="54" customHeight="1">
      <c r="A24" s="144" t="s">
        <v>166</v>
      </c>
      <c r="B24" s="124" t="s">
        <v>190</v>
      </c>
      <c r="C24" s="125" t="s">
        <v>168</v>
      </c>
      <c r="D24" s="126" t="s">
        <v>156</v>
      </c>
      <c r="E24" s="123" t="s">
        <v>157</v>
      </c>
      <c r="F24" s="123" t="s">
        <v>157</v>
      </c>
      <c r="G24" s="123" t="s">
        <v>157</v>
      </c>
      <c r="H24" s="123" t="s">
        <v>157</v>
      </c>
      <c r="I24" s="123" t="s">
        <v>157</v>
      </c>
      <c r="J24" s="123" t="s">
        <v>157</v>
      </c>
      <c r="K24" s="123" t="s">
        <v>157</v>
      </c>
      <c r="L24" s="123" t="s">
        <v>157</v>
      </c>
      <c r="M24" s="123" t="s">
        <v>157</v>
      </c>
      <c r="N24" s="123" t="s">
        <v>157</v>
      </c>
      <c r="O24" s="149" t="s">
        <v>157</v>
      </c>
      <c r="P24" s="149" t="s">
        <v>157</v>
      </c>
      <c r="Q24" s="149" t="s">
        <v>157</v>
      </c>
      <c r="R24" s="149" t="s">
        <v>157</v>
      </c>
      <c r="S24" s="149" t="s">
        <v>157</v>
      </c>
      <c r="T24" s="123" t="s">
        <v>157</v>
      </c>
      <c r="U24" s="123" t="s">
        <v>157</v>
      </c>
      <c r="V24" s="123" t="s">
        <v>157</v>
      </c>
      <c r="W24" s="123" t="s">
        <v>157</v>
      </c>
      <c r="X24" s="123" t="s">
        <v>157</v>
      </c>
      <c r="Y24" s="123" t="s">
        <v>157</v>
      </c>
    </row>
    <row r="25" spans="1:30" ht="68.25" customHeight="1">
      <c r="A25" s="144" t="s">
        <v>169</v>
      </c>
      <c r="B25" s="124" t="s">
        <v>171</v>
      </c>
      <c r="C25" s="134" t="s">
        <v>168</v>
      </c>
      <c r="D25" s="126" t="s">
        <v>156</v>
      </c>
      <c r="E25" s="123" t="s">
        <v>157</v>
      </c>
      <c r="F25" s="123" t="s">
        <v>157</v>
      </c>
      <c r="G25" s="123" t="s">
        <v>157</v>
      </c>
      <c r="H25" s="123" t="s">
        <v>157</v>
      </c>
      <c r="I25" s="123" t="s">
        <v>157</v>
      </c>
      <c r="J25" s="123" t="s">
        <v>157</v>
      </c>
      <c r="K25" s="123" t="s">
        <v>157</v>
      </c>
      <c r="L25" s="123" t="s">
        <v>157</v>
      </c>
      <c r="M25" s="123" t="s">
        <v>157</v>
      </c>
      <c r="N25" s="123" t="s">
        <v>157</v>
      </c>
      <c r="O25" s="149" t="s">
        <v>157</v>
      </c>
      <c r="P25" s="149" t="s">
        <v>157</v>
      </c>
      <c r="Q25" s="149" t="s">
        <v>157</v>
      </c>
      <c r="R25" s="149" t="s">
        <v>157</v>
      </c>
      <c r="S25" s="149" t="s">
        <v>157</v>
      </c>
      <c r="T25" s="123" t="s">
        <v>157</v>
      </c>
      <c r="U25" s="123" t="s">
        <v>157</v>
      </c>
      <c r="V25" s="123" t="s">
        <v>157</v>
      </c>
      <c r="W25" s="123" t="s">
        <v>157</v>
      </c>
      <c r="X25" s="123" t="s">
        <v>157</v>
      </c>
      <c r="Y25" s="123" t="s">
        <v>157</v>
      </c>
    </row>
    <row r="26" spans="1:30" s="136" customFormat="1" ht="46.5" customHeight="1">
      <c r="A26" s="144" t="s">
        <v>170</v>
      </c>
      <c r="B26" s="124" t="s">
        <v>172</v>
      </c>
      <c r="C26" s="135" t="s">
        <v>173</v>
      </c>
      <c r="D26" s="126" t="s">
        <v>156</v>
      </c>
      <c r="E26" s="123" t="s">
        <v>157</v>
      </c>
      <c r="F26" s="123" t="s">
        <v>157</v>
      </c>
      <c r="G26" s="123" t="s">
        <v>157</v>
      </c>
      <c r="H26" s="123" t="s">
        <v>157</v>
      </c>
      <c r="I26" s="123" t="s">
        <v>157</v>
      </c>
      <c r="J26" s="123" t="s">
        <v>157</v>
      </c>
      <c r="K26" s="123" t="s">
        <v>157</v>
      </c>
      <c r="L26" s="123" t="s">
        <v>157</v>
      </c>
      <c r="M26" s="123" t="s">
        <v>157</v>
      </c>
      <c r="N26" s="123" t="s">
        <v>157</v>
      </c>
      <c r="O26" s="149" t="s">
        <v>157</v>
      </c>
      <c r="P26" s="149" t="s">
        <v>157</v>
      </c>
      <c r="Q26" s="149" t="s">
        <v>157</v>
      </c>
      <c r="R26" s="149" t="s">
        <v>157</v>
      </c>
      <c r="S26" s="149" t="s">
        <v>157</v>
      </c>
      <c r="T26" s="123" t="s">
        <v>157</v>
      </c>
      <c r="U26" s="123" t="s">
        <v>157</v>
      </c>
      <c r="V26" s="123" t="s">
        <v>157</v>
      </c>
      <c r="W26" s="123" t="s">
        <v>157</v>
      </c>
      <c r="X26" s="123" t="s">
        <v>157</v>
      </c>
      <c r="Y26" s="123" t="s">
        <v>157</v>
      </c>
    </row>
    <row r="27" spans="1:30" s="136" customFormat="1" ht="27.75" customHeight="1">
      <c r="A27" s="137"/>
      <c r="B27" s="227" t="s">
        <v>196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</row>
    <row r="28" spans="1:30" ht="60">
      <c r="A28" s="144" t="s">
        <v>174</v>
      </c>
      <c r="B28" s="124" t="s">
        <v>193</v>
      </c>
      <c r="C28" s="134" t="s">
        <v>177</v>
      </c>
      <c r="D28" s="126" t="s">
        <v>156</v>
      </c>
      <c r="E28" s="123" t="s">
        <v>157</v>
      </c>
      <c r="F28" s="123" t="s">
        <v>157</v>
      </c>
      <c r="G28" s="123" t="s">
        <v>157</v>
      </c>
      <c r="H28" s="123" t="s">
        <v>157</v>
      </c>
      <c r="I28" s="123" t="s">
        <v>157</v>
      </c>
      <c r="J28" s="123" t="s">
        <v>157</v>
      </c>
      <c r="K28" s="123" t="s">
        <v>157</v>
      </c>
      <c r="L28" s="123" t="s">
        <v>157</v>
      </c>
      <c r="M28" s="123" t="s">
        <v>157</v>
      </c>
      <c r="N28" s="123" t="s">
        <v>157</v>
      </c>
      <c r="O28" s="149" t="s">
        <v>157</v>
      </c>
      <c r="P28" s="149" t="s">
        <v>157</v>
      </c>
      <c r="Q28" s="149" t="s">
        <v>157</v>
      </c>
      <c r="R28" s="149" t="s">
        <v>157</v>
      </c>
      <c r="S28" s="149" t="s">
        <v>157</v>
      </c>
      <c r="T28" s="123" t="s">
        <v>157</v>
      </c>
      <c r="U28" s="123" t="s">
        <v>157</v>
      </c>
      <c r="V28" s="123" t="s">
        <v>157</v>
      </c>
      <c r="W28" s="123" t="s">
        <v>157</v>
      </c>
      <c r="X28" s="123" t="s">
        <v>157</v>
      </c>
      <c r="Y28" s="123" t="s">
        <v>157</v>
      </c>
    </row>
    <row r="29" spans="1:30" ht="60">
      <c r="A29" s="144" t="s">
        <v>175</v>
      </c>
      <c r="B29" s="124" t="s">
        <v>187</v>
      </c>
      <c r="C29" s="134" t="s">
        <v>188</v>
      </c>
      <c r="D29" s="153" t="s">
        <v>214</v>
      </c>
      <c r="E29" s="123" t="s">
        <v>157</v>
      </c>
      <c r="F29" s="123" t="s">
        <v>157</v>
      </c>
      <c r="G29" s="123" t="s">
        <v>157</v>
      </c>
      <c r="H29" s="123" t="s">
        <v>157</v>
      </c>
      <c r="I29" s="123" t="s">
        <v>157</v>
      </c>
      <c r="J29" s="123" t="s">
        <v>157</v>
      </c>
      <c r="K29" s="123" t="s">
        <v>157</v>
      </c>
      <c r="L29" s="123" t="s">
        <v>157</v>
      </c>
      <c r="M29" s="123" t="s">
        <v>157</v>
      </c>
      <c r="N29" s="123" t="s">
        <v>157</v>
      </c>
      <c r="O29" s="149" t="s">
        <v>157</v>
      </c>
      <c r="P29" s="149" t="s">
        <v>157</v>
      </c>
      <c r="Q29" s="149" t="s">
        <v>157</v>
      </c>
      <c r="R29" s="149" t="s">
        <v>157</v>
      </c>
      <c r="S29" s="149" t="s">
        <v>157</v>
      </c>
      <c r="T29" s="123" t="s">
        <v>157</v>
      </c>
      <c r="U29" s="123" t="s">
        <v>157</v>
      </c>
      <c r="V29" s="123" t="s">
        <v>157</v>
      </c>
      <c r="W29" s="123" t="s">
        <v>157</v>
      </c>
      <c r="X29" s="123" t="s">
        <v>157</v>
      </c>
      <c r="Y29" s="123" t="s">
        <v>157</v>
      </c>
    </row>
    <row r="30" spans="1:30" ht="48.75" customHeight="1">
      <c r="A30" s="144" t="s">
        <v>197</v>
      </c>
      <c r="B30" s="124" t="s">
        <v>180</v>
      </c>
      <c r="C30" s="134" t="s">
        <v>189</v>
      </c>
      <c r="D30" s="126" t="s">
        <v>156</v>
      </c>
      <c r="E30" s="123" t="s">
        <v>157</v>
      </c>
      <c r="F30" s="123" t="s">
        <v>157</v>
      </c>
      <c r="G30" s="123" t="s">
        <v>157</v>
      </c>
      <c r="H30" s="123" t="s">
        <v>157</v>
      </c>
      <c r="I30" s="123" t="s">
        <v>157</v>
      </c>
      <c r="J30" s="123" t="s">
        <v>157</v>
      </c>
      <c r="K30" s="123" t="s">
        <v>157</v>
      </c>
      <c r="L30" s="123" t="s">
        <v>157</v>
      </c>
      <c r="M30" s="123" t="s">
        <v>157</v>
      </c>
      <c r="N30" s="123" t="s">
        <v>157</v>
      </c>
      <c r="O30" s="149" t="s">
        <v>157</v>
      </c>
      <c r="P30" s="149" t="s">
        <v>157</v>
      </c>
      <c r="Q30" s="149" t="s">
        <v>157</v>
      </c>
      <c r="R30" s="149" t="s">
        <v>157</v>
      </c>
      <c r="S30" s="149" t="s">
        <v>157</v>
      </c>
      <c r="T30" s="123" t="s">
        <v>157</v>
      </c>
      <c r="U30" s="123" t="s">
        <v>157</v>
      </c>
      <c r="V30" s="123" t="s">
        <v>157</v>
      </c>
      <c r="W30" s="123" t="s">
        <v>157</v>
      </c>
      <c r="X30" s="123" t="s">
        <v>157</v>
      </c>
      <c r="Y30" s="123" t="s">
        <v>157</v>
      </c>
    </row>
    <row r="31" spans="1:30" ht="69" customHeight="1">
      <c r="A31" s="144" t="s">
        <v>198</v>
      </c>
      <c r="B31" s="124" t="s">
        <v>181</v>
      </c>
      <c r="C31" s="134" t="s">
        <v>189</v>
      </c>
      <c r="D31" s="126" t="s">
        <v>156</v>
      </c>
      <c r="E31" s="123" t="s">
        <v>157</v>
      </c>
      <c r="F31" s="123" t="s">
        <v>157</v>
      </c>
      <c r="G31" s="123" t="s">
        <v>157</v>
      </c>
      <c r="H31" s="123" t="s">
        <v>157</v>
      </c>
      <c r="I31" s="123" t="s">
        <v>157</v>
      </c>
      <c r="J31" s="123" t="s">
        <v>157</v>
      </c>
      <c r="K31" s="123" t="s">
        <v>157</v>
      </c>
      <c r="L31" s="123" t="s">
        <v>157</v>
      </c>
      <c r="M31" s="123" t="s">
        <v>157</v>
      </c>
      <c r="N31" s="123" t="s">
        <v>157</v>
      </c>
      <c r="O31" s="149" t="s">
        <v>157</v>
      </c>
      <c r="P31" s="149" t="s">
        <v>157</v>
      </c>
      <c r="Q31" s="149" t="s">
        <v>157</v>
      </c>
      <c r="R31" s="149" t="s">
        <v>157</v>
      </c>
      <c r="S31" s="149" t="s">
        <v>157</v>
      </c>
      <c r="T31" s="123" t="s">
        <v>157</v>
      </c>
      <c r="U31" s="123" t="s">
        <v>157</v>
      </c>
      <c r="V31" s="123" t="s">
        <v>157</v>
      </c>
      <c r="W31" s="123" t="s">
        <v>157</v>
      </c>
      <c r="X31" s="123" t="s">
        <v>157</v>
      </c>
      <c r="Y31" s="123" t="s">
        <v>157</v>
      </c>
    </row>
    <row r="32" spans="1:30" ht="25.5" customHeight="1">
      <c r="A32" s="137"/>
      <c r="B32" s="227" t="s">
        <v>199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AD32" s="138"/>
    </row>
    <row r="33" spans="1:30" ht="80.25" customHeight="1">
      <c r="A33" s="144" t="s">
        <v>176</v>
      </c>
      <c r="B33" s="124" t="s">
        <v>182</v>
      </c>
      <c r="C33" s="124" t="s">
        <v>186</v>
      </c>
      <c r="D33" s="126" t="s">
        <v>156</v>
      </c>
      <c r="E33" s="123" t="s">
        <v>157</v>
      </c>
      <c r="F33" s="123" t="s">
        <v>157</v>
      </c>
      <c r="G33" s="123" t="s">
        <v>157</v>
      </c>
      <c r="H33" s="123" t="s">
        <v>157</v>
      </c>
      <c r="I33" s="123" t="s">
        <v>157</v>
      </c>
      <c r="J33" s="123" t="s">
        <v>157</v>
      </c>
      <c r="K33" s="123" t="s">
        <v>157</v>
      </c>
      <c r="L33" s="123" t="s">
        <v>157</v>
      </c>
      <c r="M33" s="123" t="s">
        <v>157</v>
      </c>
      <c r="N33" s="123" t="s">
        <v>157</v>
      </c>
      <c r="O33" s="149" t="s">
        <v>157</v>
      </c>
      <c r="P33" s="149" t="s">
        <v>157</v>
      </c>
      <c r="Q33" s="149" t="s">
        <v>157</v>
      </c>
      <c r="R33" s="149" t="s">
        <v>157</v>
      </c>
      <c r="S33" s="149" t="s">
        <v>157</v>
      </c>
      <c r="T33" s="123" t="s">
        <v>157</v>
      </c>
      <c r="U33" s="123" t="s">
        <v>157</v>
      </c>
      <c r="V33" s="123" t="s">
        <v>157</v>
      </c>
      <c r="W33" s="123" t="s">
        <v>157</v>
      </c>
      <c r="X33" s="123" t="s">
        <v>157</v>
      </c>
      <c r="Y33" s="123" t="s">
        <v>157</v>
      </c>
    </row>
    <row r="34" spans="1:30" s="136" customFormat="1" ht="30">
      <c r="A34" s="144" t="s">
        <v>178</v>
      </c>
      <c r="B34" s="124" t="s">
        <v>183</v>
      </c>
      <c r="C34" s="134" t="s">
        <v>177</v>
      </c>
      <c r="D34" s="126" t="s">
        <v>156</v>
      </c>
      <c r="E34" s="123" t="s">
        <v>157</v>
      </c>
      <c r="F34" s="123" t="s">
        <v>157</v>
      </c>
      <c r="G34" s="123" t="s">
        <v>157</v>
      </c>
      <c r="H34" s="123" t="s">
        <v>157</v>
      </c>
      <c r="I34" s="123" t="s">
        <v>157</v>
      </c>
      <c r="J34" s="123" t="s">
        <v>157</v>
      </c>
      <c r="K34" s="123" t="s">
        <v>157</v>
      </c>
      <c r="L34" s="123" t="s">
        <v>157</v>
      </c>
      <c r="M34" s="123" t="s">
        <v>157</v>
      </c>
      <c r="N34" s="123" t="s">
        <v>157</v>
      </c>
      <c r="O34" s="149" t="s">
        <v>157</v>
      </c>
      <c r="P34" s="149" t="s">
        <v>157</v>
      </c>
      <c r="Q34" s="149" t="s">
        <v>157</v>
      </c>
      <c r="R34" s="149" t="s">
        <v>157</v>
      </c>
      <c r="S34" s="149" t="s">
        <v>157</v>
      </c>
      <c r="T34" s="123" t="s">
        <v>157</v>
      </c>
      <c r="U34" s="123" t="s">
        <v>157</v>
      </c>
      <c r="V34" s="123" t="s">
        <v>157</v>
      </c>
      <c r="W34" s="123" t="s">
        <v>157</v>
      </c>
      <c r="X34" s="123" t="s">
        <v>157</v>
      </c>
      <c r="Y34" s="123" t="s">
        <v>157</v>
      </c>
      <c r="AD34" s="139"/>
    </row>
    <row r="35" spans="1:30" s="136" customFormat="1" ht="133.5" customHeight="1">
      <c r="A35" s="144" t="s">
        <v>179</v>
      </c>
      <c r="B35" s="124" t="s">
        <v>184</v>
      </c>
      <c r="C35" s="134" t="s">
        <v>212</v>
      </c>
      <c r="D35" s="126" t="s">
        <v>224</v>
      </c>
      <c r="E35" s="123" t="s">
        <v>157</v>
      </c>
      <c r="F35" s="123" t="s">
        <v>157</v>
      </c>
      <c r="G35" s="123" t="s">
        <v>157</v>
      </c>
      <c r="H35" s="123" t="s">
        <v>157</v>
      </c>
      <c r="I35" s="123" t="s">
        <v>157</v>
      </c>
      <c r="J35" s="123" t="s">
        <v>157</v>
      </c>
      <c r="K35" s="123" t="s">
        <v>157</v>
      </c>
      <c r="L35" s="123" t="s">
        <v>157</v>
      </c>
      <c r="M35" s="123" t="s">
        <v>157</v>
      </c>
      <c r="N35" s="123" t="s">
        <v>157</v>
      </c>
      <c r="O35" s="149" t="s">
        <v>157</v>
      </c>
      <c r="P35" s="149" t="s">
        <v>157</v>
      </c>
      <c r="Q35" s="149" t="s">
        <v>157</v>
      </c>
      <c r="R35" s="149" t="s">
        <v>157</v>
      </c>
      <c r="S35" s="149" t="s">
        <v>157</v>
      </c>
      <c r="T35" s="123" t="s">
        <v>157</v>
      </c>
      <c r="U35" s="123" t="s">
        <v>157</v>
      </c>
      <c r="V35" s="123" t="s">
        <v>157</v>
      </c>
      <c r="W35" s="123" t="s">
        <v>157</v>
      </c>
      <c r="X35" s="123" t="s">
        <v>157</v>
      </c>
      <c r="Y35" s="123" t="s">
        <v>157</v>
      </c>
    </row>
    <row r="36" spans="1:30" s="136" customFormat="1" ht="60" customHeight="1">
      <c r="A36" s="152" t="s">
        <v>218</v>
      </c>
      <c r="B36" s="124" t="s">
        <v>219</v>
      </c>
      <c r="C36" s="124" t="s">
        <v>220</v>
      </c>
      <c r="D36" s="126" t="s">
        <v>221</v>
      </c>
      <c r="E36" s="123" t="s">
        <v>157</v>
      </c>
      <c r="F36" s="123" t="s">
        <v>157</v>
      </c>
      <c r="G36" s="123" t="s">
        <v>157</v>
      </c>
      <c r="H36" s="123" t="s">
        <v>157</v>
      </c>
      <c r="I36" s="123" t="s">
        <v>157</v>
      </c>
      <c r="J36" s="123" t="s">
        <v>157</v>
      </c>
      <c r="K36" s="123" t="s">
        <v>157</v>
      </c>
      <c r="L36" s="123" t="s">
        <v>157</v>
      </c>
      <c r="M36" s="123" t="s">
        <v>157</v>
      </c>
      <c r="N36" s="123" t="s">
        <v>157</v>
      </c>
      <c r="O36" s="149" t="s">
        <v>157</v>
      </c>
      <c r="P36" s="149" t="s">
        <v>157</v>
      </c>
      <c r="Q36" s="149" t="s">
        <v>157</v>
      </c>
      <c r="R36" s="149" t="s">
        <v>157</v>
      </c>
      <c r="S36" s="149" t="s">
        <v>157</v>
      </c>
      <c r="T36" s="123" t="s">
        <v>157</v>
      </c>
      <c r="U36" s="123" t="s">
        <v>157</v>
      </c>
      <c r="V36" s="123" t="s">
        <v>157</v>
      </c>
      <c r="W36" s="123" t="s">
        <v>157</v>
      </c>
      <c r="X36" s="123" t="s">
        <v>157</v>
      </c>
      <c r="Y36" s="123" t="s">
        <v>157</v>
      </c>
    </row>
    <row r="37" spans="1:30" s="136" customFormat="1" ht="66.75" customHeight="1">
      <c r="A37" s="152" t="s">
        <v>222</v>
      </c>
      <c r="B37" s="124" t="s">
        <v>223</v>
      </c>
      <c r="C37" s="124" t="s">
        <v>220</v>
      </c>
      <c r="D37" s="126" t="s">
        <v>221</v>
      </c>
      <c r="E37" s="123" t="s">
        <v>157</v>
      </c>
      <c r="F37" s="123" t="s">
        <v>157</v>
      </c>
      <c r="G37" s="123" t="s">
        <v>157</v>
      </c>
      <c r="H37" s="123" t="s">
        <v>157</v>
      </c>
      <c r="I37" s="123" t="s">
        <v>157</v>
      </c>
      <c r="J37" s="123" t="s">
        <v>157</v>
      </c>
      <c r="K37" s="123" t="s">
        <v>157</v>
      </c>
      <c r="L37" s="123" t="s">
        <v>157</v>
      </c>
      <c r="M37" s="123" t="s">
        <v>157</v>
      </c>
      <c r="N37" s="123" t="s">
        <v>157</v>
      </c>
      <c r="O37" s="149" t="s">
        <v>157</v>
      </c>
      <c r="P37" s="149" t="s">
        <v>157</v>
      </c>
      <c r="Q37" s="149" t="s">
        <v>157</v>
      </c>
      <c r="R37" s="149" t="s">
        <v>157</v>
      </c>
      <c r="S37" s="149" t="s">
        <v>157</v>
      </c>
      <c r="T37" s="123" t="s">
        <v>157</v>
      </c>
      <c r="U37" s="123" t="s">
        <v>157</v>
      </c>
      <c r="V37" s="123" t="s">
        <v>157</v>
      </c>
      <c r="W37" s="123" t="s">
        <v>157</v>
      </c>
      <c r="X37" s="123" t="s">
        <v>157</v>
      </c>
      <c r="Y37" s="123" t="s">
        <v>157</v>
      </c>
    </row>
    <row r="38" spans="1:30" ht="25.5" customHeight="1">
      <c r="A38" s="137"/>
      <c r="B38" s="227" t="s">
        <v>208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AD38" s="138"/>
    </row>
    <row r="39" spans="1:30" ht="149.25" customHeight="1">
      <c r="A39" s="144" t="s">
        <v>202</v>
      </c>
      <c r="B39" s="124" t="s">
        <v>215</v>
      </c>
      <c r="C39" s="124" t="s">
        <v>209</v>
      </c>
      <c r="D39" s="126" t="s">
        <v>206</v>
      </c>
      <c r="E39" s="123" t="s">
        <v>157</v>
      </c>
      <c r="F39" s="123" t="s">
        <v>157</v>
      </c>
      <c r="G39" s="123" t="s">
        <v>157</v>
      </c>
      <c r="H39" s="123" t="s">
        <v>157</v>
      </c>
      <c r="I39" s="123" t="s">
        <v>157</v>
      </c>
      <c r="J39" s="123">
        <f t="shared" ref="J39:J44" si="0">K39+L39+M39+N39</f>
        <v>4500</v>
      </c>
      <c r="K39" s="123">
        <f>6252-1752</f>
        <v>4500</v>
      </c>
      <c r="L39" s="123">
        <v>0</v>
      </c>
      <c r="M39" s="123">
        <v>0</v>
      </c>
      <c r="N39" s="123">
        <v>0</v>
      </c>
      <c r="O39" s="149">
        <f>P39+Q39+R39+S39</f>
        <v>5208</v>
      </c>
      <c r="P39" s="149">
        <f>7008-1800</f>
        <v>5208</v>
      </c>
      <c r="Q39" s="149">
        <v>0</v>
      </c>
      <c r="R39" s="149">
        <v>0</v>
      </c>
      <c r="S39" s="149">
        <v>0</v>
      </c>
      <c r="T39" s="123">
        <f>U39+V39+W39+X39</f>
        <v>6000</v>
      </c>
      <c r="U39" s="123">
        <v>6000</v>
      </c>
      <c r="V39" s="123">
        <v>0</v>
      </c>
      <c r="W39" s="123">
        <v>0</v>
      </c>
      <c r="X39" s="123">
        <v>0</v>
      </c>
      <c r="Y39" s="123">
        <f>J39+O39+T39</f>
        <v>15708</v>
      </c>
    </row>
    <row r="40" spans="1:30" s="136" customFormat="1" ht="162" customHeight="1">
      <c r="A40" s="144" t="s">
        <v>203</v>
      </c>
      <c r="B40" s="124" t="s">
        <v>216</v>
      </c>
      <c r="C40" s="124" t="s">
        <v>209</v>
      </c>
      <c r="D40" s="126" t="s">
        <v>206</v>
      </c>
      <c r="E40" s="123" t="s">
        <v>157</v>
      </c>
      <c r="F40" s="123" t="s">
        <v>157</v>
      </c>
      <c r="G40" s="123" t="s">
        <v>157</v>
      </c>
      <c r="H40" s="123" t="s">
        <v>157</v>
      </c>
      <c r="I40" s="123" t="s">
        <v>157</v>
      </c>
      <c r="J40" s="123">
        <f t="shared" si="0"/>
        <v>24</v>
      </c>
      <c r="K40" s="123">
        <v>24</v>
      </c>
      <c r="L40" s="123">
        <v>0</v>
      </c>
      <c r="M40" s="123">
        <v>0</v>
      </c>
      <c r="N40" s="123">
        <v>0</v>
      </c>
      <c r="O40" s="149">
        <f>P40+Q40+R40+S40</f>
        <v>24</v>
      </c>
      <c r="P40" s="149">
        <v>24</v>
      </c>
      <c r="Q40" s="149">
        <v>0</v>
      </c>
      <c r="R40" s="149">
        <v>0</v>
      </c>
      <c r="S40" s="149">
        <v>0</v>
      </c>
      <c r="T40" s="149">
        <f>U40+V40+W40+X40</f>
        <v>7200</v>
      </c>
      <c r="U40" s="149">
        <v>7200</v>
      </c>
      <c r="V40" s="149">
        <v>0</v>
      </c>
      <c r="W40" s="149">
        <v>0</v>
      </c>
      <c r="X40" s="149">
        <v>0</v>
      </c>
      <c r="Y40" s="123">
        <f>J40+O40+T40</f>
        <v>7248</v>
      </c>
      <c r="AD40" s="139"/>
    </row>
    <row r="41" spans="1:30" s="136" customFormat="1" ht="133.5" customHeight="1">
      <c r="A41" s="144" t="s">
        <v>204</v>
      </c>
      <c r="B41" s="124" t="s">
        <v>217</v>
      </c>
      <c r="C41" s="124" t="s">
        <v>209</v>
      </c>
      <c r="D41" s="126" t="s">
        <v>206</v>
      </c>
      <c r="E41" s="123" t="s">
        <v>157</v>
      </c>
      <c r="F41" s="123" t="s">
        <v>157</v>
      </c>
      <c r="G41" s="123" t="s">
        <v>157</v>
      </c>
      <c r="H41" s="123" t="s">
        <v>157</v>
      </c>
      <c r="I41" s="123" t="s">
        <v>157</v>
      </c>
      <c r="J41" s="123">
        <f t="shared" si="0"/>
        <v>3630</v>
      </c>
      <c r="K41" s="123">
        <f>2880+570+180</f>
        <v>3630</v>
      </c>
      <c r="L41" s="123">
        <v>0</v>
      </c>
      <c r="M41" s="123">
        <v>0</v>
      </c>
      <c r="N41" s="123">
        <v>0</v>
      </c>
      <c r="O41" s="149">
        <f>P41+Q41+R41+S41</f>
        <v>3600</v>
      </c>
      <c r="P41" s="149">
        <v>3600</v>
      </c>
      <c r="Q41" s="149">
        <v>0</v>
      </c>
      <c r="R41" s="149">
        <v>0</v>
      </c>
      <c r="S41" s="149">
        <v>0</v>
      </c>
      <c r="T41" s="149">
        <f>U41+V41+W41+X41</f>
        <v>3600</v>
      </c>
      <c r="U41" s="149">
        <v>3600</v>
      </c>
      <c r="V41" s="149">
        <v>0</v>
      </c>
      <c r="W41" s="149">
        <v>0</v>
      </c>
      <c r="X41" s="149">
        <v>0</v>
      </c>
      <c r="Y41" s="123">
        <f>J41+O41+T41</f>
        <v>10830</v>
      </c>
    </row>
    <row r="42" spans="1:30" s="136" customFormat="1" ht="96.75" customHeight="1">
      <c r="A42" s="144" t="s">
        <v>205</v>
      </c>
      <c r="B42" s="133" t="s">
        <v>207</v>
      </c>
      <c r="C42" s="125" t="s">
        <v>210</v>
      </c>
      <c r="D42" s="140" t="s">
        <v>206</v>
      </c>
      <c r="E42" s="144" t="s">
        <v>157</v>
      </c>
      <c r="F42" s="144" t="s">
        <v>157</v>
      </c>
      <c r="G42" s="144" t="s">
        <v>157</v>
      </c>
      <c r="H42" s="144" t="s">
        <v>157</v>
      </c>
      <c r="I42" s="144" t="s">
        <v>157</v>
      </c>
      <c r="J42" s="144">
        <f t="shared" si="0"/>
        <v>63.8</v>
      </c>
      <c r="K42" s="144">
        <f>73.2+4.6-14</f>
        <v>63.8</v>
      </c>
      <c r="L42" s="144">
        <v>0</v>
      </c>
      <c r="M42" s="144">
        <v>0</v>
      </c>
      <c r="N42" s="144">
        <v>0</v>
      </c>
      <c r="O42" s="150">
        <f>P42+Q42+R42+S42</f>
        <v>85</v>
      </c>
      <c r="P42" s="150">
        <v>85</v>
      </c>
      <c r="Q42" s="150">
        <v>0</v>
      </c>
      <c r="R42" s="150">
        <v>0</v>
      </c>
      <c r="S42" s="150">
        <v>0</v>
      </c>
      <c r="T42" s="150">
        <f>U42+V42+W42+X42</f>
        <v>135</v>
      </c>
      <c r="U42" s="150">
        <v>135</v>
      </c>
      <c r="V42" s="150">
        <v>0</v>
      </c>
      <c r="W42" s="150">
        <v>0</v>
      </c>
      <c r="X42" s="150">
        <v>0</v>
      </c>
      <c r="Y42" s="144">
        <f>J42+O42+T42</f>
        <v>283.8</v>
      </c>
    </row>
    <row r="43" spans="1:30" ht="24.75" customHeight="1">
      <c r="A43" s="229" t="s">
        <v>211</v>
      </c>
      <c r="B43" s="230"/>
      <c r="C43" s="230"/>
      <c r="D43" s="128"/>
      <c r="E43" s="128"/>
      <c r="F43" s="128"/>
      <c r="G43" s="128"/>
      <c r="H43" s="128"/>
      <c r="I43" s="128"/>
      <c r="J43" s="129">
        <f t="shared" si="0"/>
        <v>8217.7999999999993</v>
      </c>
      <c r="K43" s="129">
        <f>K39+K40+K41+K42</f>
        <v>8217.7999999999993</v>
      </c>
      <c r="L43" s="129">
        <f>L39+L40+L41+L42</f>
        <v>0</v>
      </c>
      <c r="M43" s="129">
        <f>M39+M40+M41+M42</f>
        <v>0</v>
      </c>
      <c r="N43" s="129">
        <f>N39+N40+N41+N42</f>
        <v>0</v>
      </c>
      <c r="O43" s="150">
        <f>P43</f>
        <v>8917</v>
      </c>
      <c r="P43" s="150">
        <f>P39+P40+P41+P42</f>
        <v>8917</v>
      </c>
      <c r="Q43" s="150">
        <v>0</v>
      </c>
      <c r="R43" s="150">
        <v>0</v>
      </c>
      <c r="S43" s="150">
        <v>0</v>
      </c>
      <c r="T43" s="144">
        <f>T39+T40+T41+T42</f>
        <v>16935</v>
      </c>
      <c r="U43" s="144">
        <f>U39+U40+U41+U42</f>
        <v>16935</v>
      </c>
      <c r="V43" s="144" t="s">
        <v>157</v>
      </c>
      <c r="W43" s="144" t="s">
        <v>157</v>
      </c>
      <c r="X43" s="144" t="s">
        <v>157</v>
      </c>
      <c r="Y43" s="129">
        <f>Y39+Y40+Y41+Y42</f>
        <v>34069.800000000003</v>
      </c>
    </row>
    <row r="44" spans="1:30" ht="24.75" customHeight="1">
      <c r="A44" s="242" t="s">
        <v>137</v>
      </c>
      <c r="B44" s="243"/>
      <c r="C44" s="243"/>
      <c r="D44" s="128"/>
      <c r="E44" s="123" t="s">
        <v>157</v>
      </c>
      <c r="F44" s="123" t="s">
        <v>157</v>
      </c>
      <c r="G44" s="123" t="s">
        <v>157</v>
      </c>
      <c r="H44" s="123" t="s">
        <v>157</v>
      </c>
      <c r="I44" s="123" t="s">
        <v>157</v>
      </c>
      <c r="J44" s="129">
        <f t="shared" si="0"/>
        <v>8217.7999999999993</v>
      </c>
      <c r="K44" s="129">
        <f>K39+K40+K41+K42</f>
        <v>8217.7999999999993</v>
      </c>
      <c r="L44" s="129">
        <v>0</v>
      </c>
      <c r="M44" s="129">
        <v>0</v>
      </c>
      <c r="N44" s="129">
        <v>0</v>
      </c>
      <c r="O44" s="149">
        <f>P44</f>
        <v>8917</v>
      </c>
      <c r="P44" s="149">
        <f>P43</f>
        <v>8917</v>
      </c>
      <c r="Q44" s="149">
        <v>0</v>
      </c>
      <c r="R44" s="149">
        <v>0</v>
      </c>
      <c r="S44" s="149">
        <v>0</v>
      </c>
      <c r="T44" s="123">
        <f>T43</f>
        <v>16935</v>
      </c>
      <c r="U44" s="123">
        <f>U43</f>
        <v>16935</v>
      </c>
      <c r="V44" s="123" t="s">
        <v>157</v>
      </c>
      <c r="W44" s="123" t="s">
        <v>157</v>
      </c>
      <c r="X44" s="123" t="s">
        <v>157</v>
      </c>
      <c r="Y44" s="129">
        <f>Y43</f>
        <v>34069.800000000003</v>
      </c>
    </row>
    <row r="45" spans="1:30" ht="24.75" customHeight="1">
      <c r="C45" s="142"/>
    </row>
    <row r="46" spans="1:30" ht="24.75" customHeight="1">
      <c r="C46" s="142"/>
    </row>
    <row r="50" spans="3:3" ht="12.75">
      <c r="C50" s="127" t="s">
        <v>136</v>
      </c>
    </row>
  </sheetData>
  <mergeCells count="44">
    <mergeCell ref="B8:Y8"/>
    <mergeCell ref="Q2:Y2"/>
    <mergeCell ref="Q3:Y3"/>
    <mergeCell ref="Q4:Y4"/>
    <mergeCell ref="Q6:Y6"/>
    <mergeCell ref="O7:Y7"/>
    <mergeCell ref="Q11:Q12"/>
    <mergeCell ref="F11:F12"/>
    <mergeCell ref="G11:G12"/>
    <mergeCell ref="H11:H12"/>
    <mergeCell ref="I11:I12"/>
    <mergeCell ref="J11:J12"/>
    <mergeCell ref="A44:C44"/>
    <mergeCell ref="X11:X12"/>
    <mergeCell ref="Y11:Y12"/>
    <mergeCell ref="B14:Y14"/>
    <mergeCell ref="B15:Y15"/>
    <mergeCell ref="B19:Y19"/>
    <mergeCell ref="B27:Y27"/>
    <mergeCell ref="R11:R12"/>
    <mergeCell ref="S11:S12"/>
    <mergeCell ref="T11:T12"/>
    <mergeCell ref="U11:U12"/>
    <mergeCell ref="V11:V12"/>
    <mergeCell ref="K11:K12"/>
    <mergeCell ref="L11:L12"/>
    <mergeCell ref="M11:M12"/>
    <mergeCell ref="N11:N12"/>
    <mergeCell ref="W11:W12"/>
    <mergeCell ref="P11:P12"/>
    <mergeCell ref="B32:Y32"/>
    <mergeCell ref="B38:Y38"/>
    <mergeCell ref="A43:C43"/>
    <mergeCell ref="O11:O12"/>
    <mergeCell ref="A9:A12"/>
    <mergeCell ref="B9:B12"/>
    <mergeCell ref="C9:C12"/>
    <mergeCell ref="D9:D12"/>
    <mergeCell ref="E9:Y9"/>
    <mergeCell ref="E10:H10"/>
    <mergeCell ref="J10:N10"/>
    <mergeCell ref="O10:S10"/>
    <mergeCell ref="T10:X10"/>
    <mergeCell ref="E11:E12"/>
  </mergeCells>
  <pageMargins left="0.17" right="0.17" top="0.18" bottom="0.17" header="0.17" footer="0.17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Z81"/>
  <sheetViews>
    <sheetView topLeftCell="K73" workbookViewId="0">
      <selection activeCell="Y76" sqref="Y7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7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7.25" customHeight="1">
      <c r="S3" s="22"/>
      <c r="T3" s="45"/>
      <c r="U3" s="22"/>
      <c r="V3" s="155" t="s">
        <v>84</v>
      </c>
      <c r="W3" s="155"/>
      <c r="X3" s="155"/>
      <c r="Y3" s="155"/>
      <c r="Z3" s="155"/>
      <c r="AA3" s="155"/>
      <c r="AB3" s="155"/>
      <c r="AC3" s="155"/>
    </row>
    <row r="4" spans="1:29" ht="25.5" customHeight="1"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54" t="s">
        <v>20</v>
      </c>
      <c r="W6" s="154"/>
      <c r="X6" s="154"/>
      <c r="Y6" s="154"/>
      <c r="Z6" s="154"/>
      <c r="AA6" s="154"/>
      <c r="AB6" s="154"/>
      <c r="AC6" s="154"/>
    </row>
    <row r="7" spans="1:29" ht="98.25" customHeight="1">
      <c r="S7" s="22"/>
      <c r="T7" s="45"/>
      <c r="U7" s="22"/>
      <c r="V7" s="155" t="s">
        <v>90</v>
      </c>
      <c r="W7" s="155"/>
      <c r="X7" s="155"/>
      <c r="Y7" s="155"/>
      <c r="Z7" s="155"/>
      <c r="AA7" s="155"/>
      <c r="AB7" s="155"/>
      <c r="AC7" s="155"/>
    </row>
    <row r="8" spans="1:29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9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159"/>
      <c r="AA9" s="159"/>
      <c r="AB9" s="159"/>
      <c r="AC9" s="160"/>
    </row>
    <row r="10" spans="1:29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65</v>
      </c>
      <c r="U10" s="162"/>
      <c r="V10" s="162"/>
      <c r="W10" s="162"/>
      <c r="X10" s="163"/>
      <c r="Y10" s="164" t="s">
        <v>12</v>
      </c>
      <c r="Z10" s="165"/>
      <c r="AA10" s="165"/>
      <c r="AB10" s="165"/>
      <c r="AC10" s="165"/>
    </row>
    <row r="11" spans="1:29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82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</row>
    <row r="12" spans="1:29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83"/>
      <c r="Z12" s="156"/>
      <c r="AA12" s="156"/>
      <c r="AB12" s="156"/>
      <c r="AC12" s="156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</row>
    <row r="15" spans="1:29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</row>
    <row r="16" spans="1:29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4"/>
      <c r="Z16" s="174"/>
      <c r="AA16" s="174"/>
      <c r="AB16" s="174"/>
      <c r="AC16" s="174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85">
        <f>H18+G18+F18+I18</f>
        <v>0</v>
      </c>
      <c r="F18" s="185">
        <v>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6496</v>
      </c>
      <c r="U18" s="179">
        <v>6496</v>
      </c>
      <c r="V18" s="179">
        <v>0</v>
      </c>
      <c r="W18" s="179">
        <v>0</v>
      </c>
      <c r="X18" s="179">
        <v>0</v>
      </c>
      <c r="Y18" s="179">
        <f>AB18+AA18+AC18+Z18</f>
        <v>6496</v>
      </c>
      <c r="Z18" s="179">
        <f>F18+K18+P18+U18</f>
        <v>6496</v>
      </c>
      <c r="AA18" s="179">
        <v>0</v>
      </c>
      <c r="AB18" s="179">
        <f>H18+M18+R18+W18</f>
        <v>0</v>
      </c>
      <c r="AC18" s="179">
        <v>0</v>
      </c>
    </row>
    <row r="19" spans="1:78" ht="98.25" customHeight="1">
      <c r="A19" s="168"/>
      <c r="B19" s="169"/>
      <c r="C19" s="170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1:78" ht="82.5" customHeight="1">
      <c r="A20" s="168">
        <v>6</v>
      </c>
      <c r="B20" s="42" t="s">
        <v>24</v>
      </c>
      <c r="C20" s="24" t="s">
        <v>29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685</v>
      </c>
      <c r="U20" s="179">
        <v>685</v>
      </c>
      <c r="V20" s="179">
        <v>0</v>
      </c>
      <c r="W20" s="179">
        <v>0</v>
      </c>
      <c r="X20" s="179">
        <v>0</v>
      </c>
      <c r="Y20" s="179">
        <f>AB20+AA20+AC20+Z20</f>
        <v>685</v>
      </c>
      <c r="Z20" s="179">
        <f>F20+K20+P20+U20</f>
        <v>685</v>
      </c>
      <c r="AA20" s="179">
        <v>0</v>
      </c>
      <c r="AB20" s="179">
        <v>0</v>
      </c>
      <c r="AC20" s="179">
        <v>0</v>
      </c>
    </row>
    <row r="21" spans="1:78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79"/>
      <c r="Z21" s="179"/>
      <c r="AA21" s="190"/>
      <c r="AB21" s="179"/>
      <c r="AC21" s="190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0</v>
      </c>
      <c r="F22" s="49">
        <f>F18+F20</f>
        <v>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7181</v>
      </c>
      <c r="Z22" s="49">
        <f t="shared" si="0"/>
        <v>7181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9.75" customHeight="1">
      <c r="A25" s="4">
        <v>10</v>
      </c>
      <c r="B25" s="42" t="s">
        <v>1</v>
      </c>
      <c r="C25" s="24" t="s">
        <v>31</v>
      </c>
      <c r="D25" s="24" t="s">
        <v>73</v>
      </c>
      <c r="E25" s="51">
        <f t="shared" ref="E25:E30" si="1">H25+F25+G25+I25</f>
        <v>177</v>
      </c>
      <c r="F25" s="51">
        <v>177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801</v>
      </c>
      <c r="Z25" s="47">
        <f>F25+K25+P25+U25</f>
        <v>801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94.5" customHeight="1">
      <c r="A30" s="4">
        <v>15</v>
      </c>
      <c r="B30" s="42" t="s">
        <v>27</v>
      </c>
      <c r="C30" s="24" t="s">
        <v>34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317</v>
      </c>
      <c r="F31" s="50">
        <f t="shared" ref="F31:AC31" si="7">F25+F26+F27+F28+F29+F30</f>
        <v>317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941</v>
      </c>
      <c r="Z31" s="50">
        <f t="shared" si="7"/>
        <v>941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72" customHeight="1">
      <c r="A38" s="4">
        <v>23</v>
      </c>
      <c r="B38" s="42" t="s">
        <v>1</v>
      </c>
      <c r="C38" s="24" t="s">
        <v>37</v>
      </c>
      <c r="D38" s="24" t="s">
        <v>85</v>
      </c>
      <c r="E38" s="51">
        <f>H38+F38+G38+I38</f>
        <v>250</v>
      </c>
      <c r="F38" s="51">
        <v>250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480</v>
      </c>
      <c r="Z38" s="47">
        <f>F38+K38+P38+U38</f>
        <v>480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0</v>
      </c>
      <c r="F41" s="51">
        <v>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0</v>
      </c>
      <c r="Z41" s="47">
        <f>F41+K41+P41+U41</f>
        <v>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50">
        <f t="shared" ref="E42:AC42" si="12">SUM(E38:E41)</f>
        <v>250</v>
      </c>
      <c r="F42" s="50">
        <f t="shared" si="12"/>
        <v>250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50">
        <f t="shared" si="12"/>
        <v>480</v>
      </c>
      <c r="Z42" s="50">
        <f t="shared" si="12"/>
        <v>480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2.5" customHeight="1">
      <c r="A46" s="19">
        <v>31</v>
      </c>
      <c r="B46" s="43" t="s">
        <v>3</v>
      </c>
      <c r="C46" s="27" t="s">
        <v>33</v>
      </c>
      <c r="D46" s="57" t="s">
        <v>82</v>
      </c>
      <c r="E46" s="51">
        <f>F46+G46+H46+I46</f>
        <v>0</v>
      </c>
      <c r="F46" s="51">
        <v>0</v>
      </c>
      <c r="G46" s="51">
        <v>0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0</v>
      </c>
      <c r="Z46" s="47">
        <f>F46+K46+P46+U46</f>
        <v>0</v>
      </c>
      <c r="AA46" s="47">
        <f t="shared" si="13"/>
        <v>0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0</v>
      </c>
      <c r="F47" s="50">
        <f t="shared" ref="F47:AC47" si="14">SUM(F44:F46)</f>
        <v>0</v>
      </c>
      <c r="G47" s="50">
        <f t="shared" si="14"/>
        <v>0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0</v>
      </c>
      <c r="Z47" s="50">
        <f t="shared" si="14"/>
        <v>0</v>
      </c>
      <c r="AA47" s="50">
        <f t="shared" si="14"/>
        <v>0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70.5" customHeight="1">
      <c r="A54" s="4">
        <v>39</v>
      </c>
      <c r="B54" s="42" t="s">
        <v>6</v>
      </c>
      <c r="C54" s="24" t="s">
        <v>40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0</v>
      </c>
      <c r="Z54" s="47">
        <f>F54+K54+P54+U54</f>
        <v>0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0</v>
      </c>
      <c r="F57" s="50">
        <f t="shared" ref="F57:AC57" si="18">SUM(F54:F56)</f>
        <v>0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0</v>
      </c>
      <c r="Z57" s="50">
        <f t="shared" si="18"/>
        <v>0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80.25" customHeight="1">
      <c r="A65" s="19">
        <v>50</v>
      </c>
      <c r="B65" s="43" t="s">
        <v>5</v>
      </c>
      <c r="C65" s="27" t="s">
        <v>33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984</v>
      </c>
      <c r="F73" s="50">
        <f>F57+F47+F52+F42+F36+F31+F60+F63+F66+F69+F72</f>
        <v>984</v>
      </c>
      <c r="G73" s="50">
        <f t="shared" ref="G73:AC73" si="24">G57+G47+G52+G42+G36+G31+G60+G63+G66+G69+G72</f>
        <v>0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50">
        <f t="shared" si="24"/>
        <v>2672</v>
      </c>
      <c r="Z73" s="50">
        <f t="shared" si="24"/>
        <v>2672</v>
      </c>
      <c r="AA73" s="50">
        <f t="shared" si="24"/>
        <v>0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50">
        <f t="shared" ref="E74:AC74" si="25">E73+E22</f>
        <v>984</v>
      </c>
      <c r="F74" s="50">
        <f t="shared" si="25"/>
        <v>984</v>
      </c>
      <c r="G74" s="50">
        <f t="shared" si="25"/>
        <v>0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50">
        <f t="shared" si="25"/>
        <v>9853</v>
      </c>
      <c r="Z74" s="50">
        <f t="shared" si="25"/>
        <v>9853</v>
      </c>
      <c r="AA74" s="50">
        <f t="shared" si="25"/>
        <v>0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3"/>
    </row>
    <row r="76" spans="1:29" ht="93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4926</v>
      </c>
      <c r="F76" s="51">
        <v>4926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34482</v>
      </c>
      <c r="Z76" s="56">
        <f>F76+K76+P76+U76</f>
        <v>34482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4926</v>
      </c>
      <c r="F77" s="49">
        <f t="shared" ref="F77:AC77" si="26">SUM(F76:F76)</f>
        <v>4926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34482</v>
      </c>
      <c r="Z77" s="49">
        <f t="shared" si="26"/>
        <v>34482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49">
        <f>E74+E77</f>
        <v>5910</v>
      </c>
      <c r="F78" s="49">
        <f t="shared" ref="F78:AC78" si="27">F74+F77</f>
        <v>5910</v>
      </c>
      <c r="G78" s="49">
        <f t="shared" si="27"/>
        <v>0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49">
        <f t="shared" si="27"/>
        <v>44335</v>
      </c>
      <c r="Z78" s="49">
        <f t="shared" si="27"/>
        <v>44335</v>
      </c>
      <c r="AA78" s="49">
        <f t="shared" si="27"/>
        <v>0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89" t="s">
        <v>45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</row>
  </sheetData>
  <mergeCells count="102">
    <mergeCell ref="A9:A11"/>
    <mergeCell ref="B9:B11"/>
    <mergeCell ref="C9:C11"/>
    <mergeCell ref="D9:D11"/>
    <mergeCell ref="V2:AC2"/>
    <mergeCell ref="V3:AC3"/>
    <mergeCell ref="V4:AC4"/>
    <mergeCell ref="B8:Y8"/>
    <mergeCell ref="V6:AC6"/>
    <mergeCell ref="V7:AC7"/>
    <mergeCell ref="E9:AC9"/>
    <mergeCell ref="E10:I10"/>
    <mergeCell ref="J10:N10"/>
    <mergeCell ref="O10:S10"/>
    <mergeCell ref="T10:X10"/>
    <mergeCell ref="Y10:AC10"/>
    <mergeCell ref="I11:I12"/>
    <mergeCell ref="J11:J12"/>
    <mergeCell ref="K11:K12"/>
    <mergeCell ref="L11:L12"/>
    <mergeCell ref="E11:E12"/>
    <mergeCell ref="F11:F12"/>
    <mergeCell ref="G11:G12"/>
    <mergeCell ref="H11:H12"/>
    <mergeCell ref="AB11:AB12"/>
    <mergeCell ref="U11:U12"/>
    <mergeCell ref="V11:V12"/>
    <mergeCell ref="W11:W12"/>
    <mergeCell ref="X11:X12"/>
    <mergeCell ref="A18:A19"/>
    <mergeCell ref="B18:B19"/>
    <mergeCell ref="C18:C19"/>
    <mergeCell ref="D18:D19"/>
    <mergeCell ref="AA18:AA19"/>
    <mergeCell ref="AB18:AB19"/>
    <mergeCell ref="U18:U19"/>
    <mergeCell ref="V18:V19"/>
    <mergeCell ref="W18:W19"/>
    <mergeCell ref="X18:X19"/>
    <mergeCell ref="Q11:Q12"/>
    <mergeCell ref="R11:R12"/>
    <mergeCell ref="S11:S12"/>
    <mergeCell ref="T11:T12"/>
    <mergeCell ref="M11:M12"/>
    <mergeCell ref="N11:N12"/>
    <mergeCell ref="O11:O12"/>
    <mergeCell ref="P11:P12"/>
    <mergeCell ref="AA11:AA12"/>
    <mergeCell ref="AC11:AC12"/>
    <mergeCell ref="B14:AC14"/>
    <mergeCell ref="B15:AC15"/>
    <mergeCell ref="E16:AC16"/>
    <mergeCell ref="Y11:Y12"/>
    <mergeCell ref="Z11:Z12"/>
    <mergeCell ref="I18:I19"/>
    <mergeCell ref="J18:J19"/>
    <mergeCell ref="K18:K19"/>
    <mergeCell ref="L18:L19"/>
    <mergeCell ref="E18:E19"/>
    <mergeCell ref="F18:F19"/>
    <mergeCell ref="G18:G19"/>
    <mergeCell ref="H18:H19"/>
    <mergeCell ref="Q18:Q19"/>
    <mergeCell ref="R18:R19"/>
    <mergeCell ref="S18:S19"/>
    <mergeCell ref="T18:T19"/>
    <mergeCell ref="M18:M19"/>
    <mergeCell ref="N18:N19"/>
    <mergeCell ref="O18:O19"/>
    <mergeCell ref="P18:P19"/>
    <mergeCell ref="Y18:Y19"/>
    <mergeCell ref="Z18:Z19"/>
    <mergeCell ref="AC18:AC19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X20:X21"/>
    <mergeCell ref="Y20:Y21"/>
    <mergeCell ref="N20:N21"/>
    <mergeCell ref="O20:O21"/>
    <mergeCell ref="P20:P21"/>
    <mergeCell ref="Q20:Q21"/>
    <mergeCell ref="R20:R21"/>
    <mergeCell ref="S20:S21"/>
    <mergeCell ref="B75:AC75"/>
    <mergeCell ref="A81:AC81"/>
    <mergeCell ref="T20:T21"/>
    <mergeCell ref="U20:U21"/>
    <mergeCell ref="V20:V21"/>
    <mergeCell ref="W20:W21"/>
    <mergeCell ref="Z20:Z21"/>
    <mergeCell ref="AA20:AA21"/>
    <mergeCell ref="AB20:AB21"/>
    <mergeCell ref="AC20:AC21"/>
  </mergeCells>
  <phoneticPr fontId="2" type="noConversion"/>
  <pageMargins left="0.15748031496062992" right="0.15748031496062992" top="0.2" bottom="0.16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BZ81"/>
  <sheetViews>
    <sheetView topLeftCell="A7" workbookViewId="0">
      <selection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1.5703125" style="7" customWidth="1"/>
    <col min="4" max="4" width="5.140625" style="7" customWidth="1"/>
    <col min="5" max="5" width="8.7109375" style="9" customWidth="1"/>
    <col min="6" max="6" width="8.85546875" style="9" customWidth="1"/>
    <col min="7" max="7" width="5.570312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8.5703125" style="9" customWidth="1"/>
    <col min="21" max="21" width="8.85546875" style="7" customWidth="1"/>
    <col min="22" max="22" width="5.42578125" style="7" customWidth="1"/>
    <col min="23" max="23" width="5.5703125" style="7" customWidth="1"/>
    <col min="24" max="24" width="5.7109375" style="7" customWidth="1"/>
    <col min="25" max="25" width="8.1406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7.25" customHeight="1">
      <c r="S3" s="22"/>
      <c r="T3" s="45"/>
      <c r="U3" s="22"/>
      <c r="V3" s="155" t="s">
        <v>84</v>
      </c>
      <c r="W3" s="155"/>
      <c r="X3" s="155"/>
      <c r="Y3" s="155"/>
      <c r="Z3" s="155"/>
      <c r="AA3" s="155"/>
      <c r="AB3" s="155"/>
      <c r="AC3" s="155"/>
    </row>
    <row r="4" spans="1:29" ht="25.5" customHeight="1"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54" t="s">
        <v>20</v>
      </c>
      <c r="W6" s="154"/>
      <c r="X6" s="154"/>
      <c r="Y6" s="154"/>
      <c r="Z6" s="154"/>
      <c r="AA6" s="154"/>
      <c r="AB6" s="154"/>
      <c r="AC6" s="154"/>
    </row>
    <row r="7" spans="1:29" ht="98.25" customHeight="1">
      <c r="S7" s="22"/>
      <c r="T7" s="45"/>
      <c r="U7" s="22"/>
      <c r="V7" s="155" t="s">
        <v>90</v>
      </c>
      <c r="W7" s="155"/>
      <c r="X7" s="155"/>
      <c r="Y7" s="155"/>
      <c r="Z7" s="155"/>
      <c r="AA7" s="155"/>
      <c r="AB7" s="155"/>
      <c r="AC7" s="155"/>
    </row>
    <row r="8" spans="1:29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9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159"/>
      <c r="AA9" s="159"/>
      <c r="AB9" s="159"/>
      <c r="AC9" s="160"/>
    </row>
    <row r="10" spans="1:29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65</v>
      </c>
      <c r="U10" s="162"/>
      <c r="V10" s="162"/>
      <c r="W10" s="162"/>
      <c r="X10" s="163"/>
      <c r="Y10" s="164" t="s">
        <v>12</v>
      </c>
      <c r="Z10" s="165"/>
      <c r="AA10" s="165"/>
      <c r="AB10" s="165"/>
      <c r="AC10" s="165"/>
    </row>
    <row r="11" spans="1:29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82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</row>
    <row r="12" spans="1:29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83"/>
      <c r="Z12" s="156"/>
      <c r="AA12" s="156"/>
      <c r="AB12" s="156"/>
      <c r="AC12" s="156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</row>
    <row r="15" spans="1:29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</row>
    <row r="16" spans="1:29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4"/>
      <c r="Z16" s="174"/>
      <c r="AA16" s="174"/>
      <c r="AB16" s="174"/>
      <c r="AC16" s="174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85">
        <f>H18+G18+F18+I18</f>
        <v>0</v>
      </c>
      <c r="F18" s="185">
        <v>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6496</v>
      </c>
      <c r="U18" s="179">
        <v>6496</v>
      </c>
      <c r="V18" s="179">
        <v>0</v>
      </c>
      <c r="W18" s="179">
        <v>0</v>
      </c>
      <c r="X18" s="179">
        <v>0</v>
      </c>
      <c r="Y18" s="179">
        <f>AB18+AA18+AC18+Z18</f>
        <v>6496</v>
      </c>
      <c r="Z18" s="179">
        <f>F18+K18+P18+U18</f>
        <v>6496</v>
      </c>
      <c r="AA18" s="179">
        <v>0</v>
      </c>
      <c r="AB18" s="179">
        <f>H18+M18+R18+W18</f>
        <v>0</v>
      </c>
      <c r="AC18" s="179">
        <v>0</v>
      </c>
    </row>
    <row r="19" spans="1:78" ht="98.25" customHeight="1">
      <c r="A19" s="168"/>
      <c r="B19" s="169"/>
      <c r="C19" s="170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1:78" ht="82.5" customHeight="1">
      <c r="A20" s="168">
        <v>6</v>
      </c>
      <c r="B20" s="42" t="s">
        <v>24</v>
      </c>
      <c r="C20" s="24" t="s">
        <v>29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685</v>
      </c>
      <c r="U20" s="179">
        <v>685</v>
      </c>
      <c r="V20" s="179">
        <v>0</v>
      </c>
      <c r="W20" s="179">
        <v>0</v>
      </c>
      <c r="X20" s="179">
        <v>0</v>
      </c>
      <c r="Y20" s="179">
        <f>AB20+AA20+AC20+Z20</f>
        <v>685</v>
      </c>
      <c r="Z20" s="179">
        <f>F20+K20+P20+U20</f>
        <v>685</v>
      </c>
      <c r="AA20" s="179">
        <v>0</v>
      </c>
      <c r="AB20" s="179">
        <v>0</v>
      </c>
      <c r="AC20" s="179">
        <v>0</v>
      </c>
    </row>
    <row r="21" spans="1:78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79"/>
      <c r="Z21" s="179"/>
      <c r="AA21" s="190"/>
      <c r="AB21" s="179"/>
      <c r="AC21" s="190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0</v>
      </c>
      <c r="F22" s="49">
        <f>F18+F20</f>
        <v>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7181</v>
      </c>
      <c r="Z22" s="49">
        <f t="shared" si="0"/>
        <v>7181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9.75" customHeight="1">
      <c r="A25" s="4">
        <v>10</v>
      </c>
      <c r="B25" s="42" t="s">
        <v>1</v>
      </c>
      <c r="C25" s="24" t="s">
        <v>31</v>
      </c>
      <c r="D25" s="24" t="s">
        <v>73</v>
      </c>
      <c r="E25" s="51">
        <f t="shared" ref="E25:E30" si="1">H25+F25+G25+I25</f>
        <v>177</v>
      </c>
      <c r="F25" s="51">
        <v>177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801</v>
      </c>
      <c r="Z25" s="47">
        <f>F25+K25+P25+U25</f>
        <v>801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94.5" customHeight="1">
      <c r="A30" s="4">
        <v>15</v>
      </c>
      <c r="B30" s="42" t="s">
        <v>27</v>
      </c>
      <c r="C30" s="24" t="s">
        <v>34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317</v>
      </c>
      <c r="F31" s="50">
        <f t="shared" ref="F31:AC31" si="7">F25+F26+F27+F28+F29+F30</f>
        <v>317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941</v>
      </c>
      <c r="Z31" s="50">
        <f t="shared" si="7"/>
        <v>941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72" customHeight="1">
      <c r="A38" s="4">
        <v>23</v>
      </c>
      <c r="B38" s="42" t="s">
        <v>1</v>
      </c>
      <c r="C38" s="24" t="s">
        <v>37</v>
      </c>
      <c r="D38" s="24" t="s">
        <v>85</v>
      </c>
      <c r="E38" s="51">
        <f>H38+F38+G38+I38</f>
        <v>250</v>
      </c>
      <c r="F38" s="51">
        <v>250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480</v>
      </c>
      <c r="Z38" s="47">
        <f>F38+K38+P38+U38</f>
        <v>480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0</v>
      </c>
      <c r="F41" s="51">
        <v>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0</v>
      </c>
      <c r="Z41" s="47">
        <f>F41+K41+P41+U41</f>
        <v>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50">
        <f t="shared" ref="E42:AC42" si="12">SUM(E38:E41)</f>
        <v>250</v>
      </c>
      <c r="F42" s="50">
        <f t="shared" si="12"/>
        <v>250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50">
        <f t="shared" si="12"/>
        <v>480</v>
      </c>
      <c r="Z42" s="50">
        <f t="shared" si="12"/>
        <v>480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2.5" customHeight="1">
      <c r="A46" s="19">
        <v>31</v>
      </c>
      <c r="B46" s="43" t="s">
        <v>3</v>
      </c>
      <c r="C46" s="27" t="s">
        <v>33</v>
      </c>
      <c r="D46" s="57" t="s">
        <v>82</v>
      </c>
      <c r="E46" s="51">
        <f>F46+G46+H46+I46</f>
        <v>0</v>
      </c>
      <c r="F46" s="51">
        <v>0</v>
      </c>
      <c r="G46" s="51">
        <v>0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0</v>
      </c>
      <c r="Z46" s="47">
        <f>F46+K46+P46+U46</f>
        <v>0</v>
      </c>
      <c r="AA46" s="47">
        <f t="shared" si="13"/>
        <v>0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0</v>
      </c>
      <c r="F47" s="50">
        <f t="shared" ref="F47:AC47" si="14">SUM(F44:F46)</f>
        <v>0</v>
      </c>
      <c r="G47" s="50">
        <f t="shared" si="14"/>
        <v>0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0</v>
      </c>
      <c r="Z47" s="50">
        <f t="shared" si="14"/>
        <v>0</v>
      </c>
      <c r="AA47" s="50">
        <f t="shared" si="14"/>
        <v>0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70.5" customHeight="1">
      <c r="A54" s="4">
        <v>39</v>
      </c>
      <c r="B54" s="42" t="s">
        <v>6</v>
      </c>
      <c r="C54" s="24" t="s">
        <v>40</v>
      </c>
      <c r="D54" s="57" t="s">
        <v>82</v>
      </c>
      <c r="E54" s="51">
        <f>H54+F54+G54+I54</f>
        <v>0</v>
      </c>
      <c r="F54" s="51">
        <v>0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0</v>
      </c>
      <c r="Z54" s="47">
        <f>F54+K54+P54+U54</f>
        <v>0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0</v>
      </c>
      <c r="F57" s="50">
        <f t="shared" ref="F57:AC57" si="18">SUM(F54:F56)</f>
        <v>0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0</v>
      </c>
      <c r="Z57" s="50">
        <f t="shared" si="18"/>
        <v>0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80.25" customHeight="1">
      <c r="A65" s="19">
        <v>50</v>
      </c>
      <c r="B65" s="43" t="s">
        <v>5</v>
      </c>
      <c r="C65" s="27" t="s">
        <v>33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984</v>
      </c>
      <c r="F73" s="50">
        <f>F57+F47+F52+F42+F36+F31+F60+F63+F66+F69+F72</f>
        <v>984</v>
      </c>
      <c r="G73" s="50">
        <f t="shared" ref="G73:AC73" si="24">G57+G47+G52+G42+G36+G31+G60+G63+G66+G69+G72</f>
        <v>0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50">
        <f t="shared" si="24"/>
        <v>2672</v>
      </c>
      <c r="Z73" s="50">
        <f t="shared" si="24"/>
        <v>2672</v>
      </c>
      <c r="AA73" s="50">
        <f t="shared" si="24"/>
        <v>0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50">
        <f t="shared" ref="E74:AC74" si="25">E73+E22</f>
        <v>984</v>
      </c>
      <c r="F74" s="50">
        <f t="shared" si="25"/>
        <v>984</v>
      </c>
      <c r="G74" s="50">
        <f t="shared" si="25"/>
        <v>0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50">
        <f t="shared" si="25"/>
        <v>9853</v>
      </c>
      <c r="Z74" s="50">
        <f t="shared" si="25"/>
        <v>9853</v>
      </c>
      <c r="AA74" s="50">
        <f t="shared" si="25"/>
        <v>0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3"/>
    </row>
    <row r="76" spans="1:29" ht="93.75" customHeight="1">
      <c r="A76" s="19">
        <v>61</v>
      </c>
      <c r="B76" s="43" t="s">
        <v>46</v>
      </c>
      <c r="C76" s="27" t="s">
        <v>43</v>
      </c>
      <c r="D76" s="27" t="s">
        <v>71</v>
      </c>
      <c r="E76" s="59">
        <f>F76+G76+H76+I76</f>
        <v>4766</v>
      </c>
      <c r="F76" s="59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61">
        <f>AB76+Z76+AA76+AC76</f>
        <v>34322</v>
      </c>
      <c r="Z76" s="61">
        <f>F76+K76+P76+U76</f>
        <v>34322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60">
        <f>SUM(E76:E76)</f>
        <v>4766</v>
      </c>
      <c r="F77" s="60">
        <f t="shared" ref="F77:AC77" si="26">SUM(F76:F76)</f>
        <v>4766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60">
        <f t="shared" si="26"/>
        <v>34322</v>
      </c>
      <c r="Z77" s="60">
        <f t="shared" si="26"/>
        <v>34322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62">
        <v>63</v>
      </c>
      <c r="B78" s="39" t="s">
        <v>18</v>
      </c>
      <c r="C78" s="29"/>
      <c r="D78" s="30"/>
      <c r="E78" s="60">
        <f>E74+E77</f>
        <v>5750</v>
      </c>
      <c r="F78" s="60">
        <f t="shared" ref="F78:AC78" si="27">F74+F77</f>
        <v>5750</v>
      </c>
      <c r="G78" s="49">
        <f t="shared" si="27"/>
        <v>0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44175</v>
      </c>
      <c r="Z78" s="60">
        <f t="shared" si="27"/>
        <v>44175</v>
      </c>
      <c r="AA78" s="49">
        <f t="shared" si="27"/>
        <v>0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89" t="s">
        <v>45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</row>
  </sheetData>
  <mergeCells count="102"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</mergeCells>
  <pageMargins left="0.15748031496062992" right="0.15748031496062992" top="0.15748031496062992" bottom="0.19685039370078741" header="0.31496062992125984" footer="0.31496062992125984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BZ81"/>
  <sheetViews>
    <sheetView topLeftCell="A67" zoomScale="82" zoomScaleNormal="82" workbookViewId="0">
      <selection activeCell="F76" sqref="F7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7.7109375" style="9" customWidth="1"/>
    <col min="8" max="8" width="5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9.85546875" style="9" customWidth="1"/>
    <col min="21" max="21" width="8.8554687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9.42578125" style="7" customWidth="1"/>
    <col min="26" max="26" width="9.28515625" style="7" customWidth="1"/>
    <col min="27" max="27" width="7.140625" style="7" customWidth="1"/>
    <col min="28" max="28" width="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7.25" customHeight="1">
      <c r="S3" s="22"/>
      <c r="T3" s="45"/>
      <c r="U3" s="22"/>
      <c r="V3" s="155" t="s">
        <v>84</v>
      </c>
      <c r="W3" s="155"/>
      <c r="X3" s="155"/>
      <c r="Y3" s="155"/>
      <c r="Z3" s="155"/>
      <c r="AA3" s="155"/>
      <c r="AB3" s="155"/>
      <c r="AC3" s="155"/>
    </row>
    <row r="4" spans="1:29" ht="25.5" customHeight="1"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54" t="s">
        <v>20</v>
      </c>
      <c r="W6" s="154"/>
      <c r="X6" s="154"/>
      <c r="Y6" s="154"/>
      <c r="Z6" s="154"/>
      <c r="AA6" s="154"/>
      <c r="AB6" s="154"/>
      <c r="AC6" s="154"/>
    </row>
    <row r="7" spans="1:29" ht="98.25" customHeight="1">
      <c r="S7" s="22"/>
      <c r="T7" s="45"/>
      <c r="U7" s="22"/>
      <c r="V7" s="155" t="s">
        <v>90</v>
      </c>
      <c r="W7" s="155"/>
      <c r="X7" s="155"/>
      <c r="Y7" s="155"/>
      <c r="Z7" s="155"/>
      <c r="AA7" s="155"/>
      <c r="AB7" s="155"/>
      <c r="AC7" s="155"/>
    </row>
    <row r="8" spans="1:29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9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159"/>
      <c r="AA9" s="159"/>
      <c r="AB9" s="159"/>
      <c r="AC9" s="160"/>
    </row>
    <row r="10" spans="1:29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65</v>
      </c>
      <c r="U10" s="162"/>
      <c r="V10" s="162"/>
      <c r="W10" s="162"/>
      <c r="X10" s="163"/>
      <c r="Y10" s="164" t="s">
        <v>12</v>
      </c>
      <c r="Z10" s="165"/>
      <c r="AA10" s="165"/>
      <c r="AB10" s="165"/>
      <c r="AC10" s="165"/>
    </row>
    <row r="11" spans="1:29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82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</row>
    <row r="12" spans="1:29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83"/>
      <c r="Z12" s="156"/>
      <c r="AA12" s="156"/>
      <c r="AB12" s="156"/>
      <c r="AC12" s="156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</row>
    <row r="15" spans="1:29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</row>
    <row r="16" spans="1:29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4"/>
      <c r="Z16" s="174"/>
      <c r="AA16" s="174"/>
      <c r="AB16" s="174"/>
      <c r="AC16" s="174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97">
        <f>H18+G18+F18+I18</f>
        <v>600</v>
      </c>
      <c r="F18" s="197">
        <v>600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6496</v>
      </c>
      <c r="U18" s="179">
        <v>6496</v>
      </c>
      <c r="V18" s="179">
        <v>0</v>
      </c>
      <c r="W18" s="179">
        <v>0</v>
      </c>
      <c r="X18" s="179">
        <v>0</v>
      </c>
      <c r="Y18" s="199">
        <f>AB18+AA18+AC18+Z18</f>
        <v>7096</v>
      </c>
      <c r="Z18" s="199">
        <f>F18+K18+P18+U18</f>
        <v>7096</v>
      </c>
      <c r="AA18" s="179">
        <v>0</v>
      </c>
      <c r="AB18" s="179">
        <f>H18+M18+R18+W18</f>
        <v>0</v>
      </c>
      <c r="AC18" s="179">
        <v>0</v>
      </c>
    </row>
    <row r="19" spans="1:78" ht="98.25" customHeight="1">
      <c r="A19" s="168"/>
      <c r="B19" s="169"/>
      <c r="C19" s="170"/>
      <c r="D19" s="170"/>
      <c r="E19" s="198"/>
      <c r="F19" s="198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99"/>
      <c r="Z19" s="199"/>
      <c r="AA19" s="179"/>
      <c r="AB19" s="179"/>
      <c r="AC19" s="179"/>
    </row>
    <row r="20" spans="1:78" ht="82.5" customHeight="1">
      <c r="A20" s="168">
        <v>6</v>
      </c>
      <c r="B20" s="42" t="s">
        <v>24</v>
      </c>
      <c r="C20" s="24" t="s">
        <v>29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685</v>
      </c>
      <c r="U20" s="179">
        <v>685</v>
      </c>
      <c r="V20" s="179">
        <v>0</v>
      </c>
      <c r="W20" s="179">
        <v>0</v>
      </c>
      <c r="X20" s="179">
        <v>0</v>
      </c>
      <c r="Y20" s="179">
        <f>AB20+AA20+AC20+Z20</f>
        <v>685</v>
      </c>
      <c r="Z20" s="179">
        <f>F20+K20+P20+U20</f>
        <v>685</v>
      </c>
      <c r="AA20" s="179">
        <v>0</v>
      </c>
      <c r="AB20" s="179">
        <v>0</v>
      </c>
      <c r="AC20" s="179">
        <v>0</v>
      </c>
    </row>
    <row r="21" spans="1:78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79"/>
      <c r="Z21" s="179"/>
      <c r="AA21" s="190"/>
      <c r="AB21" s="179"/>
      <c r="AC21" s="190"/>
    </row>
    <row r="22" spans="1:78" s="31" customFormat="1" ht="30" customHeight="1">
      <c r="A22" s="4">
        <v>7</v>
      </c>
      <c r="B22" s="40" t="s">
        <v>15</v>
      </c>
      <c r="C22" s="40"/>
      <c r="D22" s="26"/>
      <c r="E22" s="60">
        <f>E18+E20</f>
        <v>600</v>
      </c>
      <c r="F22" s="60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60">
        <f t="shared" si="0"/>
        <v>7781</v>
      </c>
      <c r="Z22" s="60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3" customHeight="1">
      <c r="A25" s="4">
        <v>10</v>
      </c>
      <c r="B25" s="42" t="s">
        <v>1</v>
      </c>
      <c r="C25" s="24" t="s">
        <v>95</v>
      </c>
      <c r="D25" s="24" t="s">
        <v>73</v>
      </c>
      <c r="E25" s="59">
        <f t="shared" ref="E25:E30" si="1">H25+F25+G25+I25</f>
        <v>222</v>
      </c>
      <c r="F25" s="59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64">
        <f t="shared" ref="Y25:Y30" si="5">AB25+Z25+AA25+AC25</f>
        <v>846</v>
      </c>
      <c r="Z25" s="65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140</v>
      </c>
      <c r="F28" s="51">
        <v>140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140</v>
      </c>
      <c r="Z28" s="47">
        <f>F28+K28+P28+U28</f>
        <v>140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9">
        <f t="shared" si="1"/>
        <v>90</v>
      </c>
      <c r="F30" s="59">
        <v>90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64">
        <f t="shared" si="5"/>
        <v>90</v>
      </c>
      <c r="Z30" s="65">
        <f>F30+K30+P30+U30</f>
        <v>90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452</v>
      </c>
      <c r="F31" s="63">
        <f t="shared" ref="F31:AC31" si="7">F25+F26+F27+F28+F29+F30</f>
        <v>452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63">
        <f t="shared" si="7"/>
        <v>1076</v>
      </c>
      <c r="Z31" s="63">
        <f t="shared" si="7"/>
        <v>1076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0</v>
      </c>
      <c r="Z33" s="47">
        <f>F33+K33+P33+U33</f>
        <v>0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C36" si="10">F33+F34+F35</f>
        <v>0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0</v>
      </c>
      <c r="Z36" s="50">
        <f t="shared" si="10"/>
        <v>0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92</v>
      </c>
      <c r="D38" s="24" t="s">
        <v>85</v>
      </c>
      <c r="E38" s="59">
        <f>H38+F38+G38+I38</f>
        <v>414</v>
      </c>
      <c r="F38" s="59">
        <v>414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66">
        <f>AB38+AA38+Z38+AC38</f>
        <v>644</v>
      </c>
      <c r="Z38" s="65">
        <f>F38+K38+P38+U38</f>
        <v>644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9">
        <f>H41+F41+G41+I41</f>
        <v>120</v>
      </c>
      <c r="F41" s="59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66">
        <f>AB41+AA41+Z41+AC41</f>
        <v>120</v>
      </c>
      <c r="Z41" s="65">
        <f>F41+K41+P41+U41</f>
        <v>120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63">
        <f t="shared" ref="E42:AC42" si="12">SUM(E38:E41)</f>
        <v>534</v>
      </c>
      <c r="F42" s="63">
        <f t="shared" si="12"/>
        <v>534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764</v>
      </c>
      <c r="Z42" s="63">
        <f t="shared" si="12"/>
        <v>764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87" customHeight="1">
      <c r="A46" s="19">
        <v>31</v>
      </c>
      <c r="B46" s="43" t="s">
        <v>3</v>
      </c>
      <c r="C46" s="27" t="s">
        <v>94</v>
      </c>
      <c r="D46" s="57" t="s">
        <v>82</v>
      </c>
      <c r="E46" s="59">
        <f>F46+G46+H46+I46</f>
        <v>564.1</v>
      </c>
      <c r="F46" s="51">
        <v>0</v>
      </c>
      <c r="G46" s="59">
        <v>564.1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64">
        <f>AB46+Z46+AA46+AC46</f>
        <v>564.1</v>
      </c>
      <c r="Z46" s="47">
        <f>F46+K46+P46+U46</f>
        <v>0</v>
      </c>
      <c r="AA46" s="65">
        <f t="shared" si="13"/>
        <v>564.1</v>
      </c>
      <c r="AB46" s="47">
        <f t="shared" si="13"/>
        <v>0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63">
        <f>SUM(E44:E46)</f>
        <v>564.1</v>
      </c>
      <c r="F47" s="50">
        <f t="shared" ref="F47:AC47" si="14">SUM(F44:F46)</f>
        <v>0</v>
      </c>
      <c r="G47" s="63">
        <f t="shared" si="14"/>
        <v>564.1</v>
      </c>
      <c r="H47" s="50">
        <f t="shared" si="14"/>
        <v>0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63">
        <f t="shared" si="14"/>
        <v>564.1</v>
      </c>
      <c r="Z47" s="50">
        <f t="shared" si="14"/>
        <v>0</v>
      </c>
      <c r="AA47" s="63">
        <f t="shared" si="14"/>
        <v>564.1</v>
      </c>
      <c r="AB47" s="50">
        <f t="shared" si="14"/>
        <v>0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93</v>
      </c>
      <c r="D54" s="57" t="s">
        <v>82</v>
      </c>
      <c r="E54" s="59">
        <f>H54+F54+G54+I54</f>
        <v>4</v>
      </c>
      <c r="F54" s="59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64">
        <f>AB54+Z54+AA54+AC54</f>
        <v>4</v>
      </c>
      <c r="Z54" s="65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63">
        <f>SUM(E54:E56)</f>
        <v>4</v>
      </c>
      <c r="F57" s="63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63">
        <f t="shared" si="18"/>
        <v>4</v>
      </c>
      <c r="Z57" s="63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68.25" customHeight="1">
      <c r="A65" s="19">
        <v>50</v>
      </c>
      <c r="B65" s="43" t="s">
        <v>5</v>
      </c>
      <c r="C65" s="27" t="s">
        <v>94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1251</v>
      </c>
      <c r="Z65" s="56">
        <f>F65+K65+P65+U65</f>
        <v>1251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C66" si="21">SUM(F65:F65)</f>
        <v>417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1251</v>
      </c>
      <c r="Z66" s="50">
        <f t="shared" si="21"/>
        <v>1251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77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1971.1</v>
      </c>
      <c r="F73" s="63">
        <f>F57+F47+F52+F42+F36+F31+F60+F63+F66+F69+F72</f>
        <v>1407</v>
      </c>
      <c r="G73" s="63">
        <f t="shared" ref="G73:AC73" si="24">G57+G47+G52+G42+G36+G31+G60+G63+G66+G69+G72</f>
        <v>564.1</v>
      </c>
      <c r="H73" s="50">
        <f t="shared" si="24"/>
        <v>0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3659.1</v>
      </c>
      <c r="Z73" s="63">
        <f t="shared" si="24"/>
        <v>3095</v>
      </c>
      <c r="AA73" s="63">
        <f t="shared" si="24"/>
        <v>564.1</v>
      </c>
      <c r="AB73" s="50">
        <f t="shared" si="24"/>
        <v>0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2571.1</v>
      </c>
      <c r="F74" s="63">
        <f t="shared" si="25"/>
        <v>2007</v>
      </c>
      <c r="G74" s="63">
        <f t="shared" si="25"/>
        <v>564.1</v>
      </c>
      <c r="H74" s="50">
        <f t="shared" si="25"/>
        <v>0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11440.1</v>
      </c>
      <c r="Z74" s="63">
        <f t="shared" si="25"/>
        <v>10876</v>
      </c>
      <c r="AA74" s="63">
        <f t="shared" si="25"/>
        <v>564.1</v>
      </c>
      <c r="AB74" s="50">
        <f t="shared" si="25"/>
        <v>0</v>
      </c>
      <c r="AC74" s="50">
        <f t="shared" si="25"/>
        <v>0</v>
      </c>
    </row>
    <row r="75" spans="1:29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3"/>
    </row>
    <row r="76" spans="1:29" ht="72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4766</v>
      </c>
      <c r="F76" s="51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34322</v>
      </c>
      <c r="Z76" s="56">
        <f>F76+K76+P76+U76</f>
        <v>34322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4766</v>
      </c>
      <c r="F77" s="49">
        <f t="shared" ref="F77:AC77" si="26">SUM(F76:F76)</f>
        <v>4766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34322</v>
      </c>
      <c r="Z77" s="49">
        <f t="shared" si="26"/>
        <v>34322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62">
        <v>63</v>
      </c>
      <c r="B78" s="39" t="s">
        <v>18</v>
      </c>
      <c r="C78" s="29"/>
      <c r="D78" s="30"/>
      <c r="E78" s="60">
        <f>E74+E77</f>
        <v>7337.1</v>
      </c>
      <c r="F78" s="60">
        <f t="shared" ref="F78:AC78" si="27">F74+F77</f>
        <v>6773</v>
      </c>
      <c r="G78" s="60">
        <f t="shared" si="27"/>
        <v>564.1</v>
      </c>
      <c r="H78" s="49">
        <f t="shared" si="27"/>
        <v>0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45762.1</v>
      </c>
      <c r="Z78" s="60">
        <f t="shared" si="27"/>
        <v>45198</v>
      </c>
      <c r="AA78" s="60">
        <f t="shared" si="27"/>
        <v>564.1</v>
      </c>
      <c r="AB78" s="49">
        <f t="shared" si="27"/>
        <v>0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89" t="s">
        <v>45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</row>
  </sheetData>
  <mergeCells count="102"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</mergeCells>
  <pageMargins left="0.15748031496062992" right="0.15748031496062992" top="0.15748031496062992" bottom="0.27559055118110237" header="0.31496062992125984" footer="0.31496062992125984"/>
  <pageSetup paperSize="9" scale="6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E84"/>
  <sheetViews>
    <sheetView topLeftCell="A73" workbookViewId="0">
      <selection activeCell="A73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7.7109375" style="9" customWidth="1"/>
    <col min="6" max="6" width="8" style="9" customWidth="1"/>
    <col min="7" max="7" width="6.140625" style="9" customWidth="1"/>
    <col min="8" max="8" width="5.28515625" style="9" customWidth="1"/>
    <col min="9" max="9" width="4.85546875" style="9" customWidth="1"/>
    <col min="10" max="10" width="7.85546875" style="9" customWidth="1"/>
    <col min="11" max="11" width="7.85546875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55" t="s">
        <v>90</v>
      </c>
      <c r="AB7" s="155"/>
      <c r="AC7" s="155"/>
      <c r="AD7" s="155"/>
      <c r="AE7" s="155"/>
      <c r="AF7" s="155"/>
      <c r="AG7" s="155"/>
      <c r="AH7" s="155"/>
    </row>
    <row r="8" spans="1:34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206" t="s">
        <v>97</v>
      </c>
      <c r="U10" s="207"/>
      <c r="V10" s="207"/>
      <c r="W10" s="207"/>
      <c r="X10" s="208"/>
      <c r="Y10" s="161" t="s">
        <v>98</v>
      </c>
      <c r="Z10" s="162"/>
      <c r="AA10" s="162"/>
      <c r="AB10" s="162"/>
      <c r="AC10" s="163"/>
      <c r="AD10" s="164" t="s">
        <v>12</v>
      </c>
      <c r="AE10" s="165"/>
      <c r="AF10" s="165"/>
      <c r="AG10" s="165"/>
      <c r="AH10" s="165"/>
    </row>
    <row r="11" spans="1:34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209" t="s">
        <v>10</v>
      </c>
      <c r="U11" s="211" t="s">
        <v>66</v>
      </c>
      <c r="V11" s="211" t="s">
        <v>68</v>
      </c>
      <c r="W11" s="211" t="s">
        <v>69</v>
      </c>
      <c r="X11" s="211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210"/>
      <c r="U12" s="211"/>
      <c r="V12" s="211"/>
      <c r="W12" s="211"/>
      <c r="X12" s="211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97">
        <f>H18+G18+F18+I18</f>
        <v>359</v>
      </c>
      <c r="F18" s="197">
        <v>359</v>
      </c>
      <c r="G18" s="185">
        <v>0</v>
      </c>
      <c r="H18" s="185">
        <v>0</v>
      </c>
      <c r="I18" s="185">
        <v>0</v>
      </c>
      <c r="J18" s="200">
        <f>M18+L18+N18+K18</f>
        <v>1200</v>
      </c>
      <c r="K18" s="199">
        <v>1200</v>
      </c>
      <c r="L18" s="179">
        <v>0</v>
      </c>
      <c r="M18" s="179">
        <v>0</v>
      </c>
      <c r="N18" s="179">
        <v>0</v>
      </c>
      <c r="O18" s="200">
        <f>R18+Q18+S18+P18</f>
        <v>1200</v>
      </c>
      <c r="P18" s="199">
        <v>1200</v>
      </c>
      <c r="Q18" s="179">
        <v>0</v>
      </c>
      <c r="R18" s="179">
        <v>0</v>
      </c>
      <c r="S18" s="179">
        <v>0</v>
      </c>
      <c r="T18" s="200">
        <f>W18+V18+X18+U18</f>
        <v>1200</v>
      </c>
      <c r="U18" s="199">
        <v>1200</v>
      </c>
      <c r="V18" s="199">
        <v>0</v>
      </c>
      <c r="W18" s="199">
        <v>0</v>
      </c>
      <c r="X18" s="199">
        <v>0</v>
      </c>
      <c r="Y18" s="200">
        <f>AB18+AA18+AC18+Z18</f>
        <v>3600</v>
      </c>
      <c r="Z18" s="199">
        <v>3600</v>
      </c>
      <c r="AA18" s="179">
        <v>0</v>
      </c>
      <c r="AB18" s="179">
        <v>0</v>
      </c>
      <c r="AC18" s="179">
        <v>0</v>
      </c>
      <c r="AD18" s="199">
        <f>AG18+AF18+AH18+AE18</f>
        <v>7559</v>
      </c>
      <c r="AE18" s="199">
        <f>F18+K18+P18+Z18+U18</f>
        <v>7559</v>
      </c>
      <c r="AF18" s="179">
        <v>0</v>
      </c>
      <c r="AG18" s="179">
        <f>H18+M18+R18+AB18</f>
        <v>0</v>
      </c>
      <c r="AH18" s="179">
        <v>0</v>
      </c>
    </row>
    <row r="19" spans="1:83" ht="98.25" customHeight="1">
      <c r="A19" s="168"/>
      <c r="B19" s="169"/>
      <c r="C19" s="170"/>
      <c r="D19" s="170"/>
      <c r="E19" s="198"/>
      <c r="F19" s="198"/>
      <c r="G19" s="186"/>
      <c r="H19" s="186"/>
      <c r="I19" s="186"/>
      <c r="J19" s="200"/>
      <c r="K19" s="199"/>
      <c r="L19" s="179"/>
      <c r="M19" s="179"/>
      <c r="N19" s="179"/>
      <c r="O19" s="200"/>
      <c r="P19" s="199"/>
      <c r="Q19" s="179"/>
      <c r="R19" s="179"/>
      <c r="S19" s="179"/>
      <c r="T19" s="200"/>
      <c r="U19" s="199"/>
      <c r="V19" s="199"/>
      <c r="W19" s="199"/>
      <c r="X19" s="199"/>
      <c r="Y19" s="200"/>
      <c r="Z19" s="199"/>
      <c r="AA19" s="179"/>
      <c r="AB19" s="179"/>
      <c r="AC19" s="179"/>
      <c r="AD19" s="199"/>
      <c r="AE19" s="199"/>
      <c r="AF19" s="179"/>
      <c r="AG19" s="179"/>
      <c r="AH19" s="179"/>
    </row>
    <row r="20" spans="1:83" ht="82.5" customHeight="1">
      <c r="A20" s="168">
        <v>6</v>
      </c>
      <c r="B20" s="42" t="s">
        <v>24</v>
      </c>
      <c r="C20" s="68" t="s">
        <v>99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200">
        <f>W20+V20+X20+U20</f>
        <v>0</v>
      </c>
      <c r="U20" s="199">
        <v>0</v>
      </c>
      <c r="V20" s="199">
        <v>0</v>
      </c>
      <c r="W20" s="199">
        <v>0</v>
      </c>
      <c r="X20" s="19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99">
        <f>AG20+AF20+AH20+AE20</f>
        <v>685</v>
      </c>
      <c r="AE20" s="19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200"/>
      <c r="U21" s="204"/>
      <c r="V21" s="204"/>
      <c r="W21" s="204"/>
      <c r="X21" s="205"/>
      <c r="Y21" s="187"/>
      <c r="Z21" s="188"/>
      <c r="AA21" s="188"/>
      <c r="AB21" s="188"/>
      <c r="AC21" s="190"/>
      <c r="AD21" s="199"/>
      <c r="AE21" s="199"/>
      <c r="AF21" s="190"/>
      <c r="AG21" s="179"/>
      <c r="AH21" s="190"/>
    </row>
    <row r="22" spans="1:83" s="31" customFormat="1" ht="30" customHeight="1">
      <c r="A22" s="4">
        <v>7</v>
      </c>
      <c r="B22" s="40" t="s">
        <v>15</v>
      </c>
      <c r="C22" s="40"/>
      <c r="D22" s="26"/>
      <c r="E22" s="60">
        <f>E18+E20</f>
        <v>359</v>
      </c>
      <c r="F22" s="60">
        <f>F18+F20</f>
        <v>359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60">
        <f t="shared" si="0"/>
        <v>1200</v>
      </c>
      <c r="K22" s="60">
        <f t="shared" si="0"/>
        <v>1200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60">
        <f t="shared" si="0"/>
        <v>1200</v>
      </c>
      <c r="P22" s="60">
        <f t="shared" si="0"/>
        <v>1200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60">
        <f>T18+T20</f>
        <v>1200</v>
      </c>
      <c r="U22" s="60">
        <f>U18+U20</f>
        <v>1200</v>
      </c>
      <c r="V22" s="60">
        <f>V18+V20</f>
        <v>0</v>
      </c>
      <c r="W22" s="60">
        <f>W18+W20</f>
        <v>0</v>
      </c>
      <c r="X22" s="60">
        <f>X18+X20</f>
        <v>0</v>
      </c>
      <c r="Y22" s="60">
        <f t="shared" si="0"/>
        <v>4285</v>
      </c>
      <c r="Z22" s="60">
        <f t="shared" si="0"/>
        <v>4285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60">
        <f t="shared" si="0"/>
        <v>8244</v>
      </c>
      <c r="AE22" s="60">
        <f t="shared" si="0"/>
        <v>8244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9">
        <f t="shared" ref="T25:T30" si="4">U25+V25+W25+X25</f>
        <v>260</v>
      </c>
      <c r="U25" s="67">
        <v>260</v>
      </c>
      <c r="V25" s="67">
        <v>0</v>
      </c>
      <c r="W25" s="67">
        <v>0</v>
      </c>
      <c r="X25" s="6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67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9">
        <f t="shared" si="4"/>
        <v>0</v>
      </c>
      <c r="U26" s="59">
        <v>0</v>
      </c>
      <c r="V26" s="59">
        <v>0</v>
      </c>
      <c r="W26" s="67">
        <v>0</v>
      </c>
      <c r="X26" s="59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9">
        <f t="shared" si="4"/>
        <v>0</v>
      </c>
      <c r="U27" s="59">
        <v>0</v>
      </c>
      <c r="V27" s="59">
        <v>0</v>
      </c>
      <c r="W27" s="59">
        <v>0</v>
      </c>
      <c r="X27" s="59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0</v>
      </c>
      <c r="AE27" s="47">
        <f t="shared" si="7"/>
        <v>0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81">
        <f t="shared" si="1"/>
        <v>101</v>
      </c>
      <c r="F28" s="8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9">
        <f t="shared" si="4"/>
        <v>0</v>
      </c>
      <c r="U28" s="67">
        <f>X28</f>
        <v>0</v>
      </c>
      <c r="V28" s="67">
        <v>0</v>
      </c>
      <c r="W28" s="59">
        <v>0</v>
      </c>
      <c r="X28" s="6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64">
        <f t="shared" si="6"/>
        <v>101</v>
      </c>
      <c r="AE28" s="80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9">
        <f t="shared" si="4"/>
        <v>0</v>
      </c>
      <c r="U29" s="67">
        <f>X29</f>
        <v>0</v>
      </c>
      <c r="V29" s="67">
        <v>0</v>
      </c>
      <c r="W29" s="59">
        <v>0</v>
      </c>
      <c r="X29" s="6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9">
        <f t="shared" si="1"/>
        <v>0</v>
      </c>
      <c r="F30" s="59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9">
        <f t="shared" si="4"/>
        <v>0</v>
      </c>
      <c r="U30" s="67">
        <f>X30</f>
        <v>0</v>
      </c>
      <c r="V30" s="67">
        <v>0</v>
      </c>
      <c r="W30" s="59">
        <v>0</v>
      </c>
      <c r="X30" s="6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64">
        <f t="shared" si="6"/>
        <v>0</v>
      </c>
      <c r="AE30" s="6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323</v>
      </c>
      <c r="F31" s="63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197</v>
      </c>
      <c r="K31" s="50">
        <f t="shared" si="8"/>
        <v>197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63">
        <f>T25+T26+T27+T28+T29+T30</f>
        <v>260</v>
      </c>
      <c r="U31" s="63">
        <f>U25+U26+U27+U28+U29+U30</f>
        <v>260</v>
      </c>
      <c r="V31" s="63">
        <f>V25+V26+V27+V28+V29+V30</f>
        <v>0</v>
      </c>
      <c r="W31" s="63">
        <f>W25+W26+W27+W28+W29+W30</f>
        <v>0</v>
      </c>
      <c r="X31" s="63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1207</v>
      </c>
      <c r="AE31" s="63">
        <f t="shared" si="8"/>
        <v>1207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0</v>
      </c>
      <c r="F33" s="51">
        <v>0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9">
        <f>U33+V33+W33+X33</f>
        <v>0</v>
      </c>
      <c r="U33" s="67">
        <v>0</v>
      </c>
      <c r="V33" s="67">
        <v>0</v>
      </c>
      <c r="W33" s="67">
        <v>0</v>
      </c>
      <c r="X33" s="6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0</v>
      </c>
      <c r="AE33" s="47">
        <f t="shared" ref="AE33:AH35" si="9">F33+K33+P33+Z33+U33</f>
        <v>0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9">
        <f>U34+V34+W34+X34</f>
        <v>0</v>
      </c>
      <c r="U34" s="67">
        <v>0</v>
      </c>
      <c r="V34" s="67">
        <v>0</v>
      </c>
      <c r="W34" s="67">
        <v>0</v>
      </c>
      <c r="X34" s="6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9">
        <f>U35+V35+W35+X35</f>
        <v>0</v>
      </c>
      <c r="U35" s="59">
        <v>0</v>
      </c>
      <c r="V35" s="59">
        <v>0</v>
      </c>
      <c r="W35" s="59">
        <v>0</v>
      </c>
      <c r="X35" s="59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0</v>
      </c>
      <c r="AE35" s="47">
        <f t="shared" si="9"/>
        <v>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0</v>
      </c>
      <c r="F36" s="50">
        <f t="shared" ref="F36:AH36" si="11">F33+F34+F35</f>
        <v>0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50">
        <f t="shared" si="11"/>
        <v>0</v>
      </c>
      <c r="K36" s="50">
        <f t="shared" si="11"/>
        <v>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63">
        <f>T33+T34+T35</f>
        <v>0</v>
      </c>
      <c r="U36" s="63">
        <f>U33+U34+U35</f>
        <v>0</v>
      </c>
      <c r="V36" s="63">
        <f>V33+V34+V35</f>
        <v>0</v>
      </c>
      <c r="W36" s="63">
        <f>W33+W34+W35</f>
        <v>0</v>
      </c>
      <c r="X36" s="63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50">
        <f t="shared" si="11"/>
        <v>0</v>
      </c>
      <c r="AE36" s="50">
        <f t="shared" si="11"/>
        <v>0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414</v>
      </c>
      <c r="F38" s="51">
        <v>414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9">
        <f>W38+U38+V38+X38</f>
        <v>167</v>
      </c>
      <c r="U38" s="67">
        <v>167</v>
      </c>
      <c r="V38" s="67">
        <v>0</v>
      </c>
      <c r="W38" s="67">
        <v>0</v>
      </c>
      <c r="X38" s="6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811</v>
      </c>
      <c r="AE38" s="67">
        <f t="shared" ref="AE38:AH41" si="12">F38+K38+P38+Z38+U38</f>
        <v>811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9">
        <f>W39+U39+V39+X39</f>
        <v>0</v>
      </c>
      <c r="U39" s="67">
        <v>0</v>
      </c>
      <c r="V39" s="67">
        <v>0</v>
      </c>
      <c r="W39" s="67">
        <v>0</v>
      </c>
      <c r="X39" s="6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9">
        <f>W40+U40+V40+X40</f>
        <v>0</v>
      </c>
      <c r="U40" s="59">
        <v>0</v>
      </c>
      <c r="V40" s="67">
        <v>0</v>
      </c>
      <c r="W40" s="59">
        <v>0</v>
      </c>
      <c r="X40" s="6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120</v>
      </c>
      <c r="F41" s="51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9">
        <f>W41+U41+V41+X41</f>
        <v>0</v>
      </c>
      <c r="U41" s="67">
        <v>0</v>
      </c>
      <c r="V41" s="67">
        <v>0</v>
      </c>
      <c r="W41" s="67">
        <v>0</v>
      </c>
      <c r="X41" s="6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120</v>
      </c>
      <c r="AE41" s="47">
        <f t="shared" si="12"/>
        <v>120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534</v>
      </c>
      <c r="F42" s="50">
        <f t="shared" si="13"/>
        <v>534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63">
        <f>SUM(T38:T41)</f>
        <v>167</v>
      </c>
      <c r="U42" s="63">
        <f>SUM(U38:U41)</f>
        <v>167</v>
      </c>
      <c r="V42" s="63">
        <f>SUM(V38:V41)</f>
        <v>0</v>
      </c>
      <c r="W42" s="63">
        <f>SUM(W38:W41)</f>
        <v>0</v>
      </c>
      <c r="X42" s="63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931</v>
      </c>
      <c r="AE42" s="63">
        <f t="shared" si="13"/>
        <v>931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9">
        <f>U44+V44+W44+X44</f>
        <v>0</v>
      </c>
      <c r="U44" s="67">
        <v>0</v>
      </c>
      <c r="V44" s="67">
        <v>0</v>
      </c>
      <c r="W44" s="67">
        <v>0</v>
      </c>
      <c r="X44" s="6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9">
        <f>U45+V45+W45+X45</f>
        <v>0</v>
      </c>
      <c r="U45" s="67">
        <v>0</v>
      </c>
      <c r="V45" s="67">
        <v>0</v>
      </c>
      <c r="W45" s="67">
        <v>0</v>
      </c>
      <c r="X45" s="6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105.75" customHeight="1">
      <c r="A46" s="19">
        <v>31</v>
      </c>
      <c r="B46" s="43" t="s">
        <v>3</v>
      </c>
      <c r="C46" s="27" t="s">
        <v>105</v>
      </c>
      <c r="D46" s="57" t="s">
        <v>82</v>
      </c>
      <c r="E46" s="51">
        <f>F46+G46+H46+I46</f>
        <v>564.1</v>
      </c>
      <c r="F46" s="51">
        <v>0</v>
      </c>
      <c r="G46" s="51">
        <v>564.1</v>
      </c>
      <c r="H46" s="51">
        <v>0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9">
        <f>U46+V46+W46+X46</f>
        <v>0</v>
      </c>
      <c r="U46" s="59">
        <v>0</v>
      </c>
      <c r="V46" s="59">
        <v>0</v>
      </c>
      <c r="W46" s="59">
        <v>0</v>
      </c>
      <c r="X46" s="59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564.1</v>
      </c>
      <c r="AG46" s="47">
        <f t="shared" si="14"/>
        <v>0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564.1</v>
      </c>
      <c r="H47" s="50">
        <f t="shared" si="15"/>
        <v>0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63">
        <f>SUM(T44:T46)</f>
        <v>0</v>
      </c>
      <c r="U47" s="63">
        <f>SUM(U44:U46)</f>
        <v>0</v>
      </c>
      <c r="V47" s="63">
        <f>SUM(V44:V46)</f>
        <v>0</v>
      </c>
      <c r="W47" s="63">
        <f>SUM(W44:W46)</f>
        <v>0</v>
      </c>
      <c r="X47" s="63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564.1</v>
      </c>
      <c r="AG47" s="50">
        <f t="shared" si="15"/>
        <v>0</v>
      </c>
      <c r="AH47" s="50">
        <f t="shared" si="15"/>
        <v>0</v>
      </c>
    </row>
    <row r="48" spans="1:37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9">
        <f>U49+V49+W49+X49</f>
        <v>0</v>
      </c>
      <c r="U49" s="67">
        <v>0</v>
      </c>
      <c r="V49" s="67">
        <v>0</v>
      </c>
      <c r="W49" s="67">
        <v>0</v>
      </c>
      <c r="X49" s="6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9">
        <f>U50+V50+W50+X50</f>
        <v>0</v>
      </c>
      <c r="U50" s="59">
        <v>0</v>
      </c>
      <c r="V50" s="59">
        <v>0</v>
      </c>
      <c r="W50" s="59">
        <v>0</v>
      </c>
      <c r="X50" s="59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9">
        <f>U51+V51+W51+X51</f>
        <v>0</v>
      </c>
      <c r="U51" s="67">
        <v>0</v>
      </c>
      <c r="V51" s="67">
        <v>0</v>
      </c>
      <c r="W51" s="67">
        <v>0</v>
      </c>
      <c r="X51" s="6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63">
        <f>SUM(T49:T51)</f>
        <v>0</v>
      </c>
      <c r="U52" s="63">
        <f>SUM(U49:U51)</f>
        <v>0</v>
      </c>
      <c r="V52" s="63">
        <f>SUM(V49:V51)</f>
        <v>0</v>
      </c>
      <c r="W52" s="63">
        <f>SUM(W49:W51)</f>
        <v>0</v>
      </c>
      <c r="X52" s="63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9">
        <f>U54+V54+W54+X54</f>
        <v>0</v>
      </c>
      <c r="U54" s="67">
        <v>0</v>
      </c>
      <c r="V54" s="67">
        <v>0</v>
      </c>
      <c r="W54" s="67">
        <v>0</v>
      </c>
      <c r="X54" s="6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9">
        <f>U55+V55+W55+X55</f>
        <v>0</v>
      </c>
      <c r="U55" s="67">
        <v>0</v>
      </c>
      <c r="V55" s="67">
        <v>0</v>
      </c>
      <c r="W55" s="67">
        <v>0</v>
      </c>
      <c r="X55" s="6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63">
        <f>SUM(T54:T56)</f>
        <v>0</v>
      </c>
      <c r="U57" s="63">
        <f>SUM(U54:U56)</f>
        <v>0</v>
      </c>
      <c r="V57" s="63">
        <f>SUM(V54:V56)</f>
        <v>0</v>
      </c>
      <c r="W57" s="63">
        <f>SUM(W54:W56)</f>
        <v>0</v>
      </c>
      <c r="X57" s="63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9">
        <f>W59+V59+X59+U59</f>
        <v>0</v>
      </c>
      <c r="U59" s="59">
        <v>0</v>
      </c>
      <c r="V59" s="59">
        <v>0</v>
      </c>
      <c r="W59" s="59">
        <v>0</v>
      </c>
      <c r="X59" s="59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0</v>
      </c>
      <c r="AE59" s="47">
        <f>F59+K59+P59+Z59+U59</f>
        <v>0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0</v>
      </c>
      <c r="K60" s="50">
        <f t="shared" si="20"/>
        <v>0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63">
        <f>SUM(T59:T59)</f>
        <v>0</v>
      </c>
      <c r="U60" s="63">
        <f>SUM(U59:U59)</f>
        <v>0</v>
      </c>
      <c r="V60" s="63">
        <f>SUM(V59:V59)</f>
        <v>0</v>
      </c>
      <c r="W60" s="63">
        <f>SUM(W59:W59)</f>
        <v>0</v>
      </c>
      <c r="X60" s="63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0</v>
      </c>
      <c r="AE60" s="50">
        <f t="shared" si="20"/>
        <v>0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9">
        <f>U62+V62+W62+X62</f>
        <v>0</v>
      </c>
      <c r="U62" s="67">
        <v>0</v>
      </c>
      <c r="V62" s="67">
        <v>0</v>
      </c>
      <c r="W62" s="67">
        <v>0</v>
      </c>
      <c r="X62" s="6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0</v>
      </c>
      <c r="AE62" s="47">
        <f>F62+K62+P62+Z62+U62</f>
        <v>0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0</v>
      </c>
      <c r="K63" s="50">
        <f t="shared" si="21"/>
        <v>0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63">
        <f>SUM(T62:T62)</f>
        <v>0</v>
      </c>
      <c r="U63" s="63">
        <f>SUM(U62:U62)</f>
        <v>0</v>
      </c>
      <c r="V63" s="63">
        <f>SUM(V62:V62)</f>
        <v>0</v>
      </c>
      <c r="W63" s="63">
        <f>SUM(W62:W62)</f>
        <v>0</v>
      </c>
      <c r="X63" s="63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0</v>
      </c>
      <c r="AE63" s="50">
        <f t="shared" si="21"/>
        <v>0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104</v>
      </c>
      <c r="D65" s="27" t="s">
        <v>86</v>
      </c>
      <c r="E65" s="51">
        <f>H65+G65+F65+I65</f>
        <v>417</v>
      </c>
      <c r="F65" s="51">
        <v>417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9">
        <f>W65+V65+X65+U65</f>
        <v>417</v>
      </c>
      <c r="U65" s="59">
        <v>417</v>
      </c>
      <c r="V65" s="59">
        <v>0</v>
      </c>
      <c r="W65" s="59">
        <v>0</v>
      </c>
      <c r="X65" s="59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64">
        <f>AG65+AE65+AF65+AH65</f>
        <v>1668</v>
      </c>
      <c r="AE65" s="67">
        <f>F65+K65+P65+Z65+U65</f>
        <v>1668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417</v>
      </c>
      <c r="F66" s="50">
        <f t="shared" ref="F66:AH66" si="22">SUM(F65:F65)</f>
        <v>417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417</v>
      </c>
      <c r="K66" s="50">
        <f t="shared" si="22"/>
        <v>417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63">
        <f>SUM(T65:T65)</f>
        <v>417</v>
      </c>
      <c r="U66" s="63">
        <f>SUM(U65:U65)</f>
        <v>417</v>
      </c>
      <c r="V66" s="63">
        <f>SUM(V65:V65)</f>
        <v>0</v>
      </c>
      <c r="W66" s="63">
        <f>SUM(W65:W65)</f>
        <v>0</v>
      </c>
      <c r="X66" s="63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63">
        <f t="shared" si="22"/>
        <v>1668</v>
      </c>
      <c r="AE66" s="63">
        <f t="shared" si="22"/>
        <v>1668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9">
        <f>W68+V68+X68+U68</f>
        <v>0</v>
      </c>
      <c r="U68" s="59">
        <v>0</v>
      </c>
      <c r="V68" s="59">
        <v>0</v>
      </c>
      <c r="W68" s="59">
        <v>0</v>
      </c>
      <c r="X68" s="59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63">
        <f>SUM(T68:T68)</f>
        <v>0</v>
      </c>
      <c r="U69" s="69">
        <f>SUM(U68:U68)</f>
        <v>0</v>
      </c>
      <c r="V69" s="69">
        <f>SUM(V68:V68)</f>
        <v>0</v>
      </c>
      <c r="W69" s="69">
        <f>SUM(W68:W68)</f>
        <v>0</v>
      </c>
      <c r="X69" s="69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26.75" customHeight="1">
      <c r="A70" s="19">
        <v>55</v>
      </c>
      <c r="B70" s="43" t="s">
        <v>112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9">
        <f>W71+V71+X71+U71</f>
        <v>0</v>
      </c>
      <c r="U71" s="59">
        <v>0</v>
      </c>
      <c r="V71" s="59">
        <v>0</v>
      </c>
      <c r="W71" s="59">
        <v>0</v>
      </c>
      <c r="X71" s="59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63">
        <f>T71</f>
        <v>0</v>
      </c>
      <c r="U72" s="63">
        <f>U71</f>
        <v>0</v>
      </c>
      <c r="V72" s="63">
        <f>V71</f>
        <v>0</v>
      </c>
      <c r="W72" s="63">
        <f>W71</f>
        <v>0</v>
      </c>
      <c r="X72" s="63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1842.1</v>
      </c>
      <c r="F73" s="50">
        <f>F57+F47+F52+F42+F36+F31+F60+F63+F66+F69+F72</f>
        <v>1278</v>
      </c>
      <c r="G73" s="50">
        <f t="shared" ref="G73:AH73" si="25">G57+G47+G52+G42+G36+G31+G60+G63+G66+G69+G72</f>
        <v>564.1</v>
      </c>
      <c r="H73" s="50">
        <f t="shared" si="25"/>
        <v>0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63">
        <f>T57+T47+T52+T42+T36+T31+T60+T63+T66+T69+T72</f>
        <v>844</v>
      </c>
      <c r="U73" s="63">
        <f>U57+U47+U52+U42+U36+U31+U60+U63+U66+U69+U72</f>
        <v>844</v>
      </c>
      <c r="V73" s="63">
        <f>V57+V47+V52+V42+V36+V31+V60+V63+V66+V69+V72</f>
        <v>0</v>
      </c>
      <c r="W73" s="63">
        <f>W57+W47+W52+W42+W36+W31+W60+W63+W66+W69+W72</f>
        <v>0</v>
      </c>
      <c r="X73" s="63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4374.1000000000004</v>
      </c>
      <c r="AE73" s="63">
        <f t="shared" si="25"/>
        <v>3810</v>
      </c>
      <c r="AF73" s="50">
        <f t="shared" si="25"/>
        <v>564.1</v>
      </c>
      <c r="AG73" s="50">
        <f t="shared" si="25"/>
        <v>0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2201.1</v>
      </c>
      <c r="F74" s="50">
        <f t="shared" si="26"/>
        <v>1637</v>
      </c>
      <c r="G74" s="50">
        <f t="shared" si="26"/>
        <v>564.1</v>
      </c>
      <c r="H74" s="50">
        <f t="shared" si="26"/>
        <v>0</v>
      </c>
      <c r="I74" s="50">
        <f t="shared" si="26"/>
        <v>0</v>
      </c>
      <c r="J74" s="50">
        <f t="shared" si="26"/>
        <v>2044</v>
      </c>
      <c r="K74" s="50">
        <f t="shared" si="26"/>
        <v>2044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2044</v>
      </c>
      <c r="P74" s="50">
        <f t="shared" si="26"/>
        <v>2044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63">
        <f>T73+T22</f>
        <v>2044</v>
      </c>
      <c r="U74" s="63">
        <f>U73+U22</f>
        <v>2044</v>
      </c>
      <c r="V74" s="63">
        <f>V73+V22</f>
        <v>0</v>
      </c>
      <c r="W74" s="63">
        <f>W73+W22</f>
        <v>0</v>
      </c>
      <c r="X74" s="63">
        <f>X73+X22</f>
        <v>0</v>
      </c>
      <c r="Y74" s="50">
        <f t="shared" si="26"/>
        <v>4285</v>
      </c>
      <c r="Z74" s="50">
        <f t="shared" si="26"/>
        <v>4285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12618.1</v>
      </c>
      <c r="AE74" s="63">
        <f t="shared" si="26"/>
        <v>12054</v>
      </c>
      <c r="AF74" s="50">
        <f t="shared" si="26"/>
        <v>564.1</v>
      </c>
      <c r="AG74" s="50">
        <f t="shared" si="26"/>
        <v>0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72.7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4766</v>
      </c>
      <c r="F76" s="51">
        <v>4766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9">
        <f>U76+V76+W76+X76</f>
        <v>4926</v>
      </c>
      <c r="U76" s="59">
        <v>4926</v>
      </c>
      <c r="V76" s="59">
        <v>0</v>
      </c>
      <c r="W76" s="59">
        <v>0</v>
      </c>
      <c r="X76" s="59">
        <v>0</v>
      </c>
      <c r="Y76" s="59">
        <f>Z76+AA76+AB76+AC76</f>
        <v>14778</v>
      </c>
      <c r="Z76" s="59">
        <v>14778</v>
      </c>
      <c r="AA76" s="59">
        <v>0</v>
      </c>
      <c r="AB76" s="59">
        <v>0</v>
      </c>
      <c r="AC76" s="59">
        <v>0</v>
      </c>
      <c r="AD76" s="56">
        <f>AG76+AE76+AF76+AH76</f>
        <v>34322</v>
      </c>
      <c r="AE76" s="56">
        <f>F76+K76+P76+Z76+U76</f>
        <v>34322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4766</v>
      </c>
      <c r="F77" s="49">
        <f t="shared" ref="F77:AH77" si="27">SUM(F76:F76)</f>
        <v>4766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4926</v>
      </c>
      <c r="K77" s="49">
        <f t="shared" si="27"/>
        <v>4926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60">
        <f>SUM(T76:T76)</f>
        <v>4926</v>
      </c>
      <c r="U77" s="60">
        <f>SUM(U76:U76)</f>
        <v>4926</v>
      </c>
      <c r="V77" s="60">
        <f>SUM(V76:V76)</f>
        <v>0</v>
      </c>
      <c r="W77" s="60">
        <f>SUM(W76:W76)</f>
        <v>0</v>
      </c>
      <c r="X77" s="60">
        <f>SUM(X76:X76)</f>
        <v>0</v>
      </c>
      <c r="Y77" s="60">
        <f t="shared" si="27"/>
        <v>14778</v>
      </c>
      <c r="Z77" s="60">
        <f t="shared" si="27"/>
        <v>14778</v>
      </c>
      <c r="AA77" s="60">
        <f t="shared" si="27"/>
        <v>0</v>
      </c>
      <c r="AB77" s="60">
        <f t="shared" si="27"/>
        <v>0</v>
      </c>
      <c r="AC77" s="60">
        <f t="shared" si="27"/>
        <v>0</v>
      </c>
      <c r="AD77" s="49">
        <f t="shared" si="27"/>
        <v>34322</v>
      </c>
      <c r="AE77" s="49">
        <f t="shared" si="27"/>
        <v>34322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73">
        <v>63</v>
      </c>
      <c r="B78" s="201" t="s">
        <v>103</v>
      </c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3"/>
    </row>
    <row r="79" spans="1:34" s="31" customFormat="1" ht="82.5" customHeight="1">
      <c r="A79" s="74">
        <v>64</v>
      </c>
      <c r="B79" s="70" t="s">
        <v>100</v>
      </c>
      <c r="C79" s="71" t="s">
        <v>101</v>
      </c>
      <c r="D79" s="72" t="s">
        <v>102</v>
      </c>
      <c r="E79" s="59">
        <f>H79+G79+F79+I79</f>
        <v>0</v>
      </c>
      <c r="F79" s="59">
        <v>0</v>
      </c>
      <c r="G79" s="59">
        <v>0</v>
      </c>
      <c r="H79" s="59">
        <v>0</v>
      </c>
      <c r="I79" s="59">
        <v>0</v>
      </c>
      <c r="J79" s="59">
        <f>M79+K79+L79+N79</f>
        <v>852</v>
      </c>
      <c r="K79" s="59">
        <v>852</v>
      </c>
      <c r="L79" s="59">
        <v>0</v>
      </c>
      <c r="M79" s="59">
        <v>0</v>
      </c>
      <c r="N79" s="59">
        <v>0</v>
      </c>
      <c r="O79" s="59">
        <f>R79+P79+Q79+S79</f>
        <v>852</v>
      </c>
      <c r="P79" s="59">
        <v>852</v>
      </c>
      <c r="Q79" s="59">
        <v>0</v>
      </c>
      <c r="R79" s="59">
        <v>0</v>
      </c>
      <c r="S79" s="59">
        <v>0</v>
      </c>
      <c r="T79" s="59">
        <f>W79+V79+X79+U79</f>
        <v>852</v>
      </c>
      <c r="U79" s="59">
        <v>852</v>
      </c>
      <c r="V79" s="59">
        <v>0</v>
      </c>
      <c r="W79" s="59">
        <v>0</v>
      </c>
      <c r="X79" s="59">
        <v>0</v>
      </c>
      <c r="Y79" s="59">
        <f>AB79+AA79+AC79+Z79</f>
        <v>0</v>
      </c>
      <c r="Z79" s="59">
        <v>0</v>
      </c>
      <c r="AA79" s="59">
        <v>0</v>
      </c>
      <c r="AB79" s="59">
        <v>0</v>
      </c>
      <c r="AC79" s="59">
        <v>0</v>
      </c>
      <c r="AD79" s="64">
        <f>AG79+AE79+AF79+AH79</f>
        <v>2556</v>
      </c>
      <c r="AE79" s="67">
        <f>F79+K79+P79+Z79+U79</f>
        <v>2556</v>
      </c>
      <c r="AF79" s="67">
        <f>G79+L79+Q79+AA79+V79</f>
        <v>0</v>
      </c>
      <c r="AG79" s="67">
        <f>H79+M79+R79+AB79+W79</f>
        <v>0</v>
      </c>
      <c r="AH79" s="67">
        <f>I79+N79+S79+AC79+X79</f>
        <v>0</v>
      </c>
    </row>
    <row r="80" spans="1:34" s="31" customFormat="1" ht="28.5" customHeight="1">
      <c r="A80" s="73">
        <v>65</v>
      </c>
      <c r="B80" s="75" t="s">
        <v>16</v>
      </c>
      <c r="C80" s="76"/>
      <c r="D80" s="77"/>
      <c r="E80" s="60">
        <f>E79</f>
        <v>0</v>
      </c>
      <c r="F80" s="60">
        <f t="shared" ref="F80:AH80" si="28">F79</f>
        <v>0</v>
      </c>
      <c r="G80" s="60">
        <f t="shared" si="28"/>
        <v>0</v>
      </c>
      <c r="H80" s="60">
        <f t="shared" si="28"/>
        <v>0</v>
      </c>
      <c r="I80" s="60">
        <f t="shared" si="28"/>
        <v>0</v>
      </c>
      <c r="J80" s="60">
        <f t="shared" si="28"/>
        <v>852</v>
      </c>
      <c r="K80" s="60">
        <f t="shared" si="28"/>
        <v>852</v>
      </c>
      <c r="L80" s="60">
        <f t="shared" si="28"/>
        <v>0</v>
      </c>
      <c r="M80" s="60">
        <f t="shared" si="28"/>
        <v>0</v>
      </c>
      <c r="N80" s="60">
        <f t="shared" si="28"/>
        <v>0</v>
      </c>
      <c r="O80" s="60">
        <f t="shared" si="28"/>
        <v>852</v>
      </c>
      <c r="P80" s="60">
        <f t="shared" si="28"/>
        <v>852</v>
      </c>
      <c r="Q80" s="60">
        <f t="shared" si="28"/>
        <v>0</v>
      </c>
      <c r="R80" s="60">
        <f t="shared" si="28"/>
        <v>0</v>
      </c>
      <c r="S80" s="60">
        <f t="shared" si="28"/>
        <v>0</v>
      </c>
      <c r="T80" s="60">
        <f t="shared" si="28"/>
        <v>852</v>
      </c>
      <c r="U80" s="60">
        <f t="shared" si="28"/>
        <v>852</v>
      </c>
      <c r="V80" s="60">
        <f t="shared" si="28"/>
        <v>0</v>
      </c>
      <c r="W80" s="60">
        <f t="shared" si="28"/>
        <v>0</v>
      </c>
      <c r="X80" s="60">
        <f t="shared" si="28"/>
        <v>0</v>
      </c>
      <c r="Y80" s="60">
        <f t="shared" si="28"/>
        <v>0</v>
      </c>
      <c r="Z80" s="60">
        <f t="shared" si="28"/>
        <v>0</v>
      </c>
      <c r="AA80" s="60">
        <f t="shared" si="28"/>
        <v>0</v>
      </c>
      <c r="AB80" s="60">
        <f t="shared" si="28"/>
        <v>0</v>
      </c>
      <c r="AC80" s="60">
        <f t="shared" si="28"/>
        <v>0</v>
      </c>
      <c r="AD80" s="60">
        <f t="shared" si="28"/>
        <v>2556</v>
      </c>
      <c r="AE80" s="60">
        <f t="shared" si="28"/>
        <v>2556</v>
      </c>
      <c r="AF80" s="60">
        <f t="shared" si="28"/>
        <v>0</v>
      </c>
      <c r="AG80" s="60">
        <f t="shared" si="28"/>
        <v>0</v>
      </c>
      <c r="AH80" s="60">
        <f t="shared" si="28"/>
        <v>0</v>
      </c>
    </row>
    <row r="81" spans="1:34" s="13" customFormat="1" ht="35.25" customHeight="1">
      <c r="A81" s="74">
        <v>66</v>
      </c>
      <c r="B81" s="75" t="s">
        <v>18</v>
      </c>
      <c r="C81" s="78"/>
      <c r="D81" s="79"/>
      <c r="E81" s="60">
        <f>E74+E77+E80</f>
        <v>6967.1</v>
      </c>
      <c r="F81" s="60">
        <f t="shared" ref="F81:AH81" si="29">F74+F77+F80</f>
        <v>6403</v>
      </c>
      <c r="G81" s="60">
        <f t="shared" si="29"/>
        <v>564.1</v>
      </c>
      <c r="H81" s="60">
        <f t="shared" si="29"/>
        <v>0</v>
      </c>
      <c r="I81" s="60">
        <f t="shared" si="29"/>
        <v>0</v>
      </c>
      <c r="J81" s="60">
        <f t="shared" si="29"/>
        <v>7822</v>
      </c>
      <c r="K81" s="60">
        <f t="shared" si="29"/>
        <v>7822</v>
      </c>
      <c r="L81" s="60">
        <f t="shared" si="29"/>
        <v>0</v>
      </c>
      <c r="M81" s="60">
        <f t="shared" si="29"/>
        <v>0</v>
      </c>
      <c r="N81" s="60">
        <f t="shared" si="29"/>
        <v>0</v>
      </c>
      <c r="O81" s="60">
        <f t="shared" si="29"/>
        <v>7822</v>
      </c>
      <c r="P81" s="60">
        <f t="shared" si="29"/>
        <v>7822</v>
      </c>
      <c r="Q81" s="60">
        <f t="shared" si="29"/>
        <v>0</v>
      </c>
      <c r="R81" s="60">
        <f t="shared" si="29"/>
        <v>0</v>
      </c>
      <c r="S81" s="60">
        <f t="shared" si="29"/>
        <v>0</v>
      </c>
      <c r="T81" s="60">
        <f t="shared" si="29"/>
        <v>7822</v>
      </c>
      <c r="U81" s="60">
        <f t="shared" si="29"/>
        <v>7822</v>
      </c>
      <c r="V81" s="60">
        <f t="shared" si="29"/>
        <v>0</v>
      </c>
      <c r="W81" s="60">
        <f t="shared" si="29"/>
        <v>0</v>
      </c>
      <c r="X81" s="60">
        <f t="shared" si="29"/>
        <v>0</v>
      </c>
      <c r="Y81" s="60">
        <f t="shared" si="29"/>
        <v>19063</v>
      </c>
      <c r="Z81" s="60">
        <f t="shared" si="29"/>
        <v>19063</v>
      </c>
      <c r="AA81" s="60">
        <f t="shared" si="29"/>
        <v>0</v>
      </c>
      <c r="AB81" s="60">
        <f t="shared" si="29"/>
        <v>0</v>
      </c>
      <c r="AC81" s="60">
        <f t="shared" si="29"/>
        <v>0</v>
      </c>
      <c r="AD81" s="60">
        <f t="shared" si="29"/>
        <v>49496.1</v>
      </c>
      <c r="AE81" s="60">
        <f t="shared" si="29"/>
        <v>48932</v>
      </c>
      <c r="AF81" s="49">
        <f t="shared" si="29"/>
        <v>564.1</v>
      </c>
      <c r="AG81" s="49">
        <f t="shared" si="29"/>
        <v>0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</sheetData>
  <mergeCells count="119">
    <mergeCell ref="X18:X19"/>
    <mergeCell ref="T20:T21"/>
    <mergeCell ref="U20:U21"/>
    <mergeCell ref="V20:V21"/>
    <mergeCell ref="W20:W21"/>
    <mergeCell ref="X20:X21"/>
    <mergeCell ref="T10:X10"/>
    <mergeCell ref="T11:T12"/>
    <mergeCell ref="U11:U12"/>
    <mergeCell ref="V11:V12"/>
    <mergeCell ref="W11:W12"/>
    <mergeCell ref="X11:X12"/>
    <mergeCell ref="AE20:AE21"/>
    <mergeCell ref="AF20:AF21"/>
    <mergeCell ref="AG20:AG21"/>
    <mergeCell ref="AH20:AH21"/>
    <mergeCell ref="B75:AH75"/>
    <mergeCell ref="A84:AH84"/>
    <mergeCell ref="B78:AH78"/>
    <mergeCell ref="Y20:Y21"/>
    <mergeCell ref="Z20:Z21"/>
    <mergeCell ref="AA20:AA21"/>
    <mergeCell ref="AB20:AB21"/>
    <mergeCell ref="AC20:AC21"/>
    <mergeCell ref="AD20:AD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I11:I12"/>
    <mergeCell ref="J11:J12"/>
    <mergeCell ref="M20:M21"/>
    <mergeCell ref="AD18:AD19"/>
    <mergeCell ref="AE18:AE19"/>
    <mergeCell ref="AF18:AF19"/>
    <mergeCell ref="AG18:AG19"/>
    <mergeCell ref="AH18:AH19"/>
    <mergeCell ref="A20:A21"/>
    <mergeCell ref="D20:D21"/>
    <mergeCell ref="E20:E21"/>
    <mergeCell ref="F20:F21"/>
    <mergeCell ref="G20:G21"/>
    <mergeCell ref="S18:S19"/>
    <mergeCell ref="Y18:Y19"/>
    <mergeCell ref="Z18:Z19"/>
    <mergeCell ref="AA18:AA19"/>
    <mergeCell ref="AB18:AB19"/>
    <mergeCell ref="AC18:AC19"/>
    <mergeCell ref="T18:T19"/>
    <mergeCell ref="U18:U19"/>
    <mergeCell ref="V18:V19"/>
    <mergeCell ref="W18:W19"/>
    <mergeCell ref="M18:M19"/>
    <mergeCell ref="P18:P19"/>
    <mergeCell ref="Q18:Q19"/>
    <mergeCell ref="R18:R19"/>
    <mergeCell ref="G18:G19"/>
    <mergeCell ref="H18:H19"/>
    <mergeCell ref="I18:I19"/>
    <mergeCell ref="J18:J19"/>
    <mergeCell ref="K18:K19"/>
    <mergeCell ref="L18:L19"/>
    <mergeCell ref="N18:N19"/>
    <mergeCell ref="O18:O19"/>
    <mergeCell ref="AH11:AH12"/>
    <mergeCell ref="B14:AH14"/>
    <mergeCell ref="B15:AH15"/>
    <mergeCell ref="E16:AH16"/>
    <mergeCell ref="A18:A19"/>
    <mergeCell ref="B18:B19"/>
    <mergeCell ref="C18:C19"/>
    <mergeCell ref="D18:D19"/>
    <mergeCell ref="E18:E19"/>
    <mergeCell ref="F18:F19"/>
    <mergeCell ref="AB11:AB12"/>
    <mergeCell ref="AC11:AC12"/>
    <mergeCell ref="AD11:AD12"/>
    <mergeCell ref="AE11:AE12"/>
    <mergeCell ref="AF11:AF12"/>
    <mergeCell ref="AG11:AG12"/>
    <mergeCell ref="Q11:Q12"/>
    <mergeCell ref="R11:R12"/>
    <mergeCell ref="S11:S12"/>
    <mergeCell ref="Y11:Y12"/>
    <mergeCell ref="Z11:Z12"/>
    <mergeCell ref="AA11:AA12"/>
    <mergeCell ref="K11:K12"/>
    <mergeCell ref="L11:L12"/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Y10:AC10"/>
    <mergeCell ref="AD10:AH10"/>
    <mergeCell ref="M11:M12"/>
    <mergeCell ref="N11:N12"/>
    <mergeCell ref="O11:O12"/>
    <mergeCell ref="P11:P12"/>
    <mergeCell ref="E11:E12"/>
    <mergeCell ref="F11:F12"/>
    <mergeCell ref="G11:G12"/>
    <mergeCell ref="H11:H12"/>
  </mergeCells>
  <pageMargins left="0.15748031496062992" right="0.15748031496062992" top="0.15748031496062992" bottom="0.23622047244094491" header="0.31496062992125984" footer="0.31496062992125984"/>
  <pageSetup paperSize="9" scale="6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BZ81"/>
  <sheetViews>
    <sheetView topLeftCell="A37" zoomScale="80" zoomScaleNormal="80" workbookViewId="0">
      <selection activeCell="A7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6.140625" style="9" customWidth="1"/>
    <col min="8" max="8" width="8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10.28515625" style="9" customWidth="1"/>
    <col min="21" max="21" width="10.4257812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11" style="7" customWidth="1"/>
    <col min="26" max="26" width="11.85546875" style="7" customWidth="1"/>
    <col min="27" max="27" width="7.140625" style="7" customWidth="1"/>
    <col min="28" max="28" width="8.14062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7.25" customHeight="1">
      <c r="S3" s="22"/>
      <c r="T3" s="45"/>
      <c r="U3" s="22"/>
      <c r="V3" s="155" t="s">
        <v>84</v>
      </c>
      <c r="W3" s="155"/>
      <c r="X3" s="155"/>
      <c r="Y3" s="155"/>
      <c r="Z3" s="155"/>
      <c r="AA3" s="155"/>
      <c r="AB3" s="155"/>
      <c r="AC3" s="155"/>
    </row>
    <row r="4" spans="1:29" ht="25.5" customHeight="1"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54" t="s">
        <v>20</v>
      </c>
      <c r="W6" s="154"/>
      <c r="X6" s="154"/>
      <c r="Y6" s="154"/>
      <c r="Z6" s="154"/>
      <c r="AA6" s="154"/>
      <c r="AB6" s="154"/>
      <c r="AC6" s="154"/>
    </row>
    <row r="7" spans="1:29" ht="98.25" customHeight="1">
      <c r="S7" s="22"/>
      <c r="T7" s="45"/>
      <c r="U7" s="22"/>
      <c r="V7" s="155" t="s">
        <v>90</v>
      </c>
      <c r="W7" s="155"/>
      <c r="X7" s="155"/>
      <c r="Y7" s="155"/>
      <c r="Z7" s="155"/>
      <c r="AA7" s="155"/>
      <c r="AB7" s="155"/>
      <c r="AC7" s="155"/>
    </row>
    <row r="8" spans="1:29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9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159"/>
      <c r="AA9" s="159"/>
      <c r="AB9" s="159"/>
      <c r="AC9" s="160"/>
    </row>
    <row r="10" spans="1:29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65</v>
      </c>
      <c r="U10" s="162"/>
      <c r="V10" s="162"/>
      <c r="W10" s="162"/>
      <c r="X10" s="163"/>
      <c r="Y10" s="164" t="s">
        <v>12</v>
      </c>
      <c r="Z10" s="165"/>
      <c r="AA10" s="165"/>
      <c r="AB10" s="165"/>
      <c r="AC10" s="165"/>
    </row>
    <row r="11" spans="1:29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82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</row>
    <row r="12" spans="1:29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83"/>
      <c r="Z12" s="156"/>
      <c r="AA12" s="156"/>
      <c r="AB12" s="156"/>
      <c r="AC12" s="156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</row>
    <row r="15" spans="1:29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</row>
    <row r="16" spans="1:29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4"/>
      <c r="Z16" s="174"/>
      <c r="AA16" s="174"/>
      <c r="AB16" s="174"/>
      <c r="AC16" s="174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85"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6496</v>
      </c>
      <c r="U18" s="179">
        <v>6496</v>
      </c>
      <c r="V18" s="179">
        <v>0</v>
      </c>
      <c r="W18" s="179">
        <v>0</v>
      </c>
      <c r="X18" s="179">
        <v>0</v>
      </c>
      <c r="Y18" s="179">
        <f>AB18+AA18+AC18+Z18</f>
        <v>7096</v>
      </c>
      <c r="Z18" s="179">
        <f>F18+K18+P18+U18</f>
        <v>7096</v>
      </c>
      <c r="AA18" s="179">
        <v>0</v>
      </c>
      <c r="AB18" s="179">
        <f>H18+M18+R18+W18</f>
        <v>0</v>
      </c>
      <c r="AC18" s="179">
        <v>0</v>
      </c>
    </row>
    <row r="19" spans="1:78" ht="98.25" customHeight="1">
      <c r="A19" s="168"/>
      <c r="B19" s="169"/>
      <c r="C19" s="170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1:78" ht="82.5" customHeight="1">
      <c r="A20" s="168">
        <v>6</v>
      </c>
      <c r="B20" s="42" t="s">
        <v>24</v>
      </c>
      <c r="C20" s="68" t="s">
        <v>99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685</v>
      </c>
      <c r="U20" s="179">
        <v>685</v>
      </c>
      <c r="V20" s="179">
        <v>0</v>
      </c>
      <c r="W20" s="179">
        <v>0</v>
      </c>
      <c r="X20" s="179">
        <v>0</v>
      </c>
      <c r="Y20" s="179">
        <f>AB20+AA20+AC20+Z20</f>
        <v>685</v>
      </c>
      <c r="Z20" s="179">
        <f>F20+K20+P20+U20</f>
        <v>685</v>
      </c>
      <c r="AA20" s="179">
        <v>0</v>
      </c>
      <c r="AB20" s="179">
        <v>0</v>
      </c>
      <c r="AC20" s="179">
        <v>0</v>
      </c>
    </row>
    <row r="21" spans="1:78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79"/>
      <c r="Z21" s="179"/>
      <c r="AA21" s="190"/>
      <c r="AB21" s="179"/>
      <c r="AC21" s="190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7781</v>
      </c>
      <c r="Z22" s="49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7.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846</v>
      </c>
      <c r="Z25" s="47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83">
        <f t="shared" si="1"/>
        <v>101</v>
      </c>
      <c r="F28" s="83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64">
        <f t="shared" si="5"/>
        <v>101</v>
      </c>
      <c r="Z28" s="82">
        <f>F28+K28+P28+U28</f>
        <v>101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83">
        <f t="shared" si="1"/>
        <v>0</v>
      </c>
      <c r="F30" s="83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64">
        <f t="shared" si="5"/>
        <v>0</v>
      </c>
      <c r="Z30" s="82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63">
        <f>E25+E26+E27+E28+E29+E30</f>
        <v>323</v>
      </c>
      <c r="F31" s="63">
        <f t="shared" ref="F31:AC31" si="7">F25+F26+F27+F28+F29+F30</f>
        <v>323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63">
        <f t="shared" si="7"/>
        <v>947</v>
      </c>
      <c r="Z31" s="63">
        <f t="shared" si="7"/>
        <v>947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85">
        <f>H33+F33+G33+I33</f>
        <v>56</v>
      </c>
      <c r="F33" s="85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66">
        <f>AB33+Z33+AA33+AC33</f>
        <v>56</v>
      </c>
      <c r="Z33" s="84">
        <f>F33+K33+P33+U33</f>
        <v>56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63">
        <f>E33+E34+E35</f>
        <v>56</v>
      </c>
      <c r="F36" s="63">
        <f t="shared" ref="F36:AC36" si="10">F33+F34+F35</f>
        <v>56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63">
        <f t="shared" si="10"/>
        <v>56</v>
      </c>
      <c r="Z36" s="63">
        <f t="shared" si="10"/>
        <v>56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85">
        <f>H38+F38+G38+I38</f>
        <v>314</v>
      </c>
      <c r="F38" s="85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66">
        <f>AB38+AA38+Z38+AC38</f>
        <v>544</v>
      </c>
      <c r="Z38" s="84">
        <f>F38+K38+P38+U38</f>
        <v>544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72" customHeight="1">
      <c r="A41" s="4">
        <v>26</v>
      </c>
      <c r="B41" s="42" t="s">
        <v>22</v>
      </c>
      <c r="C41" s="24" t="s">
        <v>87</v>
      </c>
      <c r="D41" s="57" t="s">
        <v>82</v>
      </c>
      <c r="E41" s="51">
        <f>H41+F41+G41+I41</f>
        <v>120</v>
      </c>
      <c r="F41" s="51">
        <v>120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5">
        <f>AB41+AA41+Z41+AC41</f>
        <v>120</v>
      </c>
      <c r="Z41" s="47">
        <f>F41+K41+P41+U41</f>
        <v>120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63">
        <f t="shared" ref="E42:AC42" si="12">SUM(E38:E41)</f>
        <v>434</v>
      </c>
      <c r="F42" s="63">
        <f t="shared" si="12"/>
        <v>434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664</v>
      </c>
      <c r="Z42" s="63">
        <f t="shared" si="12"/>
        <v>664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251.25" customHeight="1">
      <c r="A46" s="19">
        <v>31</v>
      </c>
      <c r="B46" s="43" t="s">
        <v>3</v>
      </c>
      <c r="C46" s="27" t="s">
        <v>108</v>
      </c>
      <c r="D46" s="89" t="s">
        <v>106</v>
      </c>
      <c r="E46" s="51">
        <f>F46+G46+H46+I46</f>
        <v>564.1</v>
      </c>
      <c r="F46" s="51">
        <v>0</v>
      </c>
      <c r="G46" s="87">
        <v>0</v>
      </c>
      <c r="H46" s="87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564.1</v>
      </c>
      <c r="Z46" s="47">
        <f>F46+K46+P46+U46</f>
        <v>0</v>
      </c>
      <c r="AA46" s="86">
        <f t="shared" si="13"/>
        <v>0</v>
      </c>
      <c r="AB46" s="86">
        <f t="shared" si="13"/>
        <v>564.1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C47" si="14">SUM(F44:F46)</f>
        <v>0</v>
      </c>
      <c r="G47" s="63">
        <v>0</v>
      </c>
      <c r="H47" s="63">
        <f t="shared" si="14"/>
        <v>564.1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564.1</v>
      </c>
      <c r="Z47" s="50">
        <f t="shared" si="14"/>
        <v>0</v>
      </c>
      <c r="AA47" s="63">
        <f t="shared" si="14"/>
        <v>0</v>
      </c>
      <c r="AB47" s="63">
        <f t="shared" si="14"/>
        <v>564.1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4</v>
      </c>
      <c r="Z54" s="47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4</v>
      </c>
      <c r="Z57" s="50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120" customHeight="1">
      <c r="A65" s="19">
        <v>50</v>
      </c>
      <c r="B65" s="43" t="s">
        <v>5</v>
      </c>
      <c r="C65" s="27" t="s">
        <v>107</v>
      </c>
      <c r="D65" s="27" t="s">
        <v>86</v>
      </c>
      <c r="E65" s="87">
        <v>358</v>
      </c>
      <c r="F65" s="87">
        <v>358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64">
        <f>Z65+AA65+AB65+AC65</f>
        <v>1192</v>
      </c>
      <c r="Z65" s="61">
        <f>F65+K65+P65+U65</f>
        <v>1192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63">
        <f>SUM(E65:E65)</f>
        <v>358</v>
      </c>
      <c r="F66" s="63">
        <f t="shared" ref="F66:AC66" si="21">SUM(F65:F65)</f>
        <v>358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63">
        <f t="shared" si="21"/>
        <v>1192</v>
      </c>
      <c r="Z66" s="63">
        <f t="shared" si="21"/>
        <v>1192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111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1739.1</v>
      </c>
      <c r="F73" s="63">
        <f>F57+F47+F52+F42+F36+F31+F60+F63+F66+F69+F72</f>
        <v>1175</v>
      </c>
      <c r="G73" s="50">
        <f t="shared" ref="G73:AC73" si="24">G57+G47+G52+G42+G36+G31+G60+G63+G66+G69+G72</f>
        <v>0</v>
      </c>
      <c r="H73" s="63">
        <f t="shared" si="24"/>
        <v>564.1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3427.1</v>
      </c>
      <c r="Z73" s="63">
        <f t="shared" si="24"/>
        <v>2863</v>
      </c>
      <c r="AA73" s="63">
        <f t="shared" si="24"/>
        <v>0</v>
      </c>
      <c r="AB73" s="63">
        <f t="shared" si="24"/>
        <v>564.1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2339.1</v>
      </c>
      <c r="F74" s="63">
        <f t="shared" si="25"/>
        <v>1775</v>
      </c>
      <c r="G74" s="50">
        <f t="shared" si="25"/>
        <v>0</v>
      </c>
      <c r="H74" s="63">
        <f t="shared" si="25"/>
        <v>564.1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11208.1</v>
      </c>
      <c r="Z74" s="63">
        <f t="shared" si="25"/>
        <v>10644</v>
      </c>
      <c r="AA74" s="63">
        <f t="shared" si="25"/>
        <v>0</v>
      </c>
      <c r="AB74" s="63">
        <f t="shared" si="25"/>
        <v>564.1</v>
      </c>
      <c r="AC74" s="50">
        <f t="shared" si="25"/>
        <v>0</v>
      </c>
    </row>
    <row r="75" spans="1:29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3"/>
    </row>
    <row r="76" spans="1:29" ht="79.5" customHeight="1">
      <c r="A76" s="19">
        <v>61</v>
      </c>
      <c r="B76" s="43" t="s">
        <v>46</v>
      </c>
      <c r="C76" s="27" t="s">
        <v>43</v>
      </c>
      <c r="D76" s="27" t="s">
        <v>71</v>
      </c>
      <c r="E76" s="88">
        <v>4746</v>
      </c>
      <c r="F76" s="88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61">
        <f>AB76+Z76+AA76+AC76</f>
        <v>34302</v>
      </c>
      <c r="Z76" s="61">
        <f>F76+K76+P76+U76</f>
        <v>34302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9.25" customHeight="1">
      <c r="A77" s="4">
        <v>62</v>
      </c>
      <c r="B77" s="39" t="s">
        <v>16</v>
      </c>
      <c r="C77" s="23"/>
      <c r="D77" s="33"/>
      <c r="E77" s="60">
        <f>SUM(E76:E76)</f>
        <v>4746</v>
      </c>
      <c r="F77" s="60">
        <f t="shared" ref="F77:AC77" si="26">SUM(F76:F76)</f>
        <v>4746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60">
        <f t="shared" si="26"/>
        <v>34302</v>
      </c>
      <c r="Z77" s="60">
        <f t="shared" si="26"/>
        <v>34302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60">
        <f>E74+E77</f>
        <v>7085.1</v>
      </c>
      <c r="F78" s="60">
        <f t="shared" ref="F78:AC78" si="27">F74+F77</f>
        <v>6521</v>
      </c>
      <c r="G78" s="49">
        <f t="shared" si="27"/>
        <v>0</v>
      </c>
      <c r="H78" s="60">
        <f t="shared" si="27"/>
        <v>564.1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45510.1</v>
      </c>
      <c r="Z78" s="60">
        <f t="shared" si="27"/>
        <v>44946</v>
      </c>
      <c r="AA78" s="60">
        <f t="shared" si="27"/>
        <v>0</v>
      </c>
      <c r="AB78" s="60">
        <f t="shared" si="27"/>
        <v>564.1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89" t="s">
        <v>45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</row>
  </sheetData>
  <mergeCells count="102"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</mergeCells>
  <pageMargins left="0.31496062992125984" right="0.31496062992125984" top="0.18" bottom="0.36" header="0.31496062992125984" footer="0.31496062992125984"/>
  <pageSetup paperSize="9" scale="6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BZ81"/>
  <sheetViews>
    <sheetView topLeftCell="A58" workbookViewId="0">
      <selection activeCell="C41" sqref="C41"/>
    </sheetView>
  </sheetViews>
  <sheetFormatPr defaultRowHeight="12.75"/>
  <cols>
    <col min="1" max="1" width="4.28515625" style="6" customWidth="1"/>
    <col min="2" max="2" width="28.7109375" style="7" customWidth="1"/>
    <col min="3" max="3" width="12.28515625" style="7" customWidth="1"/>
    <col min="4" max="4" width="5.140625" style="7" customWidth="1"/>
    <col min="5" max="5" width="8.7109375" style="9" customWidth="1"/>
    <col min="6" max="6" width="8.85546875" style="9" customWidth="1"/>
    <col min="7" max="7" width="6.140625" style="9" customWidth="1"/>
    <col min="8" max="8" width="8.28515625" style="9" customWidth="1"/>
    <col min="9" max="9" width="4.85546875" style="9" customWidth="1"/>
    <col min="10" max="10" width="9.140625" style="9"/>
    <col min="11" max="11" width="9.42578125" style="7" customWidth="1"/>
    <col min="12" max="12" width="7.85546875" style="7" customWidth="1"/>
    <col min="13" max="13" width="4.7109375" style="7" customWidth="1"/>
    <col min="14" max="14" width="5" style="7" customWidth="1"/>
    <col min="15" max="15" width="8.42578125" style="9" customWidth="1"/>
    <col min="16" max="16" width="8.28515625" style="7" customWidth="1"/>
    <col min="17" max="17" width="4.85546875" style="7" customWidth="1"/>
    <col min="18" max="18" width="6.28515625" style="7" customWidth="1"/>
    <col min="19" max="19" width="4.85546875" style="7" customWidth="1"/>
    <col min="20" max="20" width="10.28515625" style="9" customWidth="1"/>
    <col min="21" max="21" width="10.42578125" style="7" customWidth="1"/>
    <col min="22" max="22" width="6.42578125" style="7" customWidth="1"/>
    <col min="23" max="23" width="5.5703125" style="7" customWidth="1"/>
    <col min="24" max="24" width="5.7109375" style="7" customWidth="1"/>
    <col min="25" max="25" width="11" style="7" customWidth="1"/>
    <col min="26" max="26" width="11.85546875" style="7" customWidth="1"/>
    <col min="27" max="27" width="7.140625" style="7" customWidth="1"/>
    <col min="28" max="28" width="8.140625" style="7" customWidth="1"/>
    <col min="29" max="29" width="5.7109375" style="7" customWidth="1"/>
    <col min="30" max="16384" width="9.140625" style="7"/>
  </cols>
  <sheetData>
    <row r="2" spans="1:29" ht="15.75">
      <c r="S2" s="22"/>
      <c r="T2" s="45"/>
      <c r="U2" s="22"/>
      <c r="V2" s="154" t="s">
        <v>20</v>
      </c>
      <c r="W2" s="154"/>
      <c r="X2" s="154"/>
      <c r="Y2" s="154"/>
      <c r="Z2" s="154"/>
      <c r="AA2" s="154"/>
      <c r="AB2" s="154"/>
      <c r="AC2" s="154"/>
    </row>
    <row r="3" spans="1:29" ht="17.25" customHeight="1">
      <c r="S3" s="22"/>
      <c r="T3" s="45"/>
      <c r="U3" s="22"/>
      <c r="V3" s="155" t="s">
        <v>84</v>
      </c>
      <c r="W3" s="155"/>
      <c r="X3" s="155"/>
      <c r="Y3" s="155"/>
      <c r="Z3" s="155"/>
      <c r="AA3" s="155"/>
      <c r="AB3" s="155"/>
      <c r="AC3" s="155"/>
    </row>
    <row r="4" spans="1:29" ht="25.5" customHeight="1">
      <c r="S4" s="22"/>
      <c r="T4" s="45"/>
      <c r="U4" s="22"/>
      <c r="V4" s="154" t="s">
        <v>48</v>
      </c>
      <c r="W4" s="154"/>
      <c r="X4" s="154"/>
      <c r="Y4" s="154"/>
      <c r="Z4" s="154"/>
      <c r="AA4" s="154"/>
      <c r="AB4" s="154"/>
      <c r="AC4" s="154"/>
    </row>
    <row r="5" spans="1:29" ht="25.5" customHeight="1">
      <c r="S5" s="22"/>
      <c r="T5" s="45"/>
      <c r="U5" s="22"/>
      <c r="V5" s="58"/>
      <c r="W5" s="58"/>
      <c r="X5" s="58"/>
      <c r="Y5" s="58"/>
      <c r="Z5" s="58"/>
      <c r="AA5" s="58"/>
      <c r="AB5" s="58"/>
      <c r="AC5" s="58"/>
    </row>
    <row r="6" spans="1:29" ht="25.5" customHeight="1">
      <c r="S6" s="22"/>
      <c r="T6" s="45"/>
      <c r="U6" s="22"/>
      <c r="V6" s="154" t="s">
        <v>20</v>
      </c>
      <c r="W6" s="154"/>
      <c r="X6" s="154"/>
      <c r="Y6" s="154"/>
      <c r="Z6" s="154"/>
      <c r="AA6" s="154"/>
      <c r="AB6" s="154"/>
      <c r="AC6" s="154"/>
    </row>
    <row r="7" spans="1:29" ht="98.25" customHeight="1">
      <c r="S7" s="22"/>
      <c r="T7" s="45"/>
      <c r="U7" s="22"/>
      <c r="V7" s="155" t="s">
        <v>90</v>
      </c>
      <c r="W7" s="155"/>
      <c r="X7" s="155"/>
      <c r="Y7" s="155"/>
      <c r="Z7" s="155"/>
      <c r="AA7" s="155"/>
      <c r="AB7" s="155"/>
      <c r="AC7" s="155"/>
    </row>
    <row r="8" spans="1:29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9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159"/>
      <c r="AA9" s="159"/>
      <c r="AB9" s="159"/>
      <c r="AC9" s="160"/>
    </row>
    <row r="10" spans="1:29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65</v>
      </c>
      <c r="U10" s="162"/>
      <c r="V10" s="162"/>
      <c r="W10" s="162"/>
      <c r="X10" s="163"/>
      <c r="Y10" s="164" t="s">
        <v>12</v>
      </c>
      <c r="Z10" s="165"/>
      <c r="AA10" s="165"/>
      <c r="AB10" s="165"/>
      <c r="AC10" s="165"/>
    </row>
    <row r="11" spans="1:29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82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</row>
    <row r="12" spans="1:29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83"/>
      <c r="Z12" s="156"/>
      <c r="AA12" s="156"/>
      <c r="AB12" s="156"/>
      <c r="AC12" s="156"/>
    </row>
    <row r="13" spans="1:29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3">
        <v>25</v>
      </c>
      <c r="Z13" s="3">
        <v>26</v>
      </c>
      <c r="AA13" s="3">
        <v>27</v>
      </c>
      <c r="AB13" s="3">
        <v>28</v>
      </c>
      <c r="AC13" s="3">
        <v>29</v>
      </c>
    </row>
    <row r="14" spans="1:29" ht="21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</row>
    <row r="15" spans="1:29" ht="31.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6"/>
    </row>
    <row r="16" spans="1:29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4"/>
      <c r="Z16" s="174"/>
      <c r="AA16" s="174"/>
      <c r="AB16" s="174"/>
      <c r="AC16" s="174"/>
    </row>
    <row r="17" spans="1:78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8"/>
      <c r="Z17" s="8"/>
      <c r="AA17" s="8"/>
      <c r="AB17" s="8"/>
      <c r="AC17" s="8"/>
    </row>
    <row r="18" spans="1:78" ht="85.5" customHeight="1">
      <c r="A18" s="168">
        <v>5</v>
      </c>
      <c r="B18" s="169" t="s">
        <v>26</v>
      </c>
      <c r="C18" s="170" t="s">
        <v>30</v>
      </c>
      <c r="D18" s="170" t="s">
        <v>81</v>
      </c>
      <c r="E18" s="185"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0</v>
      </c>
      <c r="K18" s="179">
        <v>0</v>
      </c>
      <c r="L18" s="179">
        <v>0</v>
      </c>
      <c r="M18" s="179">
        <v>0</v>
      </c>
      <c r="N18" s="179">
        <v>0</v>
      </c>
      <c r="O18" s="187">
        <f>R18+Q18+S18+P18</f>
        <v>0</v>
      </c>
      <c r="P18" s="179">
        <v>0</v>
      </c>
      <c r="Q18" s="179">
        <v>0</v>
      </c>
      <c r="R18" s="179">
        <v>0</v>
      </c>
      <c r="S18" s="179">
        <v>0</v>
      </c>
      <c r="T18" s="187">
        <f>W18+V18+X18+U18</f>
        <v>6496</v>
      </c>
      <c r="U18" s="179">
        <v>6496</v>
      </c>
      <c r="V18" s="179">
        <v>0</v>
      </c>
      <c r="W18" s="179">
        <v>0</v>
      </c>
      <c r="X18" s="179">
        <v>0</v>
      </c>
      <c r="Y18" s="179">
        <f>AB18+AA18+AC18+Z18</f>
        <v>7096</v>
      </c>
      <c r="Z18" s="179">
        <f>F18+K18+P18+U18</f>
        <v>7096</v>
      </c>
      <c r="AA18" s="179">
        <v>0</v>
      </c>
      <c r="AB18" s="179">
        <f>H18+M18+R18+W18</f>
        <v>0</v>
      </c>
      <c r="AC18" s="179">
        <v>0</v>
      </c>
    </row>
    <row r="19" spans="1:78" ht="98.25" customHeight="1">
      <c r="A19" s="168"/>
      <c r="B19" s="169"/>
      <c r="C19" s="170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79"/>
      <c r="Z19" s="179"/>
      <c r="AA19" s="179"/>
      <c r="AB19" s="179"/>
      <c r="AC19" s="179"/>
    </row>
    <row r="20" spans="1:78" ht="82.5" customHeight="1">
      <c r="A20" s="168">
        <v>6</v>
      </c>
      <c r="B20" s="42" t="s">
        <v>24</v>
      </c>
      <c r="C20" s="24" t="s">
        <v>99</v>
      </c>
      <c r="D20" s="170" t="s">
        <v>81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685</v>
      </c>
      <c r="U20" s="179">
        <v>685</v>
      </c>
      <c r="V20" s="179">
        <v>0</v>
      </c>
      <c r="W20" s="179">
        <v>0</v>
      </c>
      <c r="X20" s="179">
        <v>0</v>
      </c>
      <c r="Y20" s="179">
        <f>AB20+AA20+AC20+Z20</f>
        <v>685</v>
      </c>
      <c r="Z20" s="179">
        <f>F20+K20+P20+U20</f>
        <v>685</v>
      </c>
      <c r="AA20" s="179">
        <v>0</v>
      </c>
      <c r="AB20" s="179">
        <v>0</v>
      </c>
      <c r="AC20" s="179">
        <v>0</v>
      </c>
    </row>
    <row r="21" spans="1:78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79"/>
      <c r="Z21" s="179"/>
      <c r="AA21" s="190"/>
      <c r="AB21" s="179"/>
      <c r="AC21" s="190"/>
    </row>
    <row r="22" spans="1:78" s="31" customFormat="1" ht="30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C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0</v>
      </c>
      <c r="K22" s="49">
        <f t="shared" si="0"/>
        <v>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0</v>
      </c>
      <c r="P22" s="49">
        <f t="shared" si="0"/>
        <v>0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 t="shared" si="0"/>
        <v>7181</v>
      </c>
      <c r="U22" s="49">
        <f t="shared" si="0"/>
        <v>7181</v>
      </c>
      <c r="V22" s="49">
        <f t="shared" si="0"/>
        <v>0</v>
      </c>
      <c r="W22" s="49">
        <f t="shared" si="0"/>
        <v>0</v>
      </c>
      <c r="X22" s="49">
        <f t="shared" si="0"/>
        <v>0</v>
      </c>
      <c r="Y22" s="49">
        <f t="shared" si="0"/>
        <v>7781</v>
      </c>
      <c r="Z22" s="49">
        <f t="shared" si="0"/>
        <v>7781</v>
      </c>
      <c r="AA22" s="49">
        <f t="shared" si="0"/>
        <v>0</v>
      </c>
      <c r="AB22" s="49">
        <f t="shared" si="0"/>
        <v>0</v>
      </c>
      <c r="AC22" s="49">
        <f t="shared" si="0"/>
        <v>0</v>
      </c>
    </row>
    <row r="23" spans="1:78" ht="79.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3"/>
      <c r="Z23" s="48"/>
      <c r="AA23" s="48"/>
      <c r="AB23" s="48"/>
      <c r="AC23" s="48"/>
    </row>
    <row r="24" spans="1:78" ht="48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48"/>
      <c r="Z24" s="48"/>
      <c r="AA24" s="48"/>
      <c r="AB24" s="48"/>
      <c r="AC24" s="48"/>
    </row>
    <row r="25" spans="1:78" ht="67.5" customHeight="1">
      <c r="A25" s="4">
        <v>10</v>
      </c>
      <c r="B25" s="42" t="s">
        <v>1</v>
      </c>
      <c r="C25" s="24" t="s">
        <v>95</v>
      </c>
      <c r="D25" s="24" t="s">
        <v>73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0</v>
      </c>
      <c r="U25" s="47">
        <v>0</v>
      </c>
      <c r="V25" s="47">
        <v>0</v>
      </c>
      <c r="W25" s="47">
        <v>0</v>
      </c>
      <c r="X25" s="47">
        <v>0</v>
      </c>
      <c r="Y25" s="54">
        <f t="shared" ref="Y25:Y30" si="5">AB25+Z25+AA25+AC25</f>
        <v>846</v>
      </c>
      <c r="Z25" s="47">
        <f>F25+K25+P25+U25</f>
        <v>846</v>
      </c>
      <c r="AA25" s="47">
        <f>G25+L25+Q25+V25</f>
        <v>0</v>
      </c>
      <c r="AB25" s="47">
        <f>H25+M25+R25+W25</f>
        <v>0</v>
      </c>
      <c r="AC25" s="47">
        <f>I25+N25+S25+X25</f>
        <v>0</v>
      </c>
    </row>
    <row r="26" spans="1:78" ht="71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4">
        <f t="shared" si="5"/>
        <v>0</v>
      </c>
      <c r="Z26" s="47">
        <f>F26+K26+P26+U26</f>
        <v>0</v>
      </c>
      <c r="AA26" s="47">
        <f t="shared" ref="AA26:AC30" si="6">G26+L26+Q26+V26</f>
        <v>0</v>
      </c>
      <c r="AB26" s="47">
        <f t="shared" si="6"/>
        <v>0</v>
      </c>
      <c r="AC26" s="47">
        <f t="shared" si="6"/>
        <v>0</v>
      </c>
    </row>
    <row r="27" spans="1:78" s="10" customFormat="1" ht="82.5" customHeight="1">
      <c r="A27" s="19">
        <v>12</v>
      </c>
      <c r="B27" s="43" t="s">
        <v>3</v>
      </c>
      <c r="C27" s="27" t="s">
        <v>33</v>
      </c>
      <c r="D27" s="57" t="s">
        <v>82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0</v>
      </c>
      <c r="K27" s="51">
        <v>0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4">
        <f t="shared" si="5"/>
        <v>0</v>
      </c>
      <c r="Z27" s="47">
        <f>F27+K27+P27+U27</f>
        <v>0</v>
      </c>
      <c r="AA27" s="47">
        <f t="shared" si="6"/>
        <v>0</v>
      </c>
      <c r="AB27" s="47">
        <f t="shared" si="6"/>
        <v>0</v>
      </c>
      <c r="AC27" s="47">
        <f t="shared" si="6"/>
        <v>0</v>
      </c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 ht="120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V28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4">
        <f t="shared" si="5"/>
        <v>101</v>
      </c>
      <c r="Z28" s="47">
        <f>F28+K28+P28+U28</f>
        <v>101</v>
      </c>
      <c r="AA28" s="47">
        <f>G28+L28+V28+Q28</f>
        <v>0</v>
      </c>
      <c r="AB28" s="47">
        <f t="shared" si="6"/>
        <v>0</v>
      </c>
      <c r="AC28" s="47">
        <f>I28+N28+S28+X28</f>
        <v>0</v>
      </c>
    </row>
    <row r="29" spans="1:78" ht="82.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V29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4">
        <f t="shared" si="5"/>
        <v>0</v>
      </c>
      <c r="Z29" s="47">
        <f>F29+K29+P29+U29</f>
        <v>0</v>
      </c>
      <c r="AA29" s="47">
        <f t="shared" si="6"/>
        <v>0</v>
      </c>
      <c r="AB29" s="47">
        <f t="shared" si="6"/>
        <v>0</v>
      </c>
      <c r="AC29" s="47">
        <f t="shared" si="6"/>
        <v>0</v>
      </c>
    </row>
    <row r="30" spans="1:78" ht="89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4">
        <f t="shared" si="5"/>
        <v>0</v>
      </c>
      <c r="Z30" s="47">
        <f>F30+K30+P30+U30</f>
        <v>0</v>
      </c>
      <c r="AA30" s="47">
        <f t="shared" si="6"/>
        <v>0</v>
      </c>
      <c r="AB30" s="47">
        <f t="shared" si="6"/>
        <v>0</v>
      </c>
      <c r="AC30" s="47">
        <f t="shared" si="6"/>
        <v>0</v>
      </c>
    </row>
    <row r="31" spans="1:78" s="31" customFormat="1" ht="30.75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C31" si="7">F25+F26+F27+F28+F29+F30</f>
        <v>323</v>
      </c>
      <c r="G31" s="50">
        <f t="shared" si="7"/>
        <v>0</v>
      </c>
      <c r="H31" s="50">
        <f t="shared" si="7"/>
        <v>0</v>
      </c>
      <c r="I31" s="50">
        <f t="shared" si="7"/>
        <v>0</v>
      </c>
      <c r="J31" s="50">
        <f t="shared" si="7"/>
        <v>197</v>
      </c>
      <c r="K31" s="50">
        <f t="shared" si="7"/>
        <v>197</v>
      </c>
      <c r="L31" s="50">
        <f t="shared" si="7"/>
        <v>0</v>
      </c>
      <c r="M31" s="50">
        <f t="shared" si="7"/>
        <v>0</v>
      </c>
      <c r="N31" s="50">
        <f t="shared" si="7"/>
        <v>0</v>
      </c>
      <c r="O31" s="50">
        <f t="shared" si="7"/>
        <v>427</v>
      </c>
      <c r="P31" s="50">
        <f t="shared" si="7"/>
        <v>427</v>
      </c>
      <c r="Q31" s="50">
        <f t="shared" si="7"/>
        <v>0</v>
      </c>
      <c r="R31" s="50">
        <f t="shared" si="7"/>
        <v>0</v>
      </c>
      <c r="S31" s="50">
        <f t="shared" si="7"/>
        <v>0</v>
      </c>
      <c r="T31" s="50">
        <f t="shared" si="7"/>
        <v>0</v>
      </c>
      <c r="U31" s="50">
        <f t="shared" si="7"/>
        <v>0</v>
      </c>
      <c r="V31" s="50">
        <f t="shared" si="7"/>
        <v>0</v>
      </c>
      <c r="W31" s="50">
        <f t="shared" si="7"/>
        <v>0</v>
      </c>
      <c r="X31" s="50">
        <f t="shared" si="7"/>
        <v>0</v>
      </c>
      <c r="Y31" s="50">
        <f t="shared" si="7"/>
        <v>947</v>
      </c>
      <c r="Z31" s="50">
        <f t="shared" si="7"/>
        <v>947</v>
      </c>
      <c r="AA31" s="50">
        <f t="shared" si="7"/>
        <v>0</v>
      </c>
      <c r="AB31" s="50">
        <f t="shared" si="7"/>
        <v>0</v>
      </c>
      <c r="AC31" s="50">
        <f t="shared" si="7"/>
        <v>0</v>
      </c>
    </row>
    <row r="32" spans="1:78" ht="36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48"/>
      <c r="Z32" s="48"/>
      <c r="AA32" s="48"/>
      <c r="AB32" s="48"/>
      <c r="AC32" s="48"/>
    </row>
    <row r="33" spans="1:32" ht="68.25" customHeight="1">
      <c r="A33" s="4">
        <v>18</v>
      </c>
      <c r="B33" s="42" t="s">
        <v>1</v>
      </c>
      <c r="C33" s="24" t="s">
        <v>35</v>
      </c>
      <c r="D33" s="24" t="s">
        <v>75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5">
        <f>AB33+Z33+AA33+AC33</f>
        <v>56</v>
      </c>
      <c r="Z33" s="47">
        <f>F33+K33+P33+U33</f>
        <v>56</v>
      </c>
      <c r="AA33" s="47">
        <f t="shared" ref="AA33:AB35" si="8">G33+L33+Q33+V33</f>
        <v>0</v>
      </c>
      <c r="AB33" s="47">
        <f t="shared" si="8"/>
        <v>0</v>
      </c>
      <c r="AC33" s="47">
        <f>I33+N33+S33+X33</f>
        <v>0</v>
      </c>
    </row>
    <row r="34" spans="1:32" ht="71.25" customHeight="1">
      <c r="A34" s="4">
        <v>19</v>
      </c>
      <c r="B34" s="42" t="s">
        <v>2</v>
      </c>
      <c r="C34" s="24" t="s">
        <v>36</v>
      </c>
      <c r="D34" s="24" t="s">
        <v>76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Q35" si="9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5">
        <f>AB34+Z34+AA34+AC34</f>
        <v>0</v>
      </c>
      <c r="Z34" s="47">
        <f>F34+K34+P34+U34</f>
        <v>0</v>
      </c>
      <c r="AA34" s="47">
        <f t="shared" si="8"/>
        <v>0</v>
      </c>
      <c r="AB34" s="47">
        <f t="shared" si="8"/>
        <v>0</v>
      </c>
      <c r="AC34" s="47">
        <f>I34+N34+S34+X34</f>
        <v>0</v>
      </c>
    </row>
    <row r="35" spans="1:32" s="9" customFormat="1" ht="80.25" customHeight="1">
      <c r="A35" s="19">
        <v>20</v>
      </c>
      <c r="B35" s="43" t="s">
        <v>3</v>
      </c>
      <c r="C35" s="27" t="s">
        <v>28</v>
      </c>
      <c r="D35" s="57" t="s">
        <v>82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0</v>
      </c>
      <c r="K35" s="51">
        <v>0</v>
      </c>
      <c r="L35" s="47">
        <f>O35</f>
        <v>0</v>
      </c>
      <c r="M35" s="51">
        <v>0</v>
      </c>
      <c r="N35" s="47">
        <f t="shared" si="9"/>
        <v>0</v>
      </c>
      <c r="O35" s="51">
        <f>P35+Q35+R35+S35</f>
        <v>0</v>
      </c>
      <c r="P35" s="47">
        <f t="shared" si="9"/>
        <v>0</v>
      </c>
      <c r="Q35" s="47">
        <f t="shared" si="9"/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5">
        <f>AB35+Z35+AA35+AC35</f>
        <v>0</v>
      </c>
      <c r="Z35" s="47">
        <f>F35+K35+P35+U35</f>
        <v>0</v>
      </c>
      <c r="AA35" s="47">
        <f t="shared" si="8"/>
        <v>0</v>
      </c>
      <c r="AB35" s="47">
        <f t="shared" si="8"/>
        <v>0</v>
      </c>
      <c r="AC35" s="47">
        <f>I35+N35+S35+X35</f>
        <v>0</v>
      </c>
    </row>
    <row r="36" spans="1:32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C36" si="10">F33+F34+F35</f>
        <v>56</v>
      </c>
      <c r="G36" s="50">
        <f t="shared" si="10"/>
        <v>0</v>
      </c>
      <c r="H36" s="50">
        <f t="shared" si="10"/>
        <v>0</v>
      </c>
      <c r="I36" s="50">
        <f t="shared" si="10"/>
        <v>0</v>
      </c>
      <c r="J36" s="50">
        <f t="shared" si="10"/>
        <v>0</v>
      </c>
      <c r="K36" s="50">
        <f t="shared" si="10"/>
        <v>0</v>
      </c>
      <c r="L36" s="50">
        <f t="shared" si="10"/>
        <v>0</v>
      </c>
      <c r="M36" s="50">
        <f t="shared" si="10"/>
        <v>0</v>
      </c>
      <c r="N36" s="50">
        <f t="shared" si="10"/>
        <v>0</v>
      </c>
      <c r="O36" s="50">
        <f t="shared" si="10"/>
        <v>0</v>
      </c>
      <c r="P36" s="50">
        <f t="shared" si="10"/>
        <v>0</v>
      </c>
      <c r="Q36" s="50">
        <f t="shared" si="10"/>
        <v>0</v>
      </c>
      <c r="R36" s="50">
        <f t="shared" si="10"/>
        <v>0</v>
      </c>
      <c r="S36" s="50">
        <f t="shared" si="10"/>
        <v>0</v>
      </c>
      <c r="T36" s="50">
        <f t="shared" si="10"/>
        <v>0</v>
      </c>
      <c r="U36" s="50">
        <f t="shared" si="10"/>
        <v>0</v>
      </c>
      <c r="V36" s="50">
        <f t="shared" si="10"/>
        <v>0</v>
      </c>
      <c r="W36" s="50">
        <f t="shared" si="10"/>
        <v>0</v>
      </c>
      <c r="X36" s="50">
        <f t="shared" si="10"/>
        <v>0</v>
      </c>
      <c r="Y36" s="50">
        <f t="shared" si="10"/>
        <v>56</v>
      </c>
      <c r="Z36" s="50">
        <f t="shared" si="10"/>
        <v>56</v>
      </c>
      <c r="AA36" s="50">
        <f t="shared" si="10"/>
        <v>0</v>
      </c>
      <c r="AB36" s="50">
        <f t="shared" si="10"/>
        <v>0</v>
      </c>
      <c r="AC36" s="50">
        <f t="shared" si="10"/>
        <v>0</v>
      </c>
    </row>
    <row r="37" spans="1:32" ht="71.2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48"/>
      <c r="Z37" s="48"/>
      <c r="AA37" s="48"/>
      <c r="AB37" s="48"/>
      <c r="AC37" s="48"/>
    </row>
    <row r="38" spans="1:32" ht="53.2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0</v>
      </c>
      <c r="U38" s="47">
        <v>0</v>
      </c>
      <c r="V38" s="47">
        <v>0</v>
      </c>
      <c r="W38" s="47">
        <v>0</v>
      </c>
      <c r="X38" s="47">
        <v>0</v>
      </c>
      <c r="Y38" s="55">
        <f>AB38+AA38+Z38+AC38</f>
        <v>544</v>
      </c>
      <c r="Z38" s="47">
        <f>F38+K38+P38+U38</f>
        <v>544</v>
      </c>
      <c r="AA38" s="47">
        <f t="shared" ref="AA38:AC41" si="11">G38+L38+Q38+V38</f>
        <v>0</v>
      </c>
      <c r="AB38" s="47">
        <f t="shared" si="11"/>
        <v>0</v>
      </c>
      <c r="AC38" s="47">
        <f t="shared" si="11"/>
        <v>0</v>
      </c>
    </row>
    <row r="39" spans="1:32" ht="71.2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5">
        <f>AB39+AA39+Z39+AC39</f>
        <v>0</v>
      </c>
      <c r="Z39" s="47">
        <f>F39+K39+P39+U39</f>
        <v>0</v>
      </c>
      <c r="AA39" s="47">
        <f t="shared" si="11"/>
        <v>0</v>
      </c>
      <c r="AB39" s="47">
        <f t="shared" si="11"/>
        <v>0</v>
      </c>
      <c r="AC39" s="47">
        <f t="shared" si="11"/>
        <v>0</v>
      </c>
    </row>
    <row r="40" spans="1:32" s="9" customFormat="1" ht="83.25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5">
        <f>AB40+AA40+Z40+AC40</f>
        <v>0</v>
      </c>
      <c r="Z40" s="47">
        <f>F40+K40+P40+U40</f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</row>
    <row r="41" spans="1:32" ht="177" customHeight="1">
      <c r="A41" s="4">
        <v>26</v>
      </c>
      <c r="B41" s="42" t="s">
        <v>22</v>
      </c>
      <c r="C41" s="68" t="s">
        <v>126</v>
      </c>
      <c r="D41" s="57" t="s">
        <v>82</v>
      </c>
      <c r="E41" s="93">
        <f>H41+F41+G41+I41</f>
        <v>112</v>
      </c>
      <c r="F41" s="93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66">
        <f>AB41+AA41+Z41+AC41</f>
        <v>112</v>
      </c>
      <c r="Z41" s="90">
        <f>F41+K41+P41+U41</f>
        <v>112</v>
      </c>
      <c r="AA41" s="47">
        <f t="shared" si="11"/>
        <v>0</v>
      </c>
      <c r="AB41" s="47">
        <f t="shared" si="11"/>
        <v>0</v>
      </c>
      <c r="AC41" s="47">
        <f t="shared" si="11"/>
        <v>0</v>
      </c>
    </row>
    <row r="42" spans="1:32" s="31" customFormat="1" ht="20.25" customHeight="1">
      <c r="A42" s="4">
        <v>27</v>
      </c>
      <c r="B42" s="40" t="s">
        <v>17</v>
      </c>
      <c r="C42" s="26"/>
      <c r="D42" s="26"/>
      <c r="E42" s="94">
        <f t="shared" ref="E42:AC42" si="12">SUM(E38:E41)</f>
        <v>426</v>
      </c>
      <c r="F42" s="94">
        <f t="shared" si="12"/>
        <v>426</v>
      </c>
      <c r="G42" s="50">
        <f t="shared" si="12"/>
        <v>0</v>
      </c>
      <c r="H42" s="50">
        <f t="shared" si="12"/>
        <v>0</v>
      </c>
      <c r="I42" s="50">
        <f t="shared" si="12"/>
        <v>0</v>
      </c>
      <c r="J42" s="50">
        <f t="shared" si="12"/>
        <v>230</v>
      </c>
      <c r="K42" s="50">
        <f t="shared" si="12"/>
        <v>230</v>
      </c>
      <c r="L42" s="50">
        <f t="shared" si="12"/>
        <v>0</v>
      </c>
      <c r="M42" s="50">
        <f t="shared" si="12"/>
        <v>0</v>
      </c>
      <c r="N42" s="50">
        <f t="shared" si="12"/>
        <v>0</v>
      </c>
      <c r="O42" s="50">
        <f t="shared" si="12"/>
        <v>0</v>
      </c>
      <c r="P42" s="50">
        <f t="shared" si="12"/>
        <v>0</v>
      </c>
      <c r="Q42" s="50">
        <f t="shared" si="12"/>
        <v>0</v>
      </c>
      <c r="R42" s="50">
        <f t="shared" si="12"/>
        <v>0</v>
      </c>
      <c r="S42" s="50">
        <f t="shared" si="12"/>
        <v>0</v>
      </c>
      <c r="T42" s="50">
        <f t="shared" si="12"/>
        <v>0</v>
      </c>
      <c r="U42" s="50">
        <f t="shared" si="12"/>
        <v>0</v>
      </c>
      <c r="V42" s="50">
        <f t="shared" si="12"/>
        <v>0</v>
      </c>
      <c r="W42" s="50">
        <f t="shared" si="12"/>
        <v>0</v>
      </c>
      <c r="X42" s="50">
        <f t="shared" si="12"/>
        <v>0</v>
      </c>
      <c r="Y42" s="63">
        <f t="shared" si="12"/>
        <v>656</v>
      </c>
      <c r="Z42" s="63">
        <f t="shared" si="12"/>
        <v>656</v>
      </c>
      <c r="AA42" s="50">
        <f t="shared" si="12"/>
        <v>0</v>
      </c>
      <c r="AB42" s="50">
        <f t="shared" si="12"/>
        <v>0</v>
      </c>
      <c r="AC42" s="50">
        <f t="shared" si="12"/>
        <v>0</v>
      </c>
    </row>
    <row r="43" spans="1:32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48"/>
      <c r="Z43" s="48"/>
      <c r="AA43" s="48"/>
      <c r="AB43" s="48"/>
      <c r="AC43" s="48"/>
    </row>
    <row r="44" spans="1:32" ht="69.7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4">
        <f>AB44+Z44+AA44+AC44</f>
        <v>0</v>
      </c>
      <c r="Z44" s="47">
        <f>F44+K44+P44+U44</f>
        <v>0</v>
      </c>
      <c r="AA44" s="47">
        <f t="shared" ref="AA44:AB46" si="13">G44+L44+Q44+V44</f>
        <v>0</v>
      </c>
      <c r="AB44" s="47">
        <f t="shared" si="13"/>
        <v>0</v>
      </c>
      <c r="AC44" s="47">
        <f>I44+N44+S44+X44</f>
        <v>0</v>
      </c>
    </row>
    <row r="45" spans="1:32" ht="69.75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4">
        <f>AB45+Z45+AA45+AC45</f>
        <v>0</v>
      </c>
      <c r="Z45" s="47">
        <f>F45+K45+P45+U45</f>
        <v>0</v>
      </c>
      <c r="AA45" s="47">
        <f t="shared" si="13"/>
        <v>0</v>
      </c>
      <c r="AB45" s="47">
        <f t="shared" si="13"/>
        <v>0</v>
      </c>
      <c r="AC45" s="47">
        <f>I45+N45+S45+X45</f>
        <v>0</v>
      </c>
    </row>
    <row r="46" spans="1:32" s="10" customFormat="1" ht="241.5" customHeight="1">
      <c r="A46" s="19">
        <v>31</v>
      </c>
      <c r="B46" s="43" t="s">
        <v>3</v>
      </c>
      <c r="C46" s="27" t="s">
        <v>109</v>
      </c>
      <c r="D46" s="57" t="s">
        <v>106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4">
        <f>AB46+Z46+AA46+AC46</f>
        <v>564.1</v>
      </c>
      <c r="Z46" s="47">
        <f>F46+K46+P46+U46</f>
        <v>0</v>
      </c>
      <c r="AA46" s="47">
        <f t="shared" si="13"/>
        <v>0</v>
      </c>
      <c r="AB46" s="47">
        <f t="shared" si="13"/>
        <v>564.1</v>
      </c>
      <c r="AC46" s="47">
        <f>I46+N46+S46+X46</f>
        <v>0</v>
      </c>
      <c r="AD46" s="9"/>
      <c r="AE46" s="9"/>
      <c r="AF46" s="9"/>
    </row>
    <row r="47" spans="1:32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C47" si="14">SUM(F44:F46)</f>
        <v>0</v>
      </c>
      <c r="G47" s="50">
        <v>0</v>
      </c>
      <c r="H47" s="50">
        <f t="shared" si="14"/>
        <v>564.1</v>
      </c>
      <c r="I47" s="50">
        <f t="shared" si="14"/>
        <v>0</v>
      </c>
      <c r="J47" s="50">
        <f t="shared" si="14"/>
        <v>0</v>
      </c>
      <c r="K47" s="50">
        <f t="shared" si="14"/>
        <v>0</v>
      </c>
      <c r="L47" s="50">
        <f t="shared" si="14"/>
        <v>0</v>
      </c>
      <c r="M47" s="50">
        <f t="shared" si="14"/>
        <v>0</v>
      </c>
      <c r="N47" s="50">
        <f t="shared" si="14"/>
        <v>0</v>
      </c>
      <c r="O47" s="50">
        <f t="shared" si="14"/>
        <v>0</v>
      </c>
      <c r="P47" s="50">
        <f t="shared" si="14"/>
        <v>0</v>
      </c>
      <c r="Q47" s="50">
        <f t="shared" si="14"/>
        <v>0</v>
      </c>
      <c r="R47" s="50">
        <f t="shared" si="14"/>
        <v>0</v>
      </c>
      <c r="S47" s="50">
        <f t="shared" si="14"/>
        <v>0</v>
      </c>
      <c r="T47" s="50">
        <f t="shared" si="14"/>
        <v>0</v>
      </c>
      <c r="U47" s="50">
        <f t="shared" si="14"/>
        <v>0</v>
      </c>
      <c r="V47" s="50">
        <f t="shared" si="14"/>
        <v>0</v>
      </c>
      <c r="W47" s="50">
        <f t="shared" si="14"/>
        <v>0</v>
      </c>
      <c r="X47" s="50">
        <f t="shared" si="14"/>
        <v>0</v>
      </c>
      <c r="Y47" s="50">
        <f t="shared" si="14"/>
        <v>564.1</v>
      </c>
      <c r="Z47" s="50">
        <f t="shared" si="14"/>
        <v>0</v>
      </c>
      <c r="AA47" s="50">
        <f t="shared" si="14"/>
        <v>0</v>
      </c>
      <c r="AB47" s="50">
        <f t="shared" si="14"/>
        <v>564.1</v>
      </c>
      <c r="AC47" s="50">
        <f t="shared" si="14"/>
        <v>0</v>
      </c>
    </row>
    <row r="48" spans="1:32" ht="36.75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48"/>
      <c r="Z48" s="48"/>
      <c r="AA48" s="48"/>
      <c r="AB48" s="48"/>
      <c r="AC48" s="48"/>
    </row>
    <row r="49" spans="1:32" ht="70.5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5">
        <f>AB49+Z49+AA49+AC49</f>
        <v>0</v>
      </c>
      <c r="Z49" s="47">
        <f>F49+K49+P49+U49</f>
        <v>0</v>
      </c>
      <c r="AA49" s="47">
        <f t="shared" ref="AA49:AC50" si="15">G49+L49+Q49+V49</f>
        <v>0</v>
      </c>
      <c r="AB49" s="47">
        <f t="shared" si="15"/>
        <v>0</v>
      </c>
      <c r="AC49" s="47">
        <f t="shared" si="15"/>
        <v>0</v>
      </c>
    </row>
    <row r="50" spans="1:32" s="9" customFormat="1" ht="82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5">
        <f>AB50+Z50+AA50+AC50</f>
        <v>0</v>
      </c>
      <c r="Z50" s="47">
        <f>F50+K50+P50+U50</f>
        <v>0</v>
      </c>
      <c r="AA50" s="47">
        <f t="shared" si="15"/>
        <v>0</v>
      </c>
      <c r="AB50" s="47">
        <f t="shared" si="15"/>
        <v>0</v>
      </c>
      <c r="AC50" s="47">
        <f t="shared" si="15"/>
        <v>0</v>
      </c>
    </row>
    <row r="51" spans="1:32" ht="71.2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5">
        <f>AB51+Z51+AA51+AC51</f>
        <v>0</v>
      </c>
      <c r="Z51" s="47">
        <f>F51+K51+P51+U51</f>
        <v>0</v>
      </c>
      <c r="AA51" s="47">
        <f>G51+L51+Q51+V51</f>
        <v>0</v>
      </c>
      <c r="AB51" s="47">
        <f>H51+M51+R51+W51</f>
        <v>0</v>
      </c>
      <c r="AC51" s="47">
        <f>I51+N51+S51+X51</f>
        <v>0</v>
      </c>
      <c r="AD51" s="9"/>
      <c r="AE51" s="9"/>
      <c r="AF51" s="9"/>
    </row>
    <row r="52" spans="1:32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C52" si="16">SUM(F49:F51)</f>
        <v>0</v>
      </c>
      <c r="G52" s="50">
        <f t="shared" si="16"/>
        <v>0</v>
      </c>
      <c r="H52" s="50">
        <f t="shared" si="16"/>
        <v>0</v>
      </c>
      <c r="I52" s="50">
        <f t="shared" si="16"/>
        <v>0</v>
      </c>
      <c r="J52" s="50">
        <f t="shared" si="16"/>
        <v>0</v>
      </c>
      <c r="K52" s="50">
        <f t="shared" si="16"/>
        <v>0</v>
      </c>
      <c r="L52" s="50">
        <f t="shared" si="16"/>
        <v>0</v>
      </c>
      <c r="M52" s="50">
        <f t="shared" si="16"/>
        <v>0</v>
      </c>
      <c r="N52" s="50">
        <f t="shared" si="16"/>
        <v>0</v>
      </c>
      <c r="O52" s="50">
        <f t="shared" si="16"/>
        <v>0</v>
      </c>
      <c r="P52" s="50">
        <f t="shared" si="16"/>
        <v>0</v>
      </c>
      <c r="Q52" s="50">
        <f t="shared" si="16"/>
        <v>0</v>
      </c>
      <c r="R52" s="50">
        <f t="shared" si="16"/>
        <v>0</v>
      </c>
      <c r="S52" s="50">
        <f t="shared" si="16"/>
        <v>0</v>
      </c>
      <c r="T52" s="50">
        <f t="shared" si="16"/>
        <v>0</v>
      </c>
      <c r="U52" s="50">
        <f t="shared" si="16"/>
        <v>0</v>
      </c>
      <c r="V52" s="50">
        <f t="shared" si="16"/>
        <v>0</v>
      </c>
      <c r="W52" s="50">
        <f t="shared" si="16"/>
        <v>0</v>
      </c>
      <c r="X52" s="50">
        <f t="shared" si="16"/>
        <v>0</v>
      </c>
      <c r="Y52" s="50">
        <f t="shared" si="16"/>
        <v>0</v>
      </c>
      <c r="Z52" s="50">
        <f t="shared" si="16"/>
        <v>0</v>
      </c>
      <c r="AA52" s="50">
        <f t="shared" si="16"/>
        <v>0</v>
      </c>
      <c r="AB52" s="50">
        <f t="shared" si="16"/>
        <v>0</v>
      </c>
      <c r="AC52" s="50">
        <f t="shared" si="16"/>
        <v>0</v>
      </c>
    </row>
    <row r="53" spans="1:32" ht="48.7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48"/>
      <c r="Z53" s="48"/>
      <c r="AA53" s="48"/>
      <c r="AB53" s="48"/>
      <c r="AC53" s="48"/>
    </row>
    <row r="54" spans="1:32" ht="57.75" customHeight="1">
      <c r="A54" s="4">
        <v>39</v>
      </c>
      <c r="B54" s="42" t="s">
        <v>6</v>
      </c>
      <c r="C54" s="24" t="s">
        <v>96</v>
      </c>
      <c r="D54" s="57" t="s">
        <v>82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4">
        <f>AB54+Z54+AA54+AC54</f>
        <v>4</v>
      </c>
      <c r="Z54" s="47">
        <f>F54+K54+P54+U54</f>
        <v>4</v>
      </c>
      <c r="AA54" s="47">
        <f t="shared" ref="AA54:AC55" si="17">G54+L54+Q54+V54</f>
        <v>0</v>
      </c>
      <c r="AB54" s="47">
        <f t="shared" si="17"/>
        <v>0</v>
      </c>
      <c r="AC54" s="47">
        <f t="shared" si="17"/>
        <v>0</v>
      </c>
      <c r="AD54" s="9"/>
    </row>
    <row r="55" spans="1:32" ht="70.5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4">
        <f>AB55+Z55+AA55+AC55</f>
        <v>0</v>
      </c>
      <c r="Z55" s="47">
        <f>F55+K55+P55+U55</f>
        <v>0</v>
      </c>
      <c r="AA55" s="47">
        <f t="shared" si="17"/>
        <v>0</v>
      </c>
      <c r="AB55" s="47">
        <f t="shared" si="17"/>
        <v>0</v>
      </c>
      <c r="AC55" s="47">
        <f t="shared" si="17"/>
        <v>0</v>
      </c>
    </row>
    <row r="56" spans="1:32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4">
        <f>AB56+Z56+AA56+AC56</f>
        <v>0</v>
      </c>
      <c r="Z56" s="47">
        <f>F56+K56+P56+U56</f>
        <v>0</v>
      </c>
      <c r="AA56" s="47">
        <f>G56+L56+Q56+V56</f>
        <v>0</v>
      </c>
      <c r="AB56" s="47">
        <f>H56+M56+R56+W56</f>
        <v>0</v>
      </c>
      <c r="AC56" s="47">
        <f>I56+N56+S56+X56</f>
        <v>0</v>
      </c>
    </row>
    <row r="57" spans="1:32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C57" si="18">SUM(F54:F56)</f>
        <v>4</v>
      </c>
      <c r="G57" s="50">
        <f t="shared" si="18"/>
        <v>0</v>
      </c>
      <c r="H57" s="50">
        <f t="shared" si="18"/>
        <v>0</v>
      </c>
      <c r="I57" s="50">
        <f t="shared" si="18"/>
        <v>0</v>
      </c>
      <c r="J57" s="50">
        <f t="shared" si="18"/>
        <v>0</v>
      </c>
      <c r="K57" s="50">
        <f>SUM(K54:K56)</f>
        <v>0</v>
      </c>
      <c r="L57" s="50">
        <f t="shared" si="18"/>
        <v>0</v>
      </c>
      <c r="M57" s="50">
        <f t="shared" si="18"/>
        <v>0</v>
      </c>
      <c r="N57" s="50">
        <f t="shared" si="18"/>
        <v>0</v>
      </c>
      <c r="O57" s="50">
        <f t="shared" si="18"/>
        <v>0</v>
      </c>
      <c r="P57" s="50">
        <f t="shared" si="18"/>
        <v>0</v>
      </c>
      <c r="Q57" s="50">
        <f t="shared" si="18"/>
        <v>0</v>
      </c>
      <c r="R57" s="50">
        <f t="shared" si="18"/>
        <v>0</v>
      </c>
      <c r="S57" s="50">
        <f t="shared" si="18"/>
        <v>0</v>
      </c>
      <c r="T57" s="50">
        <f t="shared" si="18"/>
        <v>0</v>
      </c>
      <c r="U57" s="50">
        <f t="shared" si="18"/>
        <v>0</v>
      </c>
      <c r="V57" s="50">
        <f t="shared" si="18"/>
        <v>0</v>
      </c>
      <c r="W57" s="50">
        <f t="shared" si="18"/>
        <v>0</v>
      </c>
      <c r="X57" s="50">
        <f t="shared" si="18"/>
        <v>0</v>
      </c>
      <c r="Y57" s="50">
        <f t="shared" si="18"/>
        <v>4</v>
      </c>
      <c r="Z57" s="50">
        <f t="shared" si="18"/>
        <v>4</v>
      </c>
      <c r="AA57" s="50">
        <f t="shared" si="18"/>
        <v>0</v>
      </c>
      <c r="AB57" s="50">
        <f t="shared" si="18"/>
        <v>0</v>
      </c>
      <c r="AC57" s="50">
        <f t="shared" si="18"/>
        <v>0</v>
      </c>
    </row>
    <row r="58" spans="1:32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48"/>
      <c r="Z58" s="48"/>
      <c r="AA58" s="48"/>
      <c r="AB58" s="48"/>
      <c r="AC58" s="48"/>
    </row>
    <row r="59" spans="1:32" s="9" customFormat="1" ht="80.25" customHeight="1">
      <c r="A59" s="19">
        <v>44</v>
      </c>
      <c r="B59" s="43" t="s">
        <v>5</v>
      </c>
      <c r="C59" s="27" t="s">
        <v>33</v>
      </c>
      <c r="D59" s="57" t="s">
        <v>82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0</v>
      </c>
      <c r="K59" s="51">
        <v>0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4">
        <f>Z59+AA59+AB59+AC59</f>
        <v>0</v>
      </c>
      <c r="Z59" s="56">
        <f>F59+K59+P59+U59</f>
        <v>0</v>
      </c>
      <c r="AA59" s="56">
        <f>G59+L59+Q59+V59</f>
        <v>0</v>
      </c>
      <c r="AB59" s="56">
        <f>H59+M59+R59+W59</f>
        <v>0</v>
      </c>
      <c r="AC59" s="56">
        <f>I59+N59+S59+X59</f>
        <v>0</v>
      </c>
    </row>
    <row r="60" spans="1:32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C60" si="19">SUM(F59:F59)</f>
        <v>0</v>
      </c>
      <c r="G60" s="50">
        <f t="shared" si="19"/>
        <v>0</v>
      </c>
      <c r="H60" s="50">
        <f t="shared" si="19"/>
        <v>0</v>
      </c>
      <c r="I60" s="50">
        <f t="shared" si="19"/>
        <v>0</v>
      </c>
      <c r="J60" s="50">
        <f t="shared" si="19"/>
        <v>0</v>
      </c>
      <c r="K60" s="50">
        <f t="shared" si="19"/>
        <v>0</v>
      </c>
      <c r="L60" s="50">
        <f t="shared" si="19"/>
        <v>0</v>
      </c>
      <c r="M60" s="50">
        <f t="shared" si="19"/>
        <v>0</v>
      </c>
      <c r="N60" s="50">
        <f t="shared" si="19"/>
        <v>0</v>
      </c>
      <c r="O60" s="50">
        <f t="shared" si="19"/>
        <v>0</v>
      </c>
      <c r="P60" s="50">
        <f t="shared" si="19"/>
        <v>0</v>
      </c>
      <c r="Q60" s="50">
        <f t="shared" si="19"/>
        <v>0</v>
      </c>
      <c r="R60" s="50">
        <f t="shared" si="19"/>
        <v>0</v>
      </c>
      <c r="S60" s="50">
        <f t="shared" si="19"/>
        <v>0</v>
      </c>
      <c r="T60" s="50">
        <f t="shared" si="19"/>
        <v>0</v>
      </c>
      <c r="U60" s="50">
        <f t="shared" si="19"/>
        <v>0</v>
      </c>
      <c r="V60" s="50">
        <f t="shared" si="19"/>
        <v>0</v>
      </c>
      <c r="W60" s="50">
        <f t="shared" si="19"/>
        <v>0</v>
      </c>
      <c r="X60" s="50">
        <f t="shared" si="19"/>
        <v>0</v>
      </c>
      <c r="Y60" s="50">
        <f t="shared" si="19"/>
        <v>0</v>
      </c>
      <c r="Z60" s="50">
        <f t="shared" si="19"/>
        <v>0</v>
      </c>
      <c r="AA60" s="50">
        <f t="shared" si="19"/>
        <v>0</v>
      </c>
      <c r="AB60" s="50">
        <f t="shared" si="19"/>
        <v>0</v>
      </c>
      <c r="AC60" s="50">
        <f t="shared" si="19"/>
        <v>0</v>
      </c>
    </row>
    <row r="61" spans="1:32" ht="48.7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48"/>
      <c r="Z61" s="48"/>
      <c r="AA61" s="48"/>
      <c r="AB61" s="48"/>
      <c r="AC61" s="48"/>
    </row>
    <row r="62" spans="1:32" ht="70.5" customHeight="1">
      <c r="A62" s="4">
        <v>47</v>
      </c>
      <c r="B62" s="42" t="s">
        <v>6</v>
      </c>
      <c r="C62" s="24" t="s">
        <v>40</v>
      </c>
      <c r="D62" s="57" t="s">
        <v>82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0</v>
      </c>
      <c r="K62" s="47">
        <v>0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4">
        <f>AB62+Z62+AA62+AC62</f>
        <v>0</v>
      </c>
      <c r="Z62" s="47">
        <f>F62+K62+P62+U62</f>
        <v>0</v>
      </c>
      <c r="AA62" s="47">
        <f>G62+L62+Q62+V62</f>
        <v>0</v>
      </c>
      <c r="AB62" s="47">
        <f>H62+M62+R62+W62</f>
        <v>0</v>
      </c>
      <c r="AC62" s="47">
        <f>I62+N62+S62+X62</f>
        <v>0</v>
      </c>
      <c r="AD62" s="9"/>
    </row>
    <row r="63" spans="1:32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C63" si="20">SUM(F62:F62)</f>
        <v>0</v>
      </c>
      <c r="G63" s="50">
        <f t="shared" si="20"/>
        <v>0</v>
      </c>
      <c r="H63" s="50">
        <f t="shared" si="20"/>
        <v>0</v>
      </c>
      <c r="I63" s="50">
        <f t="shared" si="20"/>
        <v>0</v>
      </c>
      <c r="J63" s="50">
        <f t="shared" si="20"/>
        <v>0</v>
      </c>
      <c r="K63" s="50">
        <f t="shared" si="20"/>
        <v>0</v>
      </c>
      <c r="L63" s="50">
        <f t="shared" si="20"/>
        <v>0</v>
      </c>
      <c r="M63" s="50">
        <f t="shared" si="20"/>
        <v>0</v>
      </c>
      <c r="N63" s="50">
        <f t="shared" si="20"/>
        <v>0</v>
      </c>
      <c r="O63" s="50">
        <f t="shared" si="20"/>
        <v>0</v>
      </c>
      <c r="P63" s="50">
        <f t="shared" si="20"/>
        <v>0</v>
      </c>
      <c r="Q63" s="50">
        <f t="shared" si="20"/>
        <v>0</v>
      </c>
      <c r="R63" s="50">
        <f t="shared" si="20"/>
        <v>0</v>
      </c>
      <c r="S63" s="50">
        <f t="shared" si="20"/>
        <v>0</v>
      </c>
      <c r="T63" s="50">
        <f t="shared" si="20"/>
        <v>0</v>
      </c>
      <c r="U63" s="50">
        <f t="shared" si="20"/>
        <v>0</v>
      </c>
      <c r="V63" s="50">
        <f t="shared" si="20"/>
        <v>0</v>
      </c>
      <c r="W63" s="50">
        <f t="shared" si="20"/>
        <v>0</v>
      </c>
      <c r="X63" s="50">
        <f t="shared" si="20"/>
        <v>0</v>
      </c>
      <c r="Y63" s="50">
        <f t="shared" si="20"/>
        <v>0</v>
      </c>
      <c r="Z63" s="50">
        <f t="shared" si="20"/>
        <v>0</v>
      </c>
      <c r="AA63" s="50">
        <f t="shared" si="20"/>
        <v>0</v>
      </c>
      <c r="AB63" s="50">
        <f t="shared" si="20"/>
        <v>0</v>
      </c>
      <c r="AC63" s="50">
        <f t="shared" si="20"/>
        <v>0</v>
      </c>
    </row>
    <row r="64" spans="1:32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48"/>
      <c r="Z64" s="48"/>
      <c r="AA64" s="48"/>
      <c r="AB64" s="48"/>
      <c r="AC64" s="48"/>
    </row>
    <row r="65" spans="1:29" s="9" customFormat="1" ht="120" customHeight="1">
      <c r="A65" s="19">
        <v>50</v>
      </c>
      <c r="B65" s="43" t="s">
        <v>5</v>
      </c>
      <c r="C65" s="27" t="s">
        <v>110</v>
      </c>
      <c r="D65" s="27" t="s">
        <v>86</v>
      </c>
      <c r="E65" s="51"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417</v>
      </c>
      <c r="K65" s="51">
        <v>417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0</v>
      </c>
      <c r="U65" s="51">
        <v>0</v>
      </c>
      <c r="V65" s="51">
        <v>0</v>
      </c>
      <c r="W65" s="51">
        <v>0</v>
      </c>
      <c r="X65" s="51">
        <v>0</v>
      </c>
      <c r="Y65" s="54">
        <f>Z65+AA65+AB65+AC65</f>
        <v>1192</v>
      </c>
      <c r="Z65" s="56">
        <f>F65+K65+P65+U65</f>
        <v>1192</v>
      </c>
      <c r="AA65" s="56">
        <f>G65+L65+Q65+V65</f>
        <v>0</v>
      </c>
      <c r="AB65" s="56">
        <f>H65+M65+R65+W65</f>
        <v>0</v>
      </c>
      <c r="AC65" s="56">
        <f>I65+N65+S65+X65</f>
        <v>0</v>
      </c>
    </row>
    <row r="66" spans="1:29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C66" si="21">SUM(F65:F65)</f>
        <v>358</v>
      </c>
      <c r="G66" s="50">
        <f t="shared" si="21"/>
        <v>0</v>
      </c>
      <c r="H66" s="50">
        <f t="shared" si="21"/>
        <v>0</v>
      </c>
      <c r="I66" s="50">
        <f t="shared" si="21"/>
        <v>0</v>
      </c>
      <c r="J66" s="50">
        <f t="shared" si="21"/>
        <v>417</v>
      </c>
      <c r="K66" s="50">
        <f t="shared" si="21"/>
        <v>417</v>
      </c>
      <c r="L66" s="50">
        <f t="shared" si="21"/>
        <v>0</v>
      </c>
      <c r="M66" s="50">
        <f t="shared" si="21"/>
        <v>0</v>
      </c>
      <c r="N66" s="50">
        <f t="shared" si="21"/>
        <v>0</v>
      </c>
      <c r="O66" s="50">
        <f t="shared" si="21"/>
        <v>417</v>
      </c>
      <c r="P66" s="50">
        <f t="shared" si="21"/>
        <v>417</v>
      </c>
      <c r="Q66" s="50">
        <f t="shared" si="21"/>
        <v>0</v>
      </c>
      <c r="R66" s="50">
        <f t="shared" si="21"/>
        <v>0</v>
      </c>
      <c r="S66" s="50">
        <f t="shared" si="21"/>
        <v>0</v>
      </c>
      <c r="T66" s="50">
        <f t="shared" si="21"/>
        <v>0</v>
      </c>
      <c r="U66" s="50">
        <f t="shared" si="21"/>
        <v>0</v>
      </c>
      <c r="V66" s="50">
        <f t="shared" si="21"/>
        <v>0</v>
      </c>
      <c r="W66" s="50">
        <f t="shared" si="21"/>
        <v>0</v>
      </c>
      <c r="X66" s="50">
        <f t="shared" si="21"/>
        <v>0</v>
      </c>
      <c r="Y66" s="50">
        <f t="shared" si="21"/>
        <v>1192</v>
      </c>
      <c r="Z66" s="50">
        <f t="shared" si="21"/>
        <v>1192</v>
      </c>
      <c r="AA66" s="50">
        <f t="shared" si="21"/>
        <v>0</v>
      </c>
      <c r="AB66" s="50">
        <f t="shared" si="21"/>
        <v>0</v>
      </c>
      <c r="AC66" s="50">
        <f t="shared" si="21"/>
        <v>0</v>
      </c>
    </row>
    <row r="67" spans="1:29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48"/>
      <c r="Z67" s="48"/>
      <c r="AA67" s="48"/>
      <c r="AB67" s="48"/>
      <c r="AC67" s="48"/>
    </row>
    <row r="68" spans="1:29" s="9" customFormat="1" ht="80.2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4">
        <f>Z68+AA68+AB68+AC68</f>
        <v>0</v>
      </c>
      <c r="Z68" s="56">
        <f>F68+K68+P68+U68</f>
        <v>0</v>
      </c>
      <c r="AA68" s="56">
        <f>G68+L68+Q68+V68</f>
        <v>0</v>
      </c>
      <c r="AB68" s="56">
        <f>H68+M68+R68+W68</f>
        <v>0</v>
      </c>
      <c r="AC68" s="56">
        <f>I68+N68+S68+X68</f>
        <v>0</v>
      </c>
    </row>
    <row r="69" spans="1:29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C69" si="22">SUM(J68:J68)</f>
        <v>0</v>
      </c>
      <c r="K69" s="52">
        <f t="shared" si="22"/>
        <v>0</v>
      </c>
      <c r="L69" s="52">
        <f t="shared" si="22"/>
        <v>0</v>
      </c>
      <c r="M69" s="52">
        <f t="shared" si="22"/>
        <v>0</v>
      </c>
      <c r="N69" s="52">
        <f t="shared" si="22"/>
        <v>0</v>
      </c>
      <c r="O69" s="50">
        <f t="shared" si="22"/>
        <v>0</v>
      </c>
      <c r="P69" s="52">
        <f t="shared" si="22"/>
        <v>0</v>
      </c>
      <c r="Q69" s="52">
        <f t="shared" si="22"/>
        <v>0</v>
      </c>
      <c r="R69" s="52">
        <f t="shared" si="22"/>
        <v>0</v>
      </c>
      <c r="S69" s="52">
        <f t="shared" si="22"/>
        <v>0</v>
      </c>
      <c r="T69" s="50">
        <f t="shared" si="22"/>
        <v>0</v>
      </c>
      <c r="U69" s="52">
        <f t="shared" si="22"/>
        <v>0</v>
      </c>
      <c r="V69" s="52">
        <f t="shared" si="22"/>
        <v>0</v>
      </c>
      <c r="W69" s="52">
        <f t="shared" si="22"/>
        <v>0</v>
      </c>
      <c r="X69" s="52">
        <f t="shared" si="22"/>
        <v>0</v>
      </c>
      <c r="Y69" s="52">
        <f t="shared" si="22"/>
        <v>0</v>
      </c>
      <c r="Z69" s="52">
        <f t="shared" si="22"/>
        <v>0</v>
      </c>
      <c r="AA69" s="52">
        <f t="shared" si="22"/>
        <v>0</v>
      </c>
      <c r="AB69" s="52">
        <f t="shared" si="22"/>
        <v>0</v>
      </c>
      <c r="AC69" s="52">
        <f t="shared" si="22"/>
        <v>0</v>
      </c>
    </row>
    <row r="70" spans="1:29" s="9" customFormat="1" ht="126.75" customHeight="1">
      <c r="A70" s="19">
        <v>55</v>
      </c>
      <c r="B70" s="43" t="s">
        <v>111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4"/>
      <c r="Z70" s="56"/>
      <c r="AA70" s="56"/>
      <c r="AB70" s="56"/>
      <c r="AC70" s="56"/>
    </row>
    <row r="71" spans="1:29" s="9" customFormat="1" ht="78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4">
        <f>Z71+AA71+AB71+AC71</f>
        <v>0</v>
      </c>
      <c r="Z71" s="56">
        <f>F71+K71+P71+U71</f>
        <v>0</v>
      </c>
      <c r="AA71" s="56">
        <f>G71+L71+Q71+V71</f>
        <v>0</v>
      </c>
      <c r="AB71" s="56">
        <f>H71+M71+R71+W71</f>
        <v>0</v>
      </c>
      <c r="AC71" s="56">
        <f>I71+N71+S71+X71</f>
        <v>0</v>
      </c>
    </row>
    <row r="72" spans="1:29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C72" si="23">F71</f>
        <v>0</v>
      </c>
      <c r="G72" s="50">
        <f t="shared" si="23"/>
        <v>0</v>
      </c>
      <c r="H72" s="50">
        <f t="shared" si="23"/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 t="shared" si="23"/>
        <v>0</v>
      </c>
      <c r="R72" s="50">
        <f t="shared" si="23"/>
        <v>0</v>
      </c>
      <c r="S72" s="50">
        <f t="shared" si="23"/>
        <v>0</v>
      </c>
      <c r="T72" s="50">
        <f t="shared" si="23"/>
        <v>0</v>
      </c>
      <c r="U72" s="50">
        <f t="shared" si="23"/>
        <v>0</v>
      </c>
      <c r="V72" s="50">
        <f t="shared" si="23"/>
        <v>0</v>
      </c>
      <c r="W72" s="50">
        <f t="shared" si="23"/>
        <v>0</v>
      </c>
      <c r="X72" s="50">
        <f t="shared" si="23"/>
        <v>0</v>
      </c>
      <c r="Y72" s="50">
        <f t="shared" si="23"/>
        <v>0</v>
      </c>
      <c r="Z72" s="50">
        <f t="shared" si="23"/>
        <v>0</v>
      </c>
      <c r="AA72" s="50">
        <f t="shared" si="23"/>
        <v>0</v>
      </c>
      <c r="AB72" s="50">
        <f t="shared" si="23"/>
        <v>0</v>
      </c>
      <c r="AC72" s="50">
        <f t="shared" si="23"/>
        <v>0</v>
      </c>
    </row>
    <row r="73" spans="1:29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1731.1</v>
      </c>
      <c r="F73" s="63">
        <f>F57+F47+F52+F42+F36+F31+F60+F63+F66+F69+F72</f>
        <v>1167</v>
      </c>
      <c r="G73" s="50">
        <f t="shared" ref="G73:AC73" si="24">G57+G47+G52+G42+G36+G31+G60+G63+G66+G69+G72</f>
        <v>0</v>
      </c>
      <c r="H73" s="50">
        <f t="shared" si="24"/>
        <v>564.1</v>
      </c>
      <c r="I73" s="50">
        <f t="shared" si="24"/>
        <v>0</v>
      </c>
      <c r="J73" s="50">
        <f t="shared" si="24"/>
        <v>844</v>
      </c>
      <c r="K73" s="50">
        <f t="shared" si="24"/>
        <v>844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844</v>
      </c>
      <c r="P73" s="50">
        <f t="shared" si="24"/>
        <v>844</v>
      </c>
      <c r="Q73" s="50">
        <f t="shared" si="24"/>
        <v>0</v>
      </c>
      <c r="R73" s="50">
        <f t="shared" si="24"/>
        <v>0</v>
      </c>
      <c r="S73" s="50">
        <f t="shared" si="24"/>
        <v>0</v>
      </c>
      <c r="T73" s="50">
        <f t="shared" si="24"/>
        <v>0</v>
      </c>
      <c r="U73" s="50">
        <f t="shared" si="24"/>
        <v>0</v>
      </c>
      <c r="V73" s="50">
        <f t="shared" si="24"/>
        <v>0</v>
      </c>
      <c r="W73" s="50">
        <f t="shared" si="24"/>
        <v>0</v>
      </c>
      <c r="X73" s="50">
        <f t="shared" si="24"/>
        <v>0</v>
      </c>
      <c r="Y73" s="63">
        <f t="shared" si="24"/>
        <v>3419.1</v>
      </c>
      <c r="Z73" s="63">
        <f t="shared" si="24"/>
        <v>2855</v>
      </c>
      <c r="AA73" s="50">
        <f t="shared" si="24"/>
        <v>0</v>
      </c>
      <c r="AB73" s="50">
        <f t="shared" si="24"/>
        <v>564.1</v>
      </c>
      <c r="AC73" s="50">
        <f t="shared" si="24"/>
        <v>0</v>
      </c>
    </row>
    <row r="74" spans="1:29" s="38" customFormat="1" ht="26.25" customHeight="1">
      <c r="A74" s="12">
        <v>59</v>
      </c>
      <c r="B74" s="39" t="s">
        <v>16</v>
      </c>
      <c r="C74" s="23"/>
      <c r="D74" s="37"/>
      <c r="E74" s="63">
        <f t="shared" ref="E74:AC74" si="25">E73+E22</f>
        <v>2331.1</v>
      </c>
      <c r="F74" s="63">
        <f t="shared" si="25"/>
        <v>1767</v>
      </c>
      <c r="G74" s="50">
        <f t="shared" si="25"/>
        <v>0</v>
      </c>
      <c r="H74" s="50">
        <f t="shared" si="25"/>
        <v>564.1</v>
      </c>
      <c r="I74" s="50">
        <f t="shared" si="25"/>
        <v>0</v>
      </c>
      <c r="J74" s="50">
        <f t="shared" si="25"/>
        <v>844</v>
      </c>
      <c r="K74" s="50">
        <f t="shared" si="25"/>
        <v>844</v>
      </c>
      <c r="L74" s="50">
        <f t="shared" si="25"/>
        <v>0</v>
      </c>
      <c r="M74" s="50">
        <f t="shared" si="25"/>
        <v>0</v>
      </c>
      <c r="N74" s="50">
        <f t="shared" si="25"/>
        <v>0</v>
      </c>
      <c r="O74" s="50">
        <f t="shared" si="25"/>
        <v>844</v>
      </c>
      <c r="P74" s="50">
        <f t="shared" si="25"/>
        <v>844</v>
      </c>
      <c r="Q74" s="50">
        <f t="shared" si="25"/>
        <v>0</v>
      </c>
      <c r="R74" s="50">
        <f t="shared" si="25"/>
        <v>0</v>
      </c>
      <c r="S74" s="50">
        <f t="shared" si="25"/>
        <v>0</v>
      </c>
      <c r="T74" s="50">
        <f t="shared" si="25"/>
        <v>7181</v>
      </c>
      <c r="U74" s="50">
        <f t="shared" si="25"/>
        <v>7181</v>
      </c>
      <c r="V74" s="50">
        <f t="shared" si="25"/>
        <v>0</v>
      </c>
      <c r="W74" s="50">
        <f t="shared" si="25"/>
        <v>0</v>
      </c>
      <c r="X74" s="50">
        <f t="shared" si="25"/>
        <v>0</v>
      </c>
      <c r="Y74" s="63">
        <f t="shared" si="25"/>
        <v>11200.1</v>
      </c>
      <c r="Z74" s="63">
        <f t="shared" si="25"/>
        <v>10636</v>
      </c>
      <c r="AA74" s="50">
        <f t="shared" si="25"/>
        <v>0</v>
      </c>
      <c r="AB74" s="50">
        <f t="shared" si="25"/>
        <v>564.1</v>
      </c>
      <c r="AC74" s="50">
        <f t="shared" si="25"/>
        <v>0</v>
      </c>
    </row>
    <row r="75" spans="1:29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3"/>
    </row>
    <row r="76" spans="1:29" ht="79.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v>4746</v>
      </c>
      <c r="F76" s="51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19704</v>
      </c>
      <c r="U76" s="51">
        <v>19704</v>
      </c>
      <c r="V76" s="51">
        <v>0</v>
      </c>
      <c r="W76" s="51">
        <v>0</v>
      </c>
      <c r="X76" s="51">
        <v>0</v>
      </c>
      <c r="Y76" s="56">
        <f>AB76+Z76+AA76+AC76</f>
        <v>34302</v>
      </c>
      <c r="Z76" s="56">
        <f>F76+K76+P76+U76</f>
        <v>34302</v>
      </c>
      <c r="AA76" s="56">
        <f>G76+L76+Q76+V76</f>
        <v>0</v>
      </c>
      <c r="AB76" s="56">
        <f>H76+M76+R76+W76</f>
        <v>0</v>
      </c>
      <c r="AC76" s="56">
        <v>0</v>
      </c>
    </row>
    <row r="77" spans="1:29" s="31" customFormat="1" ht="29.2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C77" si="26">SUM(F76:F76)</f>
        <v>4746</v>
      </c>
      <c r="G77" s="49">
        <f t="shared" si="26"/>
        <v>0</v>
      </c>
      <c r="H77" s="49">
        <f t="shared" si="26"/>
        <v>0</v>
      </c>
      <c r="I77" s="49">
        <f t="shared" si="26"/>
        <v>0</v>
      </c>
      <c r="J77" s="49">
        <f t="shared" si="26"/>
        <v>4926</v>
      </c>
      <c r="K77" s="49">
        <f t="shared" si="26"/>
        <v>4926</v>
      </c>
      <c r="L77" s="49">
        <f t="shared" si="26"/>
        <v>0</v>
      </c>
      <c r="M77" s="49">
        <f t="shared" si="26"/>
        <v>0</v>
      </c>
      <c r="N77" s="49">
        <f t="shared" si="26"/>
        <v>0</v>
      </c>
      <c r="O77" s="49">
        <f t="shared" si="26"/>
        <v>4926</v>
      </c>
      <c r="P77" s="49">
        <f t="shared" si="26"/>
        <v>4926</v>
      </c>
      <c r="Q77" s="49">
        <f t="shared" si="26"/>
        <v>0</v>
      </c>
      <c r="R77" s="49">
        <f t="shared" si="26"/>
        <v>0</v>
      </c>
      <c r="S77" s="49">
        <f t="shared" si="26"/>
        <v>0</v>
      </c>
      <c r="T77" s="49">
        <f t="shared" si="26"/>
        <v>19704</v>
      </c>
      <c r="U77" s="49">
        <f t="shared" si="26"/>
        <v>19704</v>
      </c>
      <c r="V77" s="49">
        <f t="shared" si="26"/>
        <v>0</v>
      </c>
      <c r="W77" s="49">
        <f t="shared" si="26"/>
        <v>0</v>
      </c>
      <c r="X77" s="49">
        <f t="shared" si="26"/>
        <v>0</v>
      </c>
      <c r="Y77" s="49">
        <f t="shared" si="26"/>
        <v>34302</v>
      </c>
      <c r="Z77" s="49">
        <f t="shared" si="26"/>
        <v>34302</v>
      </c>
      <c r="AA77" s="49">
        <f t="shared" si="26"/>
        <v>0</v>
      </c>
      <c r="AB77" s="49">
        <f t="shared" si="26"/>
        <v>0</v>
      </c>
      <c r="AC77" s="49">
        <f t="shared" si="26"/>
        <v>0</v>
      </c>
    </row>
    <row r="78" spans="1:29" s="13" customFormat="1" ht="35.25" customHeight="1">
      <c r="A78" s="12">
        <v>63</v>
      </c>
      <c r="B78" s="39" t="s">
        <v>18</v>
      </c>
      <c r="C78" s="29"/>
      <c r="D78" s="30"/>
      <c r="E78" s="60">
        <f>E74+E77</f>
        <v>7077.1</v>
      </c>
      <c r="F78" s="60">
        <f t="shared" ref="F78:AC78" si="27">F74+F77</f>
        <v>6513</v>
      </c>
      <c r="G78" s="49">
        <f t="shared" si="27"/>
        <v>0</v>
      </c>
      <c r="H78" s="49">
        <f t="shared" si="27"/>
        <v>564.1</v>
      </c>
      <c r="I78" s="49">
        <f t="shared" si="27"/>
        <v>0</v>
      </c>
      <c r="J78" s="49">
        <f t="shared" si="27"/>
        <v>5770</v>
      </c>
      <c r="K78" s="49">
        <f t="shared" si="27"/>
        <v>5770</v>
      </c>
      <c r="L78" s="49">
        <f t="shared" si="27"/>
        <v>0</v>
      </c>
      <c r="M78" s="49">
        <f t="shared" si="27"/>
        <v>0</v>
      </c>
      <c r="N78" s="49">
        <f t="shared" si="27"/>
        <v>0</v>
      </c>
      <c r="O78" s="49">
        <f t="shared" si="27"/>
        <v>5770</v>
      </c>
      <c r="P78" s="49">
        <f t="shared" si="27"/>
        <v>5770</v>
      </c>
      <c r="Q78" s="49">
        <f t="shared" si="27"/>
        <v>0</v>
      </c>
      <c r="R78" s="49">
        <f t="shared" si="27"/>
        <v>0</v>
      </c>
      <c r="S78" s="49">
        <f t="shared" si="27"/>
        <v>0</v>
      </c>
      <c r="T78" s="49">
        <f t="shared" si="27"/>
        <v>26885</v>
      </c>
      <c r="U78" s="49">
        <f t="shared" si="27"/>
        <v>26885</v>
      </c>
      <c r="V78" s="49">
        <f t="shared" si="27"/>
        <v>0</v>
      </c>
      <c r="W78" s="49">
        <f t="shared" si="27"/>
        <v>0</v>
      </c>
      <c r="X78" s="49">
        <f t="shared" si="27"/>
        <v>0</v>
      </c>
      <c r="Y78" s="60">
        <f>Y74+Y77</f>
        <v>45502.1</v>
      </c>
      <c r="Z78" s="60">
        <f t="shared" si="27"/>
        <v>44938</v>
      </c>
      <c r="AA78" s="49">
        <f t="shared" si="27"/>
        <v>0</v>
      </c>
      <c r="AB78" s="49">
        <f t="shared" si="27"/>
        <v>564.1</v>
      </c>
      <c r="AC78" s="49">
        <f t="shared" si="27"/>
        <v>0</v>
      </c>
    </row>
    <row r="79" spans="1:29">
      <c r="B79" s="11"/>
      <c r="C79" s="11"/>
      <c r="D79" s="11"/>
      <c r="E79" s="15"/>
      <c r="F79" s="15"/>
      <c r="G79" s="15"/>
      <c r="H79" s="15"/>
      <c r="I79" s="15"/>
      <c r="J79" s="15"/>
      <c r="K79" s="11"/>
      <c r="L79" s="11"/>
      <c r="M79" s="11"/>
      <c r="N79" s="11"/>
      <c r="O79" s="15"/>
      <c r="P79" s="11"/>
      <c r="Q79" s="11"/>
      <c r="R79" s="11"/>
      <c r="S79" s="11"/>
      <c r="T79" s="15"/>
      <c r="U79" s="11"/>
      <c r="V79" s="11"/>
      <c r="W79" s="11"/>
      <c r="X79" s="11"/>
    </row>
    <row r="81" spans="1:29">
      <c r="A81" s="189" t="s">
        <v>45</v>
      </c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</row>
  </sheetData>
  <mergeCells count="102">
    <mergeCell ref="AC20:AC21"/>
    <mergeCell ref="B75:AC75"/>
    <mergeCell ref="A81:AC81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Q20:Q21"/>
    <mergeCell ref="R20:R21"/>
    <mergeCell ref="S20:S21"/>
    <mergeCell ref="H20:H21"/>
    <mergeCell ref="I20:I21"/>
    <mergeCell ref="J20:J21"/>
    <mergeCell ref="K20:K21"/>
    <mergeCell ref="L20:L21"/>
    <mergeCell ref="M20:M21"/>
    <mergeCell ref="AB18:AB19"/>
    <mergeCell ref="AC18:AC19"/>
    <mergeCell ref="A20:A21"/>
    <mergeCell ref="D20:D21"/>
    <mergeCell ref="E20:E21"/>
    <mergeCell ref="F20:F21"/>
    <mergeCell ref="G20:G21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Q18:Q19"/>
    <mergeCell ref="R18:R19"/>
    <mergeCell ref="G18:G19"/>
    <mergeCell ref="H18:H19"/>
    <mergeCell ref="Z20:Z21"/>
    <mergeCell ref="AA20:AA21"/>
    <mergeCell ref="AB20:AB21"/>
    <mergeCell ref="L18:L19"/>
    <mergeCell ref="AC11:AC12"/>
    <mergeCell ref="B14:AC14"/>
    <mergeCell ref="B15:AC15"/>
    <mergeCell ref="E16:AC16"/>
    <mergeCell ref="A18:A19"/>
    <mergeCell ref="B18:B19"/>
    <mergeCell ref="C18:C19"/>
    <mergeCell ref="D18:D19"/>
    <mergeCell ref="E18:E19"/>
    <mergeCell ref="F18:F19"/>
    <mergeCell ref="W11:W12"/>
    <mergeCell ref="X11:X12"/>
    <mergeCell ref="Y11:Y12"/>
    <mergeCell ref="Z11:Z12"/>
    <mergeCell ref="AA11:AA12"/>
    <mergeCell ref="AB11:AB12"/>
    <mergeCell ref="Q11:Q12"/>
    <mergeCell ref="R11:R12"/>
    <mergeCell ref="S11:S12"/>
    <mergeCell ref="T11:T12"/>
    <mergeCell ref="Y18:Y19"/>
    <mergeCell ref="Z18:Z19"/>
    <mergeCell ref="AA18:AA19"/>
    <mergeCell ref="E11:E12"/>
    <mergeCell ref="F11:F12"/>
    <mergeCell ref="G11:G12"/>
    <mergeCell ref="H11:H12"/>
    <mergeCell ref="I11:I12"/>
    <mergeCell ref="J11:J12"/>
    <mergeCell ref="I18:I19"/>
    <mergeCell ref="J18:J19"/>
    <mergeCell ref="K18:K19"/>
    <mergeCell ref="V2:AC2"/>
    <mergeCell ref="V3:AC3"/>
    <mergeCell ref="V4:AC4"/>
    <mergeCell ref="V6:AC6"/>
    <mergeCell ref="V7:AC7"/>
    <mergeCell ref="B8:Y8"/>
    <mergeCell ref="A9:A11"/>
    <mergeCell ref="B9:B11"/>
    <mergeCell ref="C9:C11"/>
    <mergeCell ref="D9:D11"/>
    <mergeCell ref="E9:AC9"/>
    <mergeCell ref="E10:I10"/>
    <mergeCell ref="J10:N10"/>
    <mergeCell ref="O10:S10"/>
    <mergeCell ref="T10:X10"/>
    <mergeCell ref="Y10:AC10"/>
    <mergeCell ref="U11:U12"/>
    <mergeCell ref="V11:V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CE84"/>
  <sheetViews>
    <sheetView topLeftCell="A70" workbookViewId="0">
      <selection activeCell="A70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55" t="s">
        <v>90</v>
      </c>
      <c r="AB7" s="155"/>
      <c r="AC7" s="155"/>
      <c r="AD7" s="155"/>
      <c r="AE7" s="155"/>
      <c r="AF7" s="155"/>
      <c r="AG7" s="155"/>
      <c r="AH7" s="155"/>
    </row>
    <row r="8" spans="1:34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206" t="s">
        <v>97</v>
      </c>
      <c r="U10" s="207"/>
      <c r="V10" s="207"/>
      <c r="W10" s="207"/>
      <c r="X10" s="208"/>
      <c r="Y10" s="206" t="s">
        <v>98</v>
      </c>
      <c r="Z10" s="207"/>
      <c r="AA10" s="207"/>
      <c r="AB10" s="207"/>
      <c r="AC10" s="208"/>
      <c r="AD10" s="164" t="s">
        <v>12</v>
      </c>
      <c r="AE10" s="165"/>
      <c r="AF10" s="165"/>
      <c r="AG10" s="165"/>
      <c r="AH10" s="165"/>
    </row>
    <row r="11" spans="1:34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209" t="s">
        <v>10</v>
      </c>
      <c r="U11" s="211" t="s">
        <v>66</v>
      </c>
      <c r="V11" s="211" t="s">
        <v>68</v>
      </c>
      <c r="W11" s="211" t="s">
        <v>69</v>
      </c>
      <c r="X11" s="211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210"/>
      <c r="U12" s="211"/>
      <c r="V12" s="211"/>
      <c r="W12" s="211"/>
      <c r="X12" s="211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14.2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212" t="s">
        <v>30</v>
      </c>
      <c r="D18" s="170" t="s">
        <v>71</v>
      </c>
      <c r="E18" s="185">
        <f>H18+G18+F18+I18</f>
        <v>600</v>
      </c>
      <c r="F18" s="185">
        <v>600</v>
      </c>
      <c r="G18" s="185">
        <v>0</v>
      </c>
      <c r="H18" s="185">
        <v>0</v>
      </c>
      <c r="I18" s="185">
        <v>0</v>
      </c>
      <c r="J18" s="200">
        <f>M18+L18+N18+K18</f>
        <v>6800</v>
      </c>
      <c r="K18" s="199">
        <v>6800</v>
      </c>
      <c r="L18" s="179">
        <v>0</v>
      </c>
      <c r="M18" s="179">
        <v>0</v>
      </c>
      <c r="N18" s="179">
        <v>0</v>
      </c>
      <c r="O18" s="200">
        <f>R18+Q18+S18+P18</f>
        <v>1796</v>
      </c>
      <c r="P18" s="199">
        <v>1796</v>
      </c>
      <c r="Q18" s="179">
        <v>0</v>
      </c>
      <c r="R18" s="179">
        <v>0</v>
      </c>
      <c r="S18" s="179">
        <v>0</v>
      </c>
      <c r="T18" s="200">
        <f>W18+V18+X18+U18</f>
        <v>1796</v>
      </c>
      <c r="U18" s="199">
        <v>1796</v>
      </c>
      <c r="V18" s="199">
        <v>0</v>
      </c>
      <c r="W18" s="199">
        <v>0</v>
      </c>
      <c r="X18" s="199">
        <v>0</v>
      </c>
      <c r="Y18" s="200">
        <f>AB18+AA18+AC18+Z18</f>
        <v>4700</v>
      </c>
      <c r="Z18" s="199">
        <v>4700</v>
      </c>
      <c r="AA18" s="179">
        <v>0</v>
      </c>
      <c r="AB18" s="179">
        <v>0</v>
      </c>
      <c r="AC18" s="179">
        <v>0</v>
      </c>
      <c r="AD18" s="199">
        <f>AG18+AF18+AH18+AE18</f>
        <v>15692</v>
      </c>
      <c r="AE18" s="199">
        <f>F18+K18+P18+Z18+U18</f>
        <v>15692</v>
      </c>
      <c r="AF18" s="179">
        <v>0</v>
      </c>
      <c r="AG18" s="179">
        <f>H18+M18+R18+AB18</f>
        <v>0</v>
      </c>
      <c r="AH18" s="179">
        <v>0</v>
      </c>
    </row>
    <row r="19" spans="1:83" ht="93.75" customHeight="1">
      <c r="A19" s="168"/>
      <c r="B19" s="169"/>
      <c r="C19" s="213"/>
      <c r="D19" s="170"/>
      <c r="E19" s="186"/>
      <c r="F19" s="186"/>
      <c r="G19" s="186"/>
      <c r="H19" s="186"/>
      <c r="I19" s="186"/>
      <c r="J19" s="200"/>
      <c r="K19" s="199"/>
      <c r="L19" s="179"/>
      <c r="M19" s="179"/>
      <c r="N19" s="179"/>
      <c r="O19" s="200"/>
      <c r="P19" s="199"/>
      <c r="Q19" s="179"/>
      <c r="R19" s="179"/>
      <c r="S19" s="179"/>
      <c r="T19" s="200"/>
      <c r="U19" s="199"/>
      <c r="V19" s="199"/>
      <c r="W19" s="199"/>
      <c r="X19" s="199"/>
      <c r="Y19" s="200"/>
      <c r="Z19" s="199"/>
      <c r="AA19" s="179"/>
      <c r="AB19" s="179"/>
      <c r="AC19" s="179"/>
      <c r="AD19" s="199"/>
      <c r="AE19" s="199"/>
      <c r="AF19" s="179"/>
      <c r="AG19" s="179"/>
      <c r="AH19" s="179"/>
    </row>
    <row r="20" spans="1:83" ht="68.25" customHeight="1">
      <c r="A20" s="168">
        <v>6</v>
      </c>
      <c r="B20" s="42" t="s">
        <v>24</v>
      </c>
      <c r="C20" s="24" t="s">
        <v>99</v>
      </c>
      <c r="D20" s="170" t="s">
        <v>118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200">
        <f>W20+V20+X20+U20</f>
        <v>0</v>
      </c>
      <c r="U20" s="199">
        <v>0</v>
      </c>
      <c r="V20" s="199">
        <v>0</v>
      </c>
      <c r="W20" s="199">
        <v>0</v>
      </c>
      <c r="X20" s="19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99">
        <f>AG20+AF20+AH20+AE20</f>
        <v>685</v>
      </c>
      <c r="AE20" s="19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200"/>
      <c r="U21" s="204"/>
      <c r="V21" s="204"/>
      <c r="W21" s="204"/>
      <c r="X21" s="205"/>
      <c r="Y21" s="187"/>
      <c r="Z21" s="188"/>
      <c r="AA21" s="188"/>
      <c r="AB21" s="188"/>
      <c r="AC21" s="190"/>
      <c r="AD21" s="199"/>
      <c r="AE21" s="199"/>
      <c r="AF21" s="190"/>
      <c r="AG21" s="179"/>
      <c r="AH21" s="190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60">
        <f t="shared" si="0"/>
        <v>6800</v>
      </c>
      <c r="K22" s="60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60">
        <f t="shared" si="0"/>
        <v>1796</v>
      </c>
      <c r="P22" s="60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60">
        <f>T18+T20</f>
        <v>1796</v>
      </c>
      <c r="U22" s="60">
        <f>U18+U20</f>
        <v>1796</v>
      </c>
      <c r="V22" s="60">
        <f>V18+V20</f>
        <v>0</v>
      </c>
      <c r="W22" s="60">
        <f>W18+W20</f>
        <v>0</v>
      </c>
      <c r="X22" s="60">
        <f>X18+X20</f>
        <v>0</v>
      </c>
      <c r="Y22" s="60">
        <f t="shared" si="0"/>
        <v>5385</v>
      </c>
      <c r="Z22" s="60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60">
        <f t="shared" si="0"/>
        <v>16377</v>
      </c>
      <c r="AE22" s="60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92">
        <f t="shared" ref="T25:T30" si="4">U25+V25+W25+X25</f>
        <v>260</v>
      </c>
      <c r="U25" s="91">
        <v>260</v>
      </c>
      <c r="V25" s="91">
        <v>0</v>
      </c>
      <c r="W25" s="91">
        <v>0</v>
      </c>
      <c r="X25" s="91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64">
        <f t="shared" ref="AD25:AD30" si="6">AG25+AE25+AF25+AH25</f>
        <v>1106</v>
      </c>
      <c r="AE25" s="91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92">
        <f t="shared" si="4"/>
        <v>0</v>
      </c>
      <c r="U26" s="92">
        <v>0</v>
      </c>
      <c r="V26" s="92">
        <v>0</v>
      </c>
      <c r="W26" s="91">
        <v>0</v>
      </c>
      <c r="X26" s="92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238.5" customHeight="1">
      <c r="A27" s="19">
        <v>12</v>
      </c>
      <c r="B27" s="43" t="s">
        <v>3</v>
      </c>
      <c r="C27" s="95" t="s">
        <v>124</v>
      </c>
      <c r="D27" s="98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97">
        <f t="shared" si="2"/>
        <v>102.2</v>
      </c>
      <c r="K27" s="97">
        <v>102.2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92">
        <f t="shared" si="4"/>
        <v>0</v>
      </c>
      <c r="U27" s="92">
        <v>0</v>
      </c>
      <c r="V27" s="92">
        <v>0</v>
      </c>
      <c r="W27" s="92">
        <v>0</v>
      </c>
      <c r="X27" s="92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64">
        <f t="shared" si="6"/>
        <v>102.2</v>
      </c>
      <c r="AE27" s="96">
        <f t="shared" si="7"/>
        <v>102.2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92">
        <f t="shared" si="4"/>
        <v>0</v>
      </c>
      <c r="U28" s="91">
        <f>X28</f>
        <v>0</v>
      </c>
      <c r="V28" s="91">
        <v>0</v>
      </c>
      <c r="W28" s="92">
        <v>0</v>
      </c>
      <c r="X28" s="91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64">
        <f t="shared" si="6"/>
        <v>101</v>
      </c>
      <c r="AE28" s="91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92">
        <f t="shared" si="4"/>
        <v>0</v>
      </c>
      <c r="U29" s="91">
        <f>X29</f>
        <v>0</v>
      </c>
      <c r="V29" s="91">
        <v>0</v>
      </c>
      <c r="W29" s="92">
        <v>0</v>
      </c>
      <c r="X29" s="91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92">
        <f t="shared" si="4"/>
        <v>0</v>
      </c>
      <c r="U30" s="91">
        <f>X30</f>
        <v>0</v>
      </c>
      <c r="V30" s="91">
        <v>0</v>
      </c>
      <c r="W30" s="92">
        <v>0</v>
      </c>
      <c r="X30" s="91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64">
        <f t="shared" si="6"/>
        <v>0</v>
      </c>
      <c r="AE30" s="91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63">
        <f t="shared" si="8"/>
        <v>299.2</v>
      </c>
      <c r="K31" s="63">
        <f t="shared" si="8"/>
        <v>299.2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63">
        <f>T25+T26+T27+T28+T29+T30</f>
        <v>260</v>
      </c>
      <c r="U31" s="63">
        <f>U25+U26+U27+U28+U29+U30</f>
        <v>260</v>
      </c>
      <c r="V31" s="63">
        <f>V25+V26+V27+V28+V29+V30</f>
        <v>0</v>
      </c>
      <c r="W31" s="63">
        <f>W25+W26+W27+W28+W29+W30</f>
        <v>0</v>
      </c>
      <c r="X31" s="63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63">
        <f t="shared" si="8"/>
        <v>1309.2</v>
      </c>
      <c r="AE31" s="63">
        <f t="shared" si="8"/>
        <v>1309.2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92">
        <f>U33+V33+W33+X33</f>
        <v>0</v>
      </c>
      <c r="U33" s="91">
        <v>0</v>
      </c>
      <c r="V33" s="91">
        <v>0</v>
      </c>
      <c r="W33" s="91">
        <v>0</v>
      </c>
      <c r="X33" s="91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92">
        <f>U34+V34+W34+X34</f>
        <v>0</v>
      </c>
      <c r="U34" s="91">
        <v>0</v>
      </c>
      <c r="V34" s="91">
        <v>0</v>
      </c>
      <c r="W34" s="91">
        <v>0</v>
      </c>
      <c r="X34" s="91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251.25" customHeight="1">
      <c r="A35" s="19">
        <v>20</v>
      </c>
      <c r="B35" s="43" t="s">
        <v>3</v>
      </c>
      <c r="C35" s="95" t="s">
        <v>125</v>
      </c>
      <c r="D35" s="98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97">
        <f>M35+K35+L35+N35</f>
        <v>130</v>
      </c>
      <c r="K35" s="96">
        <v>130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92">
        <f>U35+V35+W35+X35</f>
        <v>0</v>
      </c>
      <c r="U35" s="92">
        <v>0</v>
      </c>
      <c r="V35" s="92">
        <v>0</v>
      </c>
      <c r="W35" s="92">
        <v>0</v>
      </c>
      <c r="X35" s="92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64">
        <f>AG35+AE35+AF35+AH35</f>
        <v>130</v>
      </c>
      <c r="AE35" s="96">
        <f t="shared" si="9"/>
        <v>130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63">
        <f t="shared" si="11"/>
        <v>130</v>
      </c>
      <c r="K36" s="63">
        <f t="shared" si="11"/>
        <v>130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63">
        <f>T33+T34+T35</f>
        <v>0</v>
      </c>
      <c r="U36" s="63">
        <f>U33+U34+U35</f>
        <v>0</v>
      </c>
      <c r="V36" s="63">
        <f>V33+V34+V35</f>
        <v>0</v>
      </c>
      <c r="W36" s="63">
        <f>W33+W34+W35</f>
        <v>0</v>
      </c>
      <c r="X36" s="63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63">
        <f t="shared" si="11"/>
        <v>186</v>
      </c>
      <c r="AE36" s="63">
        <f t="shared" si="11"/>
        <v>186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92">
        <f>W38+U38+V38+X38</f>
        <v>167</v>
      </c>
      <c r="U38" s="91">
        <v>167</v>
      </c>
      <c r="V38" s="91">
        <v>0</v>
      </c>
      <c r="W38" s="91">
        <v>0</v>
      </c>
      <c r="X38" s="91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64">
        <f>AG38+AE38+AF38+AH38</f>
        <v>711</v>
      </c>
      <c r="AE38" s="91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92">
        <f>W39+U39+V39+X39</f>
        <v>0</v>
      </c>
      <c r="U39" s="91">
        <v>0</v>
      </c>
      <c r="V39" s="91">
        <v>0</v>
      </c>
      <c r="W39" s="91">
        <v>0</v>
      </c>
      <c r="X39" s="91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92">
        <f>W40+U40+V40+X40</f>
        <v>0</v>
      </c>
      <c r="U40" s="92">
        <v>0</v>
      </c>
      <c r="V40" s="91">
        <v>0</v>
      </c>
      <c r="W40" s="92">
        <v>0</v>
      </c>
      <c r="X40" s="91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92">
        <f>H41+F41+G41+I41</f>
        <v>112</v>
      </c>
      <c r="F41" s="92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92">
        <f>W41+U41+V41+X41</f>
        <v>0</v>
      </c>
      <c r="U41" s="91">
        <v>0</v>
      </c>
      <c r="V41" s="91">
        <v>0</v>
      </c>
      <c r="W41" s="91">
        <v>0</v>
      </c>
      <c r="X41" s="91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64">
        <f>AG41+AE41+AF41+AH41</f>
        <v>112</v>
      </c>
      <c r="AE41" s="91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63">
        <f t="shared" ref="E42:AH42" si="13">SUM(E38:E41)</f>
        <v>426</v>
      </c>
      <c r="F42" s="63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63">
        <f>SUM(T38:T41)</f>
        <v>167</v>
      </c>
      <c r="U42" s="63">
        <f>SUM(U38:U41)</f>
        <v>167</v>
      </c>
      <c r="V42" s="63">
        <f>SUM(V38:V41)</f>
        <v>0</v>
      </c>
      <c r="W42" s="63">
        <f>SUM(W38:W41)</f>
        <v>0</v>
      </c>
      <c r="X42" s="63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63">
        <f t="shared" si="13"/>
        <v>823</v>
      </c>
      <c r="AE42" s="63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92">
        <f>U44+V44+W44+X44</f>
        <v>0</v>
      </c>
      <c r="U44" s="91">
        <v>0</v>
      </c>
      <c r="V44" s="91">
        <v>0</v>
      </c>
      <c r="W44" s="91">
        <v>0</v>
      </c>
      <c r="X44" s="91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92">
        <f>U45+V45+W45+X45</f>
        <v>0</v>
      </c>
      <c r="U45" s="91">
        <v>0</v>
      </c>
      <c r="V45" s="91">
        <v>0</v>
      </c>
      <c r="W45" s="91">
        <v>0</v>
      </c>
      <c r="X45" s="91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92">
        <f>U46+V46+W46+X46</f>
        <v>0</v>
      </c>
      <c r="U46" s="92">
        <v>0</v>
      </c>
      <c r="V46" s="92">
        <v>0</v>
      </c>
      <c r="W46" s="92">
        <v>0</v>
      </c>
      <c r="X46" s="92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63">
        <f>SUM(T44:T46)</f>
        <v>0</v>
      </c>
      <c r="U47" s="63">
        <f>SUM(U44:U46)</f>
        <v>0</v>
      </c>
      <c r="V47" s="63">
        <f>SUM(V44:V46)</f>
        <v>0</v>
      </c>
      <c r="W47" s="63">
        <f>SUM(W44:W46)</f>
        <v>0</v>
      </c>
      <c r="X47" s="63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92">
        <f>U49+V49+W49+X49</f>
        <v>0</v>
      </c>
      <c r="U49" s="91">
        <v>0</v>
      </c>
      <c r="V49" s="91">
        <v>0</v>
      </c>
      <c r="W49" s="91">
        <v>0</v>
      </c>
      <c r="X49" s="91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67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92">
        <f>U50+V50+W50+X50</f>
        <v>0</v>
      </c>
      <c r="U50" s="92">
        <v>0</v>
      </c>
      <c r="V50" s="92">
        <v>0</v>
      </c>
      <c r="W50" s="92">
        <v>0</v>
      </c>
      <c r="X50" s="92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92">
        <f>U51+V51+W51+X51</f>
        <v>0</v>
      </c>
      <c r="U51" s="91">
        <v>0</v>
      </c>
      <c r="V51" s="91">
        <v>0</v>
      </c>
      <c r="W51" s="91">
        <v>0</v>
      </c>
      <c r="X51" s="91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63">
        <f>SUM(T49:T51)</f>
        <v>0</v>
      </c>
      <c r="U52" s="63">
        <f>SUM(U49:U51)</f>
        <v>0</v>
      </c>
      <c r="V52" s="63">
        <f>SUM(V49:V51)</f>
        <v>0</v>
      </c>
      <c r="W52" s="63">
        <f>SUM(W49:W51)</f>
        <v>0</v>
      </c>
      <c r="X52" s="63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92">
        <f>U54+V54+W54+X54</f>
        <v>0</v>
      </c>
      <c r="U54" s="91">
        <v>0</v>
      </c>
      <c r="V54" s="91">
        <v>0</v>
      </c>
      <c r="W54" s="91">
        <v>0</v>
      </c>
      <c r="X54" s="91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92">
        <f>U55+V55+W55+X55</f>
        <v>0</v>
      </c>
      <c r="U55" s="91">
        <v>0</v>
      </c>
      <c r="V55" s="91">
        <v>0</v>
      </c>
      <c r="W55" s="91">
        <v>0</v>
      </c>
      <c r="X55" s="91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92">
        <v>0</v>
      </c>
      <c r="U56" s="92">
        <v>0</v>
      </c>
      <c r="V56" s="92">
        <v>0</v>
      </c>
      <c r="W56" s="92">
        <v>0</v>
      </c>
      <c r="X56" s="92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63">
        <f>SUM(T54:T56)</f>
        <v>0</v>
      </c>
      <c r="U57" s="63">
        <f>SUM(U54:U56)</f>
        <v>0</v>
      </c>
      <c r="V57" s="63">
        <f>SUM(V54:V56)</f>
        <v>0</v>
      </c>
      <c r="W57" s="63">
        <f>SUM(W54:W56)</f>
        <v>0</v>
      </c>
      <c r="X57" s="63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99" t="s">
        <v>5</v>
      </c>
      <c r="C59" s="95" t="s">
        <v>123</v>
      </c>
      <c r="D59" s="98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97">
        <f>M59+K59+L59+N59</f>
        <v>168.8</v>
      </c>
      <c r="K59" s="97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92">
        <f>W59+V59+X59+U59</f>
        <v>0</v>
      </c>
      <c r="U59" s="92">
        <v>0</v>
      </c>
      <c r="V59" s="92">
        <v>0</v>
      </c>
      <c r="W59" s="92">
        <v>0</v>
      </c>
      <c r="X59" s="92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64">
        <f>AG59+AE59+AF59+AH59</f>
        <v>168.8</v>
      </c>
      <c r="AE59" s="96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63">
        <f t="shared" si="20"/>
        <v>168.8</v>
      </c>
      <c r="K60" s="63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63">
        <f>SUM(T59:T59)</f>
        <v>0</v>
      </c>
      <c r="U60" s="63">
        <f>SUM(U59:U59)</f>
        <v>0</v>
      </c>
      <c r="V60" s="63">
        <f>SUM(V59:V59)</f>
        <v>0</v>
      </c>
      <c r="W60" s="63">
        <f>SUM(W59:W59)</f>
        <v>0</v>
      </c>
      <c r="X60" s="63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63">
        <f t="shared" si="20"/>
        <v>168.8</v>
      </c>
      <c r="AE60" s="63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121</v>
      </c>
      <c r="D62" s="98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97">
        <f>K62+L62+M62+N62</f>
        <v>16</v>
      </c>
      <c r="K62" s="96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92">
        <f>U62+V62+W62+X62</f>
        <v>0</v>
      </c>
      <c r="U62" s="91">
        <v>0</v>
      </c>
      <c r="V62" s="91">
        <v>0</v>
      </c>
      <c r="W62" s="91">
        <v>0</v>
      </c>
      <c r="X62" s="91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63">
        <f t="shared" si="21"/>
        <v>16</v>
      </c>
      <c r="K63" s="63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63">
        <f>SUM(T62:T62)</f>
        <v>0</v>
      </c>
      <c r="U63" s="63">
        <f>SUM(U62:U62)</f>
        <v>0</v>
      </c>
      <c r="V63" s="63">
        <f>SUM(V62:V62)</f>
        <v>0</v>
      </c>
      <c r="W63" s="63">
        <f>SUM(W62:W62)</f>
        <v>0</v>
      </c>
      <c r="X63" s="63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95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97">
        <f>M65+K65+L65+N65</f>
        <v>0</v>
      </c>
      <c r="K65" s="97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92">
        <f>W65+V65+X65+U65</f>
        <v>417</v>
      </c>
      <c r="U65" s="92">
        <v>417</v>
      </c>
      <c r="V65" s="92">
        <v>0</v>
      </c>
      <c r="W65" s="92">
        <v>0</v>
      </c>
      <c r="X65" s="92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64">
        <f>AG65+AE65+AF65+AH65</f>
        <v>1192</v>
      </c>
      <c r="AE65" s="91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63">
        <f t="shared" si="22"/>
        <v>0</v>
      </c>
      <c r="K66" s="63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63">
        <f>SUM(T65:T65)</f>
        <v>417</v>
      </c>
      <c r="U66" s="63">
        <f>SUM(U65:U65)</f>
        <v>417</v>
      </c>
      <c r="V66" s="63">
        <f>SUM(V65:V65)</f>
        <v>0</v>
      </c>
      <c r="W66" s="63">
        <f>SUM(W65:W65)</f>
        <v>0</v>
      </c>
      <c r="X66" s="63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63">
        <f t="shared" si="22"/>
        <v>1192</v>
      </c>
      <c r="AE66" s="63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92">
        <f>W68+V68+X68+U68</f>
        <v>0</v>
      </c>
      <c r="U68" s="92">
        <v>0</v>
      </c>
      <c r="V68" s="92">
        <v>0</v>
      </c>
      <c r="W68" s="92">
        <v>0</v>
      </c>
      <c r="X68" s="92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63">
        <f>SUM(T68:T68)</f>
        <v>0</v>
      </c>
      <c r="U69" s="69">
        <f>SUM(U68:U68)</f>
        <v>0</v>
      </c>
      <c r="V69" s="69">
        <f>SUM(V68:V68)</f>
        <v>0</v>
      </c>
      <c r="W69" s="69">
        <f>SUM(W68:W68)</f>
        <v>0</v>
      </c>
      <c r="X69" s="69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92">
        <f>W71+V71+X71+U71</f>
        <v>0</v>
      </c>
      <c r="U71" s="92">
        <v>0</v>
      </c>
      <c r="V71" s="92">
        <v>0</v>
      </c>
      <c r="W71" s="92">
        <v>0</v>
      </c>
      <c r="X71" s="92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63">
        <f>T71</f>
        <v>0</v>
      </c>
      <c r="U72" s="63">
        <f>U71</f>
        <v>0</v>
      </c>
      <c r="V72" s="63">
        <f>V71</f>
        <v>0</v>
      </c>
      <c r="W72" s="63">
        <f>W71</f>
        <v>0</v>
      </c>
      <c r="X72" s="63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63">
        <f>E57+E47+E52+E42+E36+E31+E60+E63+E66+E69+E72</f>
        <v>1731.1</v>
      </c>
      <c r="F73" s="63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63">
        <f>T57+T47+T52+T42+T36+T31+T60+T63+T66+T69+T72</f>
        <v>844</v>
      </c>
      <c r="U73" s="63">
        <f>U57+U47+U52+U42+U36+U31+U60+U63+U66+U69+U72</f>
        <v>844</v>
      </c>
      <c r="V73" s="63">
        <f>V57+V47+V52+V42+V36+V31+V60+V63+V66+V69+V72</f>
        <v>0</v>
      </c>
      <c r="W73" s="63">
        <f>W57+W47+W52+W42+W36+W31+W60+W63+W66+W69+W72</f>
        <v>0</v>
      </c>
      <c r="X73" s="63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63">
        <f t="shared" si="25"/>
        <v>4263.1000000000004</v>
      </c>
      <c r="AE73" s="63">
        <f t="shared" si="25"/>
        <v>3699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63">
        <f t="shared" ref="E74:AH74" si="26">E73+E22</f>
        <v>2331.1</v>
      </c>
      <c r="F74" s="63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7644</v>
      </c>
      <c r="K74" s="50">
        <f t="shared" si="26"/>
        <v>7644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63">
        <f>T73+T22</f>
        <v>2640</v>
      </c>
      <c r="U74" s="63">
        <f>U73+U22</f>
        <v>2640</v>
      </c>
      <c r="V74" s="63">
        <f>V73+V22</f>
        <v>0</v>
      </c>
      <c r="W74" s="63">
        <f>W73+W22</f>
        <v>0</v>
      </c>
      <c r="X74" s="63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63">
        <f t="shared" si="26"/>
        <v>20640.099999999999</v>
      </c>
      <c r="AE74" s="63">
        <f t="shared" si="26"/>
        <v>20076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92">
        <f>F76+G76+H76+I76</f>
        <v>4746</v>
      </c>
      <c r="F76" s="92">
        <v>4746</v>
      </c>
      <c r="G76" s="51">
        <v>0</v>
      </c>
      <c r="H76" s="51">
        <v>0</v>
      </c>
      <c r="I76" s="51">
        <v>0</v>
      </c>
      <c r="J76" s="51">
        <f>K76+L76+M76+N76</f>
        <v>4926</v>
      </c>
      <c r="K76" s="51">
        <v>4926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92">
        <f>U76+V76+W76+X76</f>
        <v>4926</v>
      </c>
      <c r="U76" s="92">
        <v>4926</v>
      </c>
      <c r="V76" s="92">
        <v>0</v>
      </c>
      <c r="W76" s="92">
        <v>0</v>
      </c>
      <c r="X76" s="92">
        <v>0</v>
      </c>
      <c r="Y76" s="92">
        <f>Z76+AA76+AB76+AC76</f>
        <v>14778</v>
      </c>
      <c r="Z76" s="92">
        <v>14778</v>
      </c>
      <c r="AA76" s="92">
        <v>0</v>
      </c>
      <c r="AB76" s="92">
        <v>0</v>
      </c>
      <c r="AC76" s="92">
        <v>0</v>
      </c>
      <c r="AD76" s="56">
        <f>AG76+AE76+AF76+AH76</f>
        <v>34302</v>
      </c>
      <c r="AE76" s="56">
        <f>F76+K76+P76+Z76+U76</f>
        <v>34302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60">
        <f>SUM(E76:E76)</f>
        <v>4746</v>
      </c>
      <c r="F77" s="60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49">
        <f t="shared" si="27"/>
        <v>4926</v>
      </c>
      <c r="K77" s="49">
        <f t="shared" si="27"/>
        <v>4926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60">
        <f>SUM(T76:T76)</f>
        <v>4926</v>
      </c>
      <c r="U77" s="60">
        <f>SUM(U76:U76)</f>
        <v>4926</v>
      </c>
      <c r="V77" s="60">
        <f>SUM(V76:V76)</f>
        <v>0</v>
      </c>
      <c r="W77" s="60">
        <f>SUM(W76:W76)</f>
        <v>0</v>
      </c>
      <c r="X77" s="60">
        <f>SUM(X76:X76)</f>
        <v>0</v>
      </c>
      <c r="Y77" s="60">
        <f t="shared" si="27"/>
        <v>14778</v>
      </c>
      <c r="Z77" s="60">
        <f t="shared" si="27"/>
        <v>14778</v>
      </c>
      <c r="AA77" s="60">
        <f t="shared" si="27"/>
        <v>0</v>
      </c>
      <c r="AB77" s="60">
        <f t="shared" si="27"/>
        <v>0</v>
      </c>
      <c r="AC77" s="60">
        <f t="shared" si="27"/>
        <v>0</v>
      </c>
      <c r="AD77" s="49">
        <f t="shared" si="27"/>
        <v>34302</v>
      </c>
      <c r="AE77" s="49">
        <f t="shared" si="27"/>
        <v>34302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73">
        <v>63</v>
      </c>
      <c r="B78" s="201" t="s">
        <v>103</v>
      </c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3"/>
    </row>
    <row r="79" spans="1:34" s="31" customFormat="1" ht="82.5" customHeight="1">
      <c r="A79" s="74">
        <v>64</v>
      </c>
      <c r="B79" s="70" t="s">
        <v>100</v>
      </c>
      <c r="C79" s="71" t="s">
        <v>101</v>
      </c>
      <c r="D79" s="95" t="s">
        <v>116</v>
      </c>
      <c r="E79" s="92">
        <f>H79+G79+F79+I79</f>
        <v>0</v>
      </c>
      <c r="F79" s="92">
        <v>0</v>
      </c>
      <c r="G79" s="92">
        <v>0</v>
      </c>
      <c r="H79" s="92">
        <v>0</v>
      </c>
      <c r="I79" s="92">
        <v>0</v>
      </c>
      <c r="J79" s="92">
        <f>M79+K79+L79+N79</f>
        <v>852</v>
      </c>
      <c r="K79" s="92">
        <v>852</v>
      </c>
      <c r="L79" s="92">
        <v>0</v>
      </c>
      <c r="M79" s="92">
        <v>0</v>
      </c>
      <c r="N79" s="92">
        <v>0</v>
      </c>
      <c r="O79" s="92">
        <f>R79+P79+Q79+S79</f>
        <v>852</v>
      </c>
      <c r="P79" s="92">
        <v>852</v>
      </c>
      <c r="Q79" s="92">
        <v>0</v>
      </c>
      <c r="R79" s="92">
        <v>0</v>
      </c>
      <c r="S79" s="92">
        <v>0</v>
      </c>
      <c r="T79" s="92">
        <f>W79+V79+X79+U79</f>
        <v>852</v>
      </c>
      <c r="U79" s="92">
        <v>852</v>
      </c>
      <c r="V79" s="92">
        <v>0</v>
      </c>
      <c r="W79" s="92">
        <v>0</v>
      </c>
      <c r="X79" s="92">
        <v>0</v>
      </c>
      <c r="Y79" s="92">
        <f>AB79+AA79+AC79+Z79</f>
        <v>0</v>
      </c>
      <c r="Z79" s="92">
        <v>0</v>
      </c>
      <c r="AA79" s="92">
        <v>0</v>
      </c>
      <c r="AB79" s="92">
        <v>0</v>
      </c>
      <c r="AC79" s="92">
        <v>0</v>
      </c>
      <c r="AD79" s="64">
        <f>AG79+AE79+AF79+AH79</f>
        <v>2556</v>
      </c>
      <c r="AE79" s="91">
        <f>F79+K79+P79+Z79+U79</f>
        <v>2556</v>
      </c>
      <c r="AF79" s="91">
        <f>G79+L79+Q79+AA79+V79</f>
        <v>0</v>
      </c>
      <c r="AG79" s="91">
        <f>H79+M79+R79+AB79+W79</f>
        <v>0</v>
      </c>
      <c r="AH79" s="91">
        <f>I79+N79+S79+AC79+X79</f>
        <v>0</v>
      </c>
    </row>
    <row r="80" spans="1:34" s="31" customFormat="1" ht="28.5" customHeight="1">
      <c r="A80" s="73">
        <v>65</v>
      </c>
      <c r="B80" s="75" t="s">
        <v>16</v>
      </c>
      <c r="C80" s="76"/>
      <c r="D80" s="77"/>
      <c r="E80" s="60">
        <f>E79</f>
        <v>0</v>
      </c>
      <c r="F80" s="60">
        <f t="shared" ref="F80:AH80" si="28">F79</f>
        <v>0</v>
      </c>
      <c r="G80" s="60">
        <f t="shared" si="28"/>
        <v>0</v>
      </c>
      <c r="H80" s="60">
        <f t="shared" si="28"/>
        <v>0</v>
      </c>
      <c r="I80" s="60">
        <f t="shared" si="28"/>
        <v>0</v>
      </c>
      <c r="J80" s="60">
        <f t="shared" si="28"/>
        <v>852</v>
      </c>
      <c r="K80" s="60">
        <f t="shared" si="28"/>
        <v>852</v>
      </c>
      <c r="L80" s="60">
        <f t="shared" si="28"/>
        <v>0</v>
      </c>
      <c r="M80" s="60">
        <f t="shared" si="28"/>
        <v>0</v>
      </c>
      <c r="N80" s="60">
        <f t="shared" si="28"/>
        <v>0</v>
      </c>
      <c r="O80" s="60">
        <f t="shared" si="28"/>
        <v>852</v>
      </c>
      <c r="P80" s="60">
        <f t="shared" si="28"/>
        <v>852</v>
      </c>
      <c r="Q80" s="60">
        <f t="shared" si="28"/>
        <v>0</v>
      </c>
      <c r="R80" s="60">
        <f t="shared" si="28"/>
        <v>0</v>
      </c>
      <c r="S80" s="60">
        <f t="shared" si="28"/>
        <v>0</v>
      </c>
      <c r="T80" s="60">
        <f t="shared" si="28"/>
        <v>852</v>
      </c>
      <c r="U80" s="60">
        <f t="shared" si="28"/>
        <v>852</v>
      </c>
      <c r="V80" s="60">
        <f t="shared" si="28"/>
        <v>0</v>
      </c>
      <c r="W80" s="60">
        <f t="shared" si="28"/>
        <v>0</v>
      </c>
      <c r="X80" s="60">
        <f t="shared" si="28"/>
        <v>0</v>
      </c>
      <c r="Y80" s="60">
        <f t="shared" si="28"/>
        <v>0</v>
      </c>
      <c r="Z80" s="60">
        <f t="shared" si="28"/>
        <v>0</v>
      </c>
      <c r="AA80" s="60">
        <f t="shared" si="28"/>
        <v>0</v>
      </c>
      <c r="AB80" s="60">
        <f t="shared" si="28"/>
        <v>0</v>
      </c>
      <c r="AC80" s="60">
        <f t="shared" si="28"/>
        <v>0</v>
      </c>
      <c r="AD80" s="60">
        <f t="shared" si="28"/>
        <v>2556</v>
      </c>
      <c r="AE80" s="60">
        <f t="shared" si="28"/>
        <v>2556</v>
      </c>
      <c r="AF80" s="60">
        <f t="shared" si="28"/>
        <v>0</v>
      </c>
      <c r="AG80" s="60">
        <f t="shared" si="28"/>
        <v>0</v>
      </c>
      <c r="AH80" s="60">
        <f t="shared" si="28"/>
        <v>0</v>
      </c>
    </row>
    <row r="81" spans="1:34" s="13" customFormat="1" ht="35.25" customHeight="1">
      <c r="A81" s="74">
        <v>66</v>
      </c>
      <c r="B81" s="75" t="s">
        <v>18</v>
      </c>
      <c r="C81" s="78"/>
      <c r="D81" s="79"/>
      <c r="E81" s="60">
        <f>E74+E77+E80</f>
        <v>7077.1</v>
      </c>
      <c r="F81" s="60">
        <f t="shared" ref="F81:AH81" si="29">F74+F77+F80</f>
        <v>6513</v>
      </c>
      <c r="G81" s="60">
        <f t="shared" si="29"/>
        <v>0</v>
      </c>
      <c r="H81" s="60">
        <f t="shared" si="29"/>
        <v>564.1</v>
      </c>
      <c r="I81" s="60">
        <f t="shared" si="29"/>
        <v>0</v>
      </c>
      <c r="J81" s="60">
        <f t="shared" si="29"/>
        <v>13422</v>
      </c>
      <c r="K81" s="60">
        <f t="shared" si="29"/>
        <v>13422</v>
      </c>
      <c r="L81" s="60">
        <f t="shared" si="29"/>
        <v>0</v>
      </c>
      <c r="M81" s="60">
        <f t="shared" si="29"/>
        <v>0</v>
      </c>
      <c r="N81" s="60">
        <f t="shared" si="29"/>
        <v>0</v>
      </c>
      <c r="O81" s="60">
        <f t="shared" si="29"/>
        <v>8418</v>
      </c>
      <c r="P81" s="60">
        <f t="shared" si="29"/>
        <v>8418</v>
      </c>
      <c r="Q81" s="60">
        <f t="shared" si="29"/>
        <v>0</v>
      </c>
      <c r="R81" s="60">
        <f t="shared" si="29"/>
        <v>0</v>
      </c>
      <c r="S81" s="60">
        <f t="shared" si="29"/>
        <v>0</v>
      </c>
      <c r="T81" s="60">
        <f t="shared" si="29"/>
        <v>8418</v>
      </c>
      <c r="U81" s="60">
        <f t="shared" si="29"/>
        <v>8418</v>
      </c>
      <c r="V81" s="60">
        <f t="shared" si="29"/>
        <v>0</v>
      </c>
      <c r="W81" s="60">
        <f t="shared" si="29"/>
        <v>0</v>
      </c>
      <c r="X81" s="60">
        <f t="shared" si="29"/>
        <v>0</v>
      </c>
      <c r="Y81" s="60">
        <f t="shared" si="29"/>
        <v>20163</v>
      </c>
      <c r="Z81" s="60">
        <f t="shared" si="29"/>
        <v>20163</v>
      </c>
      <c r="AA81" s="60">
        <f t="shared" si="29"/>
        <v>0</v>
      </c>
      <c r="AB81" s="60">
        <f t="shared" si="29"/>
        <v>0</v>
      </c>
      <c r="AC81" s="60">
        <f t="shared" si="29"/>
        <v>0</v>
      </c>
      <c r="AD81" s="60">
        <f t="shared" si="29"/>
        <v>57498.1</v>
      </c>
      <c r="AE81" s="60">
        <f t="shared" si="29"/>
        <v>56934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</sheetData>
  <mergeCells count="119"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AD10:AH10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AD11:AD12"/>
    <mergeCell ref="AE11:AE12"/>
    <mergeCell ref="T11:T12"/>
    <mergeCell ref="U11:U12"/>
    <mergeCell ref="V11:V12"/>
    <mergeCell ref="W11:W12"/>
    <mergeCell ref="X11:X12"/>
    <mergeCell ref="Y11:Y12"/>
    <mergeCell ref="AF11:AF12"/>
    <mergeCell ref="AG11:AG12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S20:S21"/>
    <mergeCell ref="T20:T21"/>
    <mergeCell ref="A20:A21"/>
    <mergeCell ref="D20:D21"/>
    <mergeCell ref="E20:E21"/>
    <mergeCell ref="F20:F21"/>
    <mergeCell ref="G20:G21"/>
    <mergeCell ref="H20:H21"/>
    <mergeCell ref="I20:I21"/>
    <mergeCell ref="J20:J21"/>
    <mergeCell ref="K20:K21"/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AG20:AG21"/>
    <mergeCell ref="AH20:AH21"/>
    <mergeCell ref="L20:L21"/>
    <mergeCell ref="M20:M21"/>
    <mergeCell ref="N20:N21"/>
    <mergeCell ref="O20:O21"/>
    <mergeCell ref="P20:P21"/>
    <mergeCell ref="Q20:Q21"/>
    <mergeCell ref="R20:R2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CE84"/>
  <sheetViews>
    <sheetView topLeftCell="M1" workbookViewId="0">
      <selection activeCell="M1" sqref="A1:IV65536"/>
    </sheetView>
  </sheetViews>
  <sheetFormatPr defaultRowHeight="12.75"/>
  <cols>
    <col min="1" max="1" width="4.28515625" style="6" customWidth="1"/>
    <col min="2" max="2" width="28.7109375" style="7" customWidth="1"/>
    <col min="3" max="3" width="13" style="7" customWidth="1"/>
    <col min="4" max="4" width="5.42578125" style="7" customWidth="1"/>
    <col min="5" max="5" width="7.7109375" style="9" customWidth="1"/>
    <col min="6" max="6" width="8" style="9" customWidth="1"/>
    <col min="7" max="7" width="6.140625" style="9" customWidth="1"/>
    <col min="8" max="8" width="6.42578125" style="9" customWidth="1"/>
    <col min="9" max="9" width="4.85546875" style="9" customWidth="1"/>
    <col min="10" max="10" width="9" style="9" customWidth="1"/>
    <col min="11" max="11" width="9" style="7" customWidth="1"/>
    <col min="12" max="12" width="6.28515625" style="7" customWidth="1"/>
    <col min="13" max="13" width="4.7109375" style="7" customWidth="1"/>
    <col min="14" max="14" width="5" style="7" customWidth="1"/>
    <col min="15" max="15" width="7.42578125" style="9" customWidth="1"/>
    <col min="16" max="16" width="7.42578125" style="7" customWidth="1"/>
    <col min="17" max="17" width="4.85546875" style="7" customWidth="1"/>
    <col min="18" max="18" width="5.140625" style="7" customWidth="1"/>
    <col min="19" max="19" width="4.85546875" style="7" customWidth="1"/>
    <col min="20" max="20" width="7.5703125" style="9" customWidth="1"/>
    <col min="21" max="21" width="7.85546875" style="7" customWidth="1"/>
    <col min="22" max="23" width="5.5703125" style="7" customWidth="1"/>
    <col min="24" max="24" width="5.7109375" style="7" customWidth="1"/>
    <col min="25" max="25" width="8.5703125" style="9" customWidth="1"/>
    <col min="26" max="26" width="8.85546875" style="7" customWidth="1"/>
    <col min="27" max="27" width="5.140625" style="7" customWidth="1"/>
    <col min="28" max="28" width="5.5703125" style="7" customWidth="1"/>
    <col min="29" max="29" width="5.7109375" style="7" customWidth="1"/>
    <col min="30" max="30" width="8.140625" style="7" customWidth="1"/>
    <col min="31" max="31" width="8.7109375" style="7" customWidth="1"/>
    <col min="32" max="32" width="6.5703125" style="7" customWidth="1"/>
    <col min="33" max="33" width="6.28515625" style="7" customWidth="1"/>
    <col min="34" max="34" width="5" style="7" customWidth="1"/>
    <col min="35" max="16384" width="9.140625" style="7"/>
  </cols>
  <sheetData>
    <row r="2" spans="1:34" ht="15.75">
      <c r="S2" s="22"/>
      <c r="T2" s="45"/>
      <c r="U2" s="22"/>
      <c r="V2" s="22"/>
      <c r="W2" s="22"/>
      <c r="X2" s="22"/>
      <c r="Y2" s="45"/>
      <c r="Z2" s="22"/>
      <c r="AA2" s="154" t="s">
        <v>20</v>
      </c>
      <c r="AB2" s="154"/>
      <c r="AC2" s="154"/>
      <c r="AD2" s="154"/>
      <c r="AE2" s="154"/>
      <c r="AF2" s="154"/>
      <c r="AG2" s="154"/>
      <c r="AH2" s="154"/>
    </row>
    <row r="3" spans="1:34" ht="17.25" customHeight="1">
      <c r="S3" s="22"/>
      <c r="T3" s="45"/>
      <c r="U3" s="22"/>
      <c r="V3" s="22"/>
      <c r="W3" s="22"/>
      <c r="X3" s="22"/>
      <c r="Y3" s="45"/>
      <c r="Z3" s="22"/>
      <c r="AA3" s="155" t="s">
        <v>84</v>
      </c>
      <c r="AB3" s="155"/>
      <c r="AC3" s="155"/>
      <c r="AD3" s="155"/>
      <c r="AE3" s="155"/>
      <c r="AF3" s="155"/>
      <c r="AG3" s="155"/>
      <c r="AH3" s="155"/>
    </row>
    <row r="4" spans="1:34" ht="25.5" customHeight="1">
      <c r="S4" s="22"/>
      <c r="T4" s="45"/>
      <c r="U4" s="22"/>
      <c r="V4" s="22"/>
      <c r="W4" s="22"/>
      <c r="X4" s="22"/>
      <c r="Y4" s="45"/>
      <c r="Z4" s="22"/>
      <c r="AA4" s="154" t="s">
        <v>48</v>
      </c>
      <c r="AB4" s="154"/>
      <c r="AC4" s="154"/>
      <c r="AD4" s="154"/>
      <c r="AE4" s="154"/>
      <c r="AF4" s="154"/>
      <c r="AG4" s="154"/>
      <c r="AH4" s="154"/>
    </row>
    <row r="5" spans="1:34" ht="25.5" customHeight="1">
      <c r="S5" s="22"/>
      <c r="T5" s="45"/>
      <c r="U5" s="22"/>
      <c r="V5" s="58"/>
      <c r="W5" s="58"/>
      <c r="X5" s="58"/>
      <c r="Y5" s="45"/>
      <c r="Z5" s="22"/>
      <c r="AA5" s="58"/>
      <c r="AB5" s="58"/>
      <c r="AC5" s="58"/>
      <c r="AD5" s="58"/>
      <c r="AE5" s="58"/>
      <c r="AF5" s="58"/>
      <c r="AG5" s="58"/>
      <c r="AH5" s="58"/>
    </row>
    <row r="6" spans="1:34" ht="25.5" customHeight="1">
      <c r="S6" s="22"/>
      <c r="T6" s="45"/>
      <c r="U6" s="22"/>
      <c r="V6" s="22"/>
      <c r="W6" s="22"/>
      <c r="X6" s="22"/>
      <c r="Y6" s="45"/>
      <c r="Z6" s="22"/>
      <c r="AA6" s="154" t="s">
        <v>20</v>
      </c>
      <c r="AB6" s="154"/>
      <c r="AC6" s="154"/>
      <c r="AD6" s="154"/>
      <c r="AE6" s="154"/>
      <c r="AF6" s="154"/>
      <c r="AG6" s="154"/>
      <c r="AH6" s="154"/>
    </row>
    <row r="7" spans="1:34" ht="98.25" customHeight="1">
      <c r="S7" s="22"/>
      <c r="T7" s="45"/>
      <c r="U7" s="22"/>
      <c r="V7" s="22"/>
      <c r="W7" s="22"/>
      <c r="X7" s="22"/>
      <c r="Y7" s="45"/>
      <c r="Z7" s="22"/>
      <c r="AA7" s="155" t="s">
        <v>90</v>
      </c>
      <c r="AB7" s="155"/>
      <c r="AC7" s="155"/>
      <c r="AD7" s="155"/>
      <c r="AE7" s="155"/>
      <c r="AF7" s="155"/>
      <c r="AG7" s="155"/>
      <c r="AH7" s="155"/>
    </row>
    <row r="8" spans="1:34" ht="18.75">
      <c r="B8" s="184" t="s">
        <v>89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</row>
    <row r="9" spans="1:34" ht="15.75" customHeight="1">
      <c r="A9" s="171" t="s">
        <v>13</v>
      </c>
      <c r="B9" s="175" t="s">
        <v>49</v>
      </c>
      <c r="C9" s="172" t="s">
        <v>25</v>
      </c>
      <c r="D9" s="172" t="s">
        <v>14</v>
      </c>
      <c r="E9" s="157" t="s">
        <v>61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9"/>
      <c r="AE9" s="159"/>
      <c r="AF9" s="159"/>
      <c r="AG9" s="159"/>
      <c r="AH9" s="160"/>
    </row>
    <row r="10" spans="1:34" ht="26.25" customHeight="1">
      <c r="A10" s="168"/>
      <c r="B10" s="176"/>
      <c r="C10" s="173"/>
      <c r="D10" s="174"/>
      <c r="E10" s="161" t="s">
        <v>62</v>
      </c>
      <c r="F10" s="162"/>
      <c r="G10" s="162"/>
      <c r="H10" s="162"/>
      <c r="I10" s="163"/>
      <c r="J10" s="161" t="s">
        <v>63</v>
      </c>
      <c r="K10" s="162"/>
      <c r="L10" s="162"/>
      <c r="M10" s="162"/>
      <c r="N10" s="163"/>
      <c r="O10" s="161" t="s">
        <v>64</v>
      </c>
      <c r="P10" s="162"/>
      <c r="Q10" s="162"/>
      <c r="R10" s="162"/>
      <c r="S10" s="163"/>
      <c r="T10" s="161" t="s">
        <v>97</v>
      </c>
      <c r="U10" s="162"/>
      <c r="V10" s="162"/>
      <c r="W10" s="162"/>
      <c r="X10" s="163"/>
      <c r="Y10" s="161" t="s">
        <v>98</v>
      </c>
      <c r="Z10" s="162"/>
      <c r="AA10" s="162"/>
      <c r="AB10" s="162"/>
      <c r="AC10" s="163"/>
      <c r="AD10" s="164" t="s">
        <v>12</v>
      </c>
      <c r="AE10" s="165"/>
      <c r="AF10" s="165"/>
      <c r="AG10" s="165"/>
      <c r="AH10" s="165"/>
    </row>
    <row r="11" spans="1:34" ht="33.75" customHeight="1">
      <c r="A11" s="168"/>
      <c r="B11" s="177"/>
      <c r="C11" s="173"/>
      <c r="D11" s="174"/>
      <c r="E11" s="180" t="s">
        <v>10</v>
      </c>
      <c r="F11" s="156" t="s">
        <v>66</v>
      </c>
      <c r="G11" s="156" t="s">
        <v>68</v>
      </c>
      <c r="H11" s="156" t="s">
        <v>69</v>
      </c>
      <c r="I11" s="156" t="s">
        <v>11</v>
      </c>
      <c r="J11" s="156" t="s">
        <v>10</v>
      </c>
      <c r="K11" s="156" t="s">
        <v>66</v>
      </c>
      <c r="L11" s="156" t="s">
        <v>68</v>
      </c>
      <c r="M11" s="156" t="s">
        <v>69</v>
      </c>
      <c r="N11" s="156" t="s">
        <v>11</v>
      </c>
      <c r="O11" s="166" t="s">
        <v>10</v>
      </c>
      <c r="P11" s="156" t="s">
        <v>66</v>
      </c>
      <c r="Q11" s="156" t="s">
        <v>68</v>
      </c>
      <c r="R11" s="156" t="s">
        <v>69</v>
      </c>
      <c r="S11" s="156" t="s">
        <v>11</v>
      </c>
      <c r="T11" s="166" t="s">
        <v>10</v>
      </c>
      <c r="U11" s="156" t="s">
        <v>66</v>
      </c>
      <c r="V11" s="156" t="s">
        <v>68</v>
      </c>
      <c r="W11" s="156" t="s">
        <v>69</v>
      </c>
      <c r="X11" s="156" t="s">
        <v>11</v>
      </c>
      <c r="Y11" s="166" t="s">
        <v>10</v>
      </c>
      <c r="Z11" s="156" t="s">
        <v>66</v>
      </c>
      <c r="AA11" s="156" t="s">
        <v>68</v>
      </c>
      <c r="AB11" s="156" t="s">
        <v>69</v>
      </c>
      <c r="AC11" s="156" t="s">
        <v>11</v>
      </c>
      <c r="AD11" s="182" t="s">
        <v>10</v>
      </c>
      <c r="AE11" s="156" t="s">
        <v>66</v>
      </c>
      <c r="AF11" s="156" t="s">
        <v>68</v>
      </c>
      <c r="AG11" s="156" t="s">
        <v>69</v>
      </c>
      <c r="AH11" s="156" t="s">
        <v>11</v>
      </c>
    </row>
    <row r="12" spans="1:34">
      <c r="A12" s="4"/>
      <c r="B12" s="2"/>
      <c r="C12" s="2"/>
      <c r="D12" s="2"/>
      <c r="E12" s="181"/>
      <c r="F12" s="156"/>
      <c r="G12" s="156"/>
      <c r="H12" s="156"/>
      <c r="I12" s="156"/>
      <c r="J12" s="167"/>
      <c r="K12" s="156"/>
      <c r="L12" s="156"/>
      <c r="M12" s="156"/>
      <c r="N12" s="156"/>
      <c r="O12" s="167"/>
      <c r="P12" s="156"/>
      <c r="Q12" s="156"/>
      <c r="R12" s="156"/>
      <c r="S12" s="156"/>
      <c r="T12" s="167"/>
      <c r="U12" s="156"/>
      <c r="V12" s="156"/>
      <c r="W12" s="156"/>
      <c r="X12" s="156"/>
      <c r="Y12" s="167"/>
      <c r="Z12" s="156"/>
      <c r="AA12" s="156"/>
      <c r="AB12" s="156"/>
      <c r="AC12" s="156"/>
      <c r="AD12" s="183"/>
      <c r="AE12" s="156"/>
      <c r="AF12" s="156"/>
      <c r="AG12" s="156"/>
      <c r="AH12" s="156"/>
    </row>
    <row r="13" spans="1:34">
      <c r="A13" s="4">
        <v>1</v>
      </c>
      <c r="B13" s="1">
        <v>2</v>
      </c>
      <c r="C13" s="1">
        <v>3</v>
      </c>
      <c r="D13" s="1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1">
        <v>11</v>
      </c>
      <c r="L13" s="1">
        <v>12</v>
      </c>
      <c r="M13" s="1">
        <v>13</v>
      </c>
      <c r="N13" s="1">
        <v>14</v>
      </c>
      <c r="O13" s="20">
        <v>15</v>
      </c>
      <c r="P13" s="1">
        <v>16</v>
      </c>
      <c r="Q13" s="1">
        <v>17</v>
      </c>
      <c r="R13" s="1">
        <v>18</v>
      </c>
      <c r="S13" s="1">
        <v>19</v>
      </c>
      <c r="T13" s="20">
        <v>20</v>
      </c>
      <c r="U13" s="1">
        <v>21</v>
      </c>
      <c r="V13" s="1">
        <v>22</v>
      </c>
      <c r="W13" s="1">
        <v>23</v>
      </c>
      <c r="X13" s="1">
        <v>24</v>
      </c>
      <c r="Y13" s="20">
        <v>20</v>
      </c>
      <c r="Z13" s="1">
        <v>21</v>
      </c>
      <c r="AA13" s="1">
        <v>22</v>
      </c>
      <c r="AB13" s="1">
        <v>23</v>
      </c>
      <c r="AC13" s="1">
        <v>24</v>
      </c>
      <c r="AD13" s="3">
        <v>25</v>
      </c>
      <c r="AE13" s="3">
        <v>26</v>
      </c>
      <c r="AF13" s="3">
        <v>27</v>
      </c>
      <c r="AG13" s="3">
        <v>28</v>
      </c>
      <c r="AH13" s="3">
        <v>29</v>
      </c>
    </row>
    <row r="14" spans="1:34" ht="15" customHeight="1">
      <c r="A14" s="4">
        <v>1</v>
      </c>
      <c r="B14" s="194" t="s">
        <v>50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4" ht="14.25" customHeight="1">
      <c r="A15" s="4">
        <v>2</v>
      </c>
      <c r="B15" s="194" t="s">
        <v>51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4">
      <c r="A16" s="4">
        <v>3</v>
      </c>
      <c r="B16" s="2" t="s">
        <v>0</v>
      </c>
      <c r="C16" s="2"/>
      <c r="D16" s="2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4"/>
      <c r="AE16" s="174"/>
      <c r="AF16" s="174"/>
      <c r="AG16" s="174"/>
      <c r="AH16" s="174"/>
    </row>
    <row r="17" spans="1:83" ht="64.5" customHeight="1">
      <c r="A17" s="4">
        <v>4</v>
      </c>
      <c r="B17" s="41" t="s">
        <v>44</v>
      </c>
      <c r="C17" s="17"/>
      <c r="D17" s="2"/>
      <c r="E17" s="18"/>
      <c r="F17" s="18"/>
      <c r="G17" s="18"/>
      <c r="H17" s="18"/>
      <c r="I17" s="18"/>
      <c r="J17" s="18"/>
      <c r="K17" s="16"/>
      <c r="L17" s="16"/>
      <c r="M17" s="16"/>
      <c r="N17" s="16"/>
      <c r="O17" s="18"/>
      <c r="P17" s="16"/>
      <c r="Q17" s="16"/>
      <c r="R17" s="16"/>
      <c r="S17" s="16"/>
      <c r="T17" s="18"/>
      <c r="U17" s="16"/>
      <c r="V17" s="16"/>
      <c r="W17" s="16"/>
      <c r="X17" s="16"/>
      <c r="Y17" s="18"/>
      <c r="Z17" s="16"/>
      <c r="AA17" s="16"/>
      <c r="AB17" s="16"/>
      <c r="AC17" s="16"/>
      <c r="AD17" s="8"/>
      <c r="AE17" s="8"/>
      <c r="AF17" s="8"/>
      <c r="AG17" s="8"/>
      <c r="AH17" s="8"/>
    </row>
    <row r="18" spans="1:83" ht="85.5" customHeight="1">
      <c r="A18" s="168">
        <v>5</v>
      </c>
      <c r="B18" s="169" t="s">
        <v>26</v>
      </c>
      <c r="C18" s="212" t="s">
        <v>30</v>
      </c>
      <c r="D18" s="170" t="s">
        <v>71</v>
      </c>
      <c r="E18" s="185">
        <f>H18+G18+F18+I18</f>
        <v>600</v>
      </c>
      <c r="F18" s="185">
        <v>600</v>
      </c>
      <c r="G18" s="185">
        <v>0</v>
      </c>
      <c r="H18" s="185">
        <v>0</v>
      </c>
      <c r="I18" s="185">
        <v>0</v>
      </c>
      <c r="J18" s="187">
        <f>M18+L18+N18+K18</f>
        <v>6800</v>
      </c>
      <c r="K18" s="179">
        <v>6800</v>
      </c>
      <c r="L18" s="179">
        <v>0</v>
      </c>
      <c r="M18" s="179">
        <v>0</v>
      </c>
      <c r="N18" s="179">
        <v>0</v>
      </c>
      <c r="O18" s="187">
        <f>R18+Q18+S18+P18</f>
        <v>1796</v>
      </c>
      <c r="P18" s="179">
        <v>1796</v>
      </c>
      <c r="Q18" s="179">
        <v>0</v>
      </c>
      <c r="R18" s="179">
        <v>0</v>
      </c>
      <c r="S18" s="179">
        <v>0</v>
      </c>
      <c r="T18" s="187">
        <f>W18+V18+X18+U18</f>
        <v>1796</v>
      </c>
      <c r="U18" s="179">
        <v>1796</v>
      </c>
      <c r="V18" s="179">
        <v>0</v>
      </c>
      <c r="W18" s="179">
        <v>0</v>
      </c>
      <c r="X18" s="179">
        <v>0</v>
      </c>
      <c r="Y18" s="187">
        <f>AB18+AA18+AC18+Z18</f>
        <v>4700</v>
      </c>
      <c r="Z18" s="179">
        <v>4700</v>
      </c>
      <c r="AA18" s="179">
        <v>0</v>
      </c>
      <c r="AB18" s="179">
        <v>0</v>
      </c>
      <c r="AC18" s="179">
        <v>0</v>
      </c>
      <c r="AD18" s="179">
        <f>AG18+AF18+AH18+AE18</f>
        <v>15692</v>
      </c>
      <c r="AE18" s="179">
        <f>F18+K18+P18+Z18+U18</f>
        <v>15692</v>
      </c>
      <c r="AF18" s="179">
        <v>0</v>
      </c>
      <c r="AG18" s="179">
        <f>H18+M18+R18+AB18</f>
        <v>0</v>
      </c>
      <c r="AH18" s="179">
        <v>0</v>
      </c>
    </row>
    <row r="19" spans="1:83" ht="93.75" customHeight="1">
      <c r="A19" s="168"/>
      <c r="B19" s="169"/>
      <c r="C19" s="213"/>
      <c r="D19" s="170"/>
      <c r="E19" s="186"/>
      <c r="F19" s="186"/>
      <c r="G19" s="186"/>
      <c r="H19" s="186"/>
      <c r="I19" s="186"/>
      <c r="J19" s="187"/>
      <c r="K19" s="179"/>
      <c r="L19" s="179"/>
      <c r="M19" s="179"/>
      <c r="N19" s="179"/>
      <c r="O19" s="187"/>
      <c r="P19" s="179"/>
      <c r="Q19" s="179"/>
      <c r="R19" s="179"/>
      <c r="S19" s="179"/>
      <c r="T19" s="187"/>
      <c r="U19" s="179"/>
      <c r="V19" s="179"/>
      <c r="W19" s="179"/>
      <c r="X19" s="179"/>
      <c r="Y19" s="187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83" ht="68.25" customHeight="1">
      <c r="A20" s="168">
        <v>6</v>
      </c>
      <c r="B20" s="42" t="s">
        <v>24</v>
      </c>
      <c r="C20" s="24" t="s">
        <v>99</v>
      </c>
      <c r="D20" s="170" t="s">
        <v>118</v>
      </c>
      <c r="E20" s="185">
        <f>H20+G20+F20+I20</f>
        <v>0</v>
      </c>
      <c r="F20" s="185">
        <v>0</v>
      </c>
      <c r="G20" s="185">
        <v>0</v>
      </c>
      <c r="H20" s="185">
        <v>0</v>
      </c>
      <c r="I20" s="185">
        <v>0</v>
      </c>
      <c r="J20" s="187">
        <f>M20+L20+N20+K20</f>
        <v>0</v>
      </c>
      <c r="K20" s="179">
        <v>0</v>
      </c>
      <c r="L20" s="179">
        <v>0</v>
      </c>
      <c r="M20" s="179">
        <v>0</v>
      </c>
      <c r="N20" s="179">
        <v>0</v>
      </c>
      <c r="O20" s="187">
        <f>R20+Q20+S20+P20</f>
        <v>0</v>
      </c>
      <c r="P20" s="179">
        <v>0</v>
      </c>
      <c r="Q20" s="179">
        <v>0</v>
      </c>
      <c r="R20" s="179">
        <v>0</v>
      </c>
      <c r="S20" s="179">
        <v>0</v>
      </c>
      <c r="T20" s="187">
        <f>W20+V20+X20+U20</f>
        <v>0</v>
      </c>
      <c r="U20" s="179">
        <v>0</v>
      </c>
      <c r="V20" s="179">
        <v>0</v>
      </c>
      <c r="W20" s="179">
        <v>0</v>
      </c>
      <c r="X20" s="179">
        <v>0</v>
      </c>
      <c r="Y20" s="187">
        <f>AB20+AA20+AC20+Z20</f>
        <v>685</v>
      </c>
      <c r="Z20" s="179">
        <v>685</v>
      </c>
      <c r="AA20" s="179">
        <v>0</v>
      </c>
      <c r="AB20" s="179">
        <v>0</v>
      </c>
      <c r="AC20" s="179">
        <v>0</v>
      </c>
      <c r="AD20" s="179">
        <f>AG20+AF20+AH20+AE20</f>
        <v>685</v>
      </c>
      <c r="AE20" s="179">
        <f>F20+K20+P20+Z20+U20</f>
        <v>685</v>
      </c>
      <c r="AF20" s="179">
        <v>0</v>
      </c>
      <c r="AG20" s="179">
        <v>0</v>
      </c>
      <c r="AH20" s="179">
        <v>0</v>
      </c>
    </row>
    <row r="21" spans="1:83" ht="80.25" hidden="1" customHeight="1">
      <c r="A21" s="168"/>
      <c r="B21" s="25"/>
      <c r="C21" s="24"/>
      <c r="D21" s="170"/>
      <c r="E21" s="186"/>
      <c r="F21" s="186"/>
      <c r="G21" s="186"/>
      <c r="H21" s="186"/>
      <c r="I21" s="186"/>
      <c r="J21" s="187"/>
      <c r="K21" s="188"/>
      <c r="L21" s="188"/>
      <c r="M21" s="188"/>
      <c r="N21" s="179"/>
      <c r="O21" s="187"/>
      <c r="P21" s="188"/>
      <c r="Q21" s="188"/>
      <c r="R21" s="188"/>
      <c r="S21" s="179"/>
      <c r="T21" s="187"/>
      <c r="U21" s="188"/>
      <c r="V21" s="188"/>
      <c r="W21" s="188"/>
      <c r="X21" s="190"/>
      <c r="Y21" s="187"/>
      <c r="Z21" s="188"/>
      <c r="AA21" s="188"/>
      <c r="AB21" s="188"/>
      <c r="AC21" s="190"/>
      <c r="AD21" s="179"/>
      <c r="AE21" s="179"/>
      <c r="AF21" s="190"/>
      <c r="AG21" s="179"/>
      <c r="AH21" s="190"/>
    </row>
    <row r="22" spans="1:83" s="31" customFormat="1" ht="21.75" customHeight="1">
      <c r="A22" s="4">
        <v>7</v>
      </c>
      <c r="B22" s="40" t="s">
        <v>15</v>
      </c>
      <c r="C22" s="40"/>
      <c r="D22" s="26"/>
      <c r="E22" s="49">
        <f>E18+E20</f>
        <v>600</v>
      </c>
      <c r="F22" s="49">
        <f>F18+F20</f>
        <v>600</v>
      </c>
      <c r="G22" s="49">
        <f t="shared" ref="G22:AH22" si="0">G18+G20</f>
        <v>0</v>
      </c>
      <c r="H22" s="49">
        <f t="shared" si="0"/>
        <v>0</v>
      </c>
      <c r="I22" s="49">
        <f t="shared" si="0"/>
        <v>0</v>
      </c>
      <c r="J22" s="49">
        <f t="shared" si="0"/>
        <v>6800</v>
      </c>
      <c r="K22" s="49">
        <f t="shared" si="0"/>
        <v>6800</v>
      </c>
      <c r="L22" s="49">
        <f t="shared" si="0"/>
        <v>0</v>
      </c>
      <c r="M22" s="49">
        <f t="shared" si="0"/>
        <v>0</v>
      </c>
      <c r="N22" s="49">
        <f t="shared" si="0"/>
        <v>0</v>
      </c>
      <c r="O22" s="49">
        <f t="shared" si="0"/>
        <v>1796</v>
      </c>
      <c r="P22" s="49">
        <f t="shared" si="0"/>
        <v>1796</v>
      </c>
      <c r="Q22" s="49">
        <f t="shared" si="0"/>
        <v>0</v>
      </c>
      <c r="R22" s="49">
        <f t="shared" si="0"/>
        <v>0</v>
      </c>
      <c r="S22" s="49">
        <f t="shared" si="0"/>
        <v>0</v>
      </c>
      <c r="T22" s="49">
        <f>T18+T20</f>
        <v>1796</v>
      </c>
      <c r="U22" s="49">
        <f>U18+U20</f>
        <v>1796</v>
      </c>
      <c r="V22" s="49">
        <f>V18+V20</f>
        <v>0</v>
      </c>
      <c r="W22" s="49">
        <f>W18+W20</f>
        <v>0</v>
      </c>
      <c r="X22" s="49">
        <f>X18+X20</f>
        <v>0</v>
      </c>
      <c r="Y22" s="49">
        <f t="shared" si="0"/>
        <v>5385</v>
      </c>
      <c r="Z22" s="49">
        <f t="shared" si="0"/>
        <v>5385</v>
      </c>
      <c r="AA22" s="49">
        <f t="shared" si="0"/>
        <v>0</v>
      </c>
      <c r="AB22" s="49">
        <f t="shared" si="0"/>
        <v>0</v>
      </c>
      <c r="AC22" s="49">
        <f t="shared" si="0"/>
        <v>0</v>
      </c>
      <c r="AD22" s="49">
        <f t="shared" si="0"/>
        <v>16377</v>
      </c>
      <c r="AE22" s="49">
        <f t="shared" si="0"/>
        <v>16377</v>
      </c>
      <c r="AF22" s="49">
        <f t="shared" si="0"/>
        <v>0</v>
      </c>
      <c r="AG22" s="49">
        <f t="shared" si="0"/>
        <v>0</v>
      </c>
      <c r="AH22" s="49">
        <f t="shared" si="0"/>
        <v>0</v>
      </c>
    </row>
    <row r="23" spans="1:83" ht="53.25" customHeight="1">
      <c r="A23" s="4">
        <v>8</v>
      </c>
      <c r="B23" s="40" t="s">
        <v>19</v>
      </c>
      <c r="C23" s="26"/>
      <c r="D23" s="24"/>
      <c r="E23" s="50"/>
      <c r="F23" s="51"/>
      <c r="G23" s="50"/>
      <c r="H23" s="50"/>
      <c r="I23" s="50"/>
      <c r="J23" s="50"/>
      <c r="K23" s="52"/>
      <c r="L23" s="52"/>
      <c r="M23" s="52"/>
      <c r="N23" s="52"/>
      <c r="O23" s="50"/>
      <c r="P23" s="52"/>
      <c r="Q23" s="52"/>
      <c r="R23" s="52"/>
      <c r="S23" s="52"/>
      <c r="T23" s="50"/>
      <c r="U23" s="52"/>
      <c r="V23" s="52"/>
      <c r="W23" s="52"/>
      <c r="X23" s="52"/>
      <c r="Y23" s="50"/>
      <c r="Z23" s="52"/>
      <c r="AA23" s="52"/>
      <c r="AB23" s="52"/>
      <c r="AC23" s="52"/>
      <c r="AD23" s="53"/>
      <c r="AE23" s="48"/>
      <c r="AF23" s="48"/>
      <c r="AG23" s="48"/>
      <c r="AH23" s="48"/>
    </row>
    <row r="24" spans="1:83" ht="37.5" customHeight="1">
      <c r="A24" s="4">
        <v>9</v>
      </c>
      <c r="B24" s="42" t="s">
        <v>52</v>
      </c>
      <c r="C24" s="24"/>
      <c r="D24" s="24"/>
      <c r="E24" s="50"/>
      <c r="F24" s="50"/>
      <c r="G24" s="50"/>
      <c r="H24" s="50"/>
      <c r="I24" s="50"/>
      <c r="J24" s="50"/>
      <c r="K24" s="52"/>
      <c r="L24" s="52"/>
      <c r="M24" s="52"/>
      <c r="N24" s="52"/>
      <c r="O24" s="50"/>
      <c r="P24" s="52"/>
      <c r="Q24" s="52"/>
      <c r="R24" s="52"/>
      <c r="S24" s="52"/>
      <c r="T24" s="50"/>
      <c r="U24" s="52"/>
      <c r="V24" s="52"/>
      <c r="W24" s="52"/>
      <c r="X24" s="52"/>
      <c r="Y24" s="50"/>
      <c r="Z24" s="52"/>
      <c r="AA24" s="52"/>
      <c r="AB24" s="52"/>
      <c r="AC24" s="52"/>
      <c r="AD24" s="48"/>
      <c r="AE24" s="48"/>
      <c r="AF24" s="48"/>
      <c r="AG24" s="48"/>
      <c r="AH24" s="48"/>
    </row>
    <row r="25" spans="1:83" ht="60.75" customHeight="1">
      <c r="A25" s="4">
        <v>10</v>
      </c>
      <c r="B25" s="42" t="s">
        <v>1</v>
      </c>
      <c r="C25" s="24" t="s">
        <v>95</v>
      </c>
      <c r="D25" s="24" t="s">
        <v>117</v>
      </c>
      <c r="E25" s="51">
        <f t="shared" ref="E25:E30" si="1">H25+F25+G25+I25</f>
        <v>222</v>
      </c>
      <c r="F25" s="51">
        <v>222</v>
      </c>
      <c r="G25" s="51">
        <v>0</v>
      </c>
      <c r="H25" s="51">
        <v>0</v>
      </c>
      <c r="I25" s="51">
        <v>0</v>
      </c>
      <c r="J25" s="51">
        <f t="shared" ref="J25:J30" si="2">M25+K25+L25+N25</f>
        <v>197</v>
      </c>
      <c r="K25" s="47">
        <v>197</v>
      </c>
      <c r="L25" s="47">
        <v>0</v>
      </c>
      <c r="M25" s="47">
        <v>0</v>
      </c>
      <c r="N25" s="47">
        <v>0</v>
      </c>
      <c r="O25" s="51">
        <f t="shared" ref="O25:O30" si="3">R25+P25+Q25+S25</f>
        <v>427</v>
      </c>
      <c r="P25" s="47">
        <v>427</v>
      </c>
      <c r="Q25" s="47">
        <v>0</v>
      </c>
      <c r="R25" s="47">
        <v>0</v>
      </c>
      <c r="S25" s="47">
        <v>0</v>
      </c>
      <c r="T25" s="51">
        <f t="shared" ref="T25:T30" si="4">U25+V25+W25+X25</f>
        <v>260</v>
      </c>
      <c r="U25" s="47">
        <v>260</v>
      </c>
      <c r="V25" s="47">
        <v>0</v>
      </c>
      <c r="W25" s="47">
        <v>0</v>
      </c>
      <c r="X25" s="47">
        <v>0</v>
      </c>
      <c r="Y25" s="51">
        <f t="shared" ref="Y25:Y30" si="5">Z25+AA25+AB25+AC25</f>
        <v>0</v>
      </c>
      <c r="Z25" s="47">
        <v>0</v>
      </c>
      <c r="AA25" s="47">
        <v>0</v>
      </c>
      <c r="AB25" s="47">
        <v>0</v>
      </c>
      <c r="AC25" s="47">
        <v>0</v>
      </c>
      <c r="AD25" s="54">
        <f t="shared" ref="AD25:AD30" si="6">AG25+AE25+AF25+AH25</f>
        <v>1106</v>
      </c>
      <c r="AE25" s="47">
        <f t="shared" ref="AE25:AH30" si="7">F25+K25+P25+Z25+U25</f>
        <v>1106</v>
      </c>
      <c r="AF25" s="47">
        <f t="shared" si="7"/>
        <v>0</v>
      </c>
      <c r="AG25" s="47">
        <f t="shared" si="7"/>
        <v>0</v>
      </c>
      <c r="AH25" s="47">
        <f t="shared" si="7"/>
        <v>0</v>
      </c>
    </row>
    <row r="26" spans="1:83" ht="59.25" customHeight="1">
      <c r="A26" s="4">
        <v>11</v>
      </c>
      <c r="B26" s="42" t="s">
        <v>2</v>
      </c>
      <c r="C26" s="24" t="s">
        <v>32</v>
      </c>
      <c r="D26" s="57" t="s">
        <v>82</v>
      </c>
      <c r="E26" s="51">
        <f t="shared" si="1"/>
        <v>0</v>
      </c>
      <c r="F26" s="51">
        <v>0</v>
      </c>
      <c r="G26" s="51">
        <v>0</v>
      </c>
      <c r="H26" s="51">
        <v>0</v>
      </c>
      <c r="I26" s="51">
        <v>0</v>
      </c>
      <c r="J26" s="51">
        <f t="shared" si="2"/>
        <v>0</v>
      </c>
      <c r="K26" s="51">
        <v>0</v>
      </c>
      <c r="L26" s="51">
        <v>0</v>
      </c>
      <c r="M26" s="47">
        <v>0</v>
      </c>
      <c r="N26" s="51">
        <v>0</v>
      </c>
      <c r="O26" s="51">
        <f t="shared" si="3"/>
        <v>0</v>
      </c>
      <c r="P26" s="51">
        <v>0</v>
      </c>
      <c r="Q26" s="51">
        <v>0</v>
      </c>
      <c r="R26" s="47">
        <v>0</v>
      </c>
      <c r="S26" s="51">
        <v>0</v>
      </c>
      <c r="T26" s="51">
        <f t="shared" si="4"/>
        <v>0</v>
      </c>
      <c r="U26" s="51">
        <v>0</v>
      </c>
      <c r="V26" s="51">
        <v>0</v>
      </c>
      <c r="W26" s="47">
        <v>0</v>
      </c>
      <c r="X26" s="51">
        <v>0</v>
      </c>
      <c r="Y26" s="51">
        <f t="shared" si="5"/>
        <v>0</v>
      </c>
      <c r="Z26" s="51">
        <v>0</v>
      </c>
      <c r="AA26" s="51">
        <v>0</v>
      </c>
      <c r="AB26" s="47">
        <v>0</v>
      </c>
      <c r="AC26" s="51">
        <v>0</v>
      </c>
      <c r="AD26" s="54">
        <f t="shared" si="6"/>
        <v>0</v>
      </c>
      <c r="AE26" s="47">
        <f t="shared" si="7"/>
        <v>0</v>
      </c>
      <c r="AF26" s="47">
        <f t="shared" si="7"/>
        <v>0</v>
      </c>
      <c r="AG26" s="47">
        <f t="shared" si="7"/>
        <v>0</v>
      </c>
      <c r="AH26" s="47">
        <f t="shared" si="7"/>
        <v>0</v>
      </c>
    </row>
    <row r="27" spans="1:83" s="10" customFormat="1" ht="238.5" customHeight="1">
      <c r="A27" s="19">
        <v>12</v>
      </c>
      <c r="B27" s="43" t="s">
        <v>3</v>
      </c>
      <c r="C27" s="27" t="s">
        <v>127</v>
      </c>
      <c r="D27" s="101" t="s">
        <v>120</v>
      </c>
      <c r="E27" s="51">
        <f t="shared" si="1"/>
        <v>0</v>
      </c>
      <c r="F27" s="51">
        <v>0</v>
      </c>
      <c r="G27" s="51">
        <v>0</v>
      </c>
      <c r="H27" s="51">
        <v>0</v>
      </c>
      <c r="I27" s="51">
        <v>0</v>
      </c>
      <c r="J27" s="51">
        <f t="shared" si="2"/>
        <v>102.2</v>
      </c>
      <c r="K27" s="51">
        <v>102.2</v>
      </c>
      <c r="L27" s="51">
        <v>0</v>
      </c>
      <c r="M27" s="51">
        <v>0</v>
      </c>
      <c r="N27" s="51">
        <v>0</v>
      </c>
      <c r="O27" s="51">
        <f t="shared" si="3"/>
        <v>0</v>
      </c>
      <c r="P27" s="51">
        <v>0</v>
      </c>
      <c r="Q27" s="51">
        <v>0</v>
      </c>
      <c r="R27" s="51">
        <v>0</v>
      </c>
      <c r="S27" s="51">
        <v>0</v>
      </c>
      <c r="T27" s="51">
        <f t="shared" si="4"/>
        <v>0</v>
      </c>
      <c r="U27" s="51">
        <v>0</v>
      </c>
      <c r="V27" s="51">
        <v>0</v>
      </c>
      <c r="W27" s="51">
        <v>0</v>
      </c>
      <c r="X27" s="51">
        <v>0</v>
      </c>
      <c r="Y27" s="51">
        <f t="shared" si="5"/>
        <v>0</v>
      </c>
      <c r="Z27" s="51">
        <v>0</v>
      </c>
      <c r="AA27" s="51">
        <v>0</v>
      </c>
      <c r="AB27" s="51">
        <v>0</v>
      </c>
      <c r="AC27" s="51">
        <v>0</v>
      </c>
      <c r="AD27" s="54">
        <f t="shared" si="6"/>
        <v>102.2</v>
      </c>
      <c r="AE27" s="47">
        <f t="shared" si="7"/>
        <v>102.2</v>
      </c>
      <c r="AF27" s="47">
        <f t="shared" si="7"/>
        <v>0</v>
      </c>
      <c r="AG27" s="47">
        <f t="shared" si="7"/>
        <v>0</v>
      </c>
      <c r="AH27" s="47">
        <f t="shared" si="7"/>
        <v>0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ht="92.25" customHeight="1">
      <c r="A28" s="4">
        <v>13</v>
      </c>
      <c r="B28" s="42" t="s">
        <v>53</v>
      </c>
      <c r="C28" s="24" t="s">
        <v>88</v>
      </c>
      <c r="D28" s="24" t="s">
        <v>74</v>
      </c>
      <c r="E28" s="51">
        <f t="shared" si="1"/>
        <v>101</v>
      </c>
      <c r="F28" s="51">
        <v>101</v>
      </c>
      <c r="G28" s="51">
        <v>0</v>
      </c>
      <c r="H28" s="51">
        <v>0</v>
      </c>
      <c r="I28" s="51">
        <v>0</v>
      </c>
      <c r="J28" s="51">
        <f t="shared" si="2"/>
        <v>0</v>
      </c>
      <c r="K28" s="47">
        <f>N28</f>
        <v>0</v>
      </c>
      <c r="L28" s="47">
        <v>0</v>
      </c>
      <c r="M28" s="47">
        <v>0</v>
      </c>
      <c r="N28" s="47">
        <f>Q28</f>
        <v>0</v>
      </c>
      <c r="O28" s="51">
        <f t="shared" si="3"/>
        <v>0</v>
      </c>
      <c r="P28" s="47">
        <f>S28</f>
        <v>0</v>
      </c>
      <c r="Q28" s="47">
        <v>0</v>
      </c>
      <c r="R28" s="51">
        <v>0</v>
      </c>
      <c r="S28" s="47">
        <f>AA28</f>
        <v>0</v>
      </c>
      <c r="T28" s="51">
        <f t="shared" si="4"/>
        <v>0</v>
      </c>
      <c r="U28" s="47">
        <f>X28</f>
        <v>0</v>
      </c>
      <c r="V28" s="47">
        <v>0</v>
      </c>
      <c r="W28" s="51">
        <v>0</v>
      </c>
      <c r="X28" s="47">
        <f>AA28</f>
        <v>0</v>
      </c>
      <c r="Y28" s="51">
        <f t="shared" si="5"/>
        <v>0</v>
      </c>
      <c r="Z28" s="47">
        <f>AC28</f>
        <v>0</v>
      </c>
      <c r="AA28" s="47">
        <v>0</v>
      </c>
      <c r="AB28" s="51">
        <v>0</v>
      </c>
      <c r="AC28" s="47">
        <f>AF28</f>
        <v>0</v>
      </c>
      <c r="AD28" s="54">
        <f t="shared" si="6"/>
        <v>101</v>
      </c>
      <c r="AE28" s="47">
        <f t="shared" si="7"/>
        <v>101</v>
      </c>
      <c r="AF28" s="47">
        <f t="shared" si="7"/>
        <v>0</v>
      </c>
      <c r="AG28" s="47">
        <f t="shared" si="7"/>
        <v>0</v>
      </c>
      <c r="AH28" s="47">
        <f t="shared" si="7"/>
        <v>0</v>
      </c>
    </row>
    <row r="29" spans="1:83" ht="69.75" customHeight="1">
      <c r="A29" s="4">
        <v>14</v>
      </c>
      <c r="B29" s="42" t="s">
        <v>55</v>
      </c>
      <c r="C29" s="24" t="s">
        <v>56</v>
      </c>
      <c r="D29" s="57" t="s">
        <v>82</v>
      </c>
      <c r="E29" s="51">
        <f t="shared" si="1"/>
        <v>0</v>
      </c>
      <c r="F29" s="51">
        <v>0</v>
      </c>
      <c r="G29" s="51">
        <v>0</v>
      </c>
      <c r="H29" s="51">
        <v>0</v>
      </c>
      <c r="I29" s="51">
        <v>0</v>
      </c>
      <c r="J29" s="51">
        <f t="shared" si="2"/>
        <v>0</v>
      </c>
      <c r="K29" s="47">
        <f>N29</f>
        <v>0</v>
      </c>
      <c r="L29" s="47">
        <v>0</v>
      </c>
      <c r="M29" s="47">
        <v>0</v>
      </c>
      <c r="N29" s="47">
        <f>Q29</f>
        <v>0</v>
      </c>
      <c r="O29" s="51">
        <f t="shared" si="3"/>
        <v>0</v>
      </c>
      <c r="P29" s="47">
        <f>S29</f>
        <v>0</v>
      </c>
      <c r="Q29" s="47">
        <v>0</v>
      </c>
      <c r="R29" s="51">
        <v>0</v>
      </c>
      <c r="S29" s="47">
        <f>AA29</f>
        <v>0</v>
      </c>
      <c r="T29" s="51">
        <f t="shared" si="4"/>
        <v>0</v>
      </c>
      <c r="U29" s="47">
        <f>X29</f>
        <v>0</v>
      </c>
      <c r="V29" s="47">
        <v>0</v>
      </c>
      <c r="W29" s="51">
        <v>0</v>
      </c>
      <c r="X29" s="47">
        <f>AA29</f>
        <v>0</v>
      </c>
      <c r="Y29" s="51">
        <f t="shared" si="5"/>
        <v>0</v>
      </c>
      <c r="Z29" s="47">
        <f>AC29</f>
        <v>0</v>
      </c>
      <c r="AA29" s="47">
        <v>0</v>
      </c>
      <c r="AB29" s="51">
        <v>0</v>
      </c>
      <c r="AC29" s="47">
        <f>AF29</f>
        <v>0</v>
      </c>
      <c r="AD29" s="54">
        <f t="shared" si="6"/>
        <v>0</v>
      </c>
      <c r="AE29" s="47">
        <f t="shared" si="7"/>
        <v>0</v>
      </c>
      <c r="AF29" s="47">
        <f t="shared" si="7"/>
        <v>0</v>
      </c>
      <c r="AG29" s="47">
        <f t="shared" si="7"/>
        <v>0</v>
      </c>
      <c r="AH29" s="47">
        <f t="shared" si="7"/>
        <v>0</v>
      </c>
    </row>
    <row r="30" spans="1:83" ht="80.25" customHeight="1">
      <c r="A30" s="4">
        <v>15</v>
      </c>
      <c r="B30" s="42" t="s">
        <v>27</v>
      </c>
      <c r="C30" s="24" t="s">
        <v>91</v>
      </c>
      <c r="D30" s="57" t="s">
        <v>82</v>
      </c>
      <c r="E30" s="51">
        <f t="shared" si="1"/>
        <v>0</v>
      </c>
      <c r="F30" s="51">
        <v>0</v>
      </c>
      <c r="G30" s="51">
        <v>0</v>
      </c>
      <c r="H30" s="51">
        <v>0</v>
      </c>
      <c r="I30" s="51">
        <v>0</v>
      </c>
      <c r="J30" s="51">
        <f t="shared" si="2"/>
        <v>0</v>
      </c>
      <c r="K30" s="47">
        <v>0</v>
      </c>
      <c r="L30" s="47">
        <v>0</v>
      </c>
      <c r="M30" s="47">
        <v>0</v>
      </c>
      <c r="N30" s="47">
        <f>Q30</f>
        <v>0</v>
      </c>
      <c r="O30" s="51">
        <f t="shared" si="3"/>
        <v>0</v>
      </c>
      <c r="P30" s="47">
        <f>S30</f>
        <v>0</v>
      </c>
      <c r="Q30" s="47">
        <v>0</v>
      </c>
      <c r="R30" s="51">
        <v>0</v>
      </c>
      <c r="S30" s="47">
        <v>0</v>
      </c>
      <c r="T30" s="51">
        <f t="shared" si="4"/>
        <v>0</v>
      </c>
      <c r="U30" s="47">
        <f>X30</f>
        <v>0</v>
      </c>
      <c r="V30" s="47">
        <v>0</v>
      </c>
      <c r="W30" s="51">
        <v>0</v>
      </c>
      <c r="X30" s="47">
        <f>AA30</f>
        <v>0</v>
      </c>
      <c r="Y30" s="51">
        <f t="shared" si="5"/>
        <v>0</v>
      </c>
      <c r="Z30" s="47">
        <f>AC30</f>
        <v>0</v>
      </c>
      <c r="AA30" s="47">
        <v>0</v>
      </c>
      <c r="AB30" s="51">
        <v>0</v>
      </c>
      <c r="AC30" s="47">
        <f>AF30</f>
        <v>0</v>
      </c>
      <c r="AD30" s="54">
        <f t="shared" si="6"/>
        <v>0</v>
      </c>
      <c r="AE30" s="47">
        <f t="shared" si="7"/>
        <v>0</v>
      </c>
      <c r="AF30" s="47">
        <f t="shared" si="7"/>
        <v>0</v>
      </c>
      <c r="AG30" s="47">
        <f t="shared" si="7"/>
        <v>0</v>
      </c>
      <c r="AH30" s="47">
        <f t="shared" si="7"/>
        <v>0</v>
      </c>
    </row>
    <row r="31" spans="1:83" s="31" customFormat="1" ht="24" customHeight="1">
      <c r="A31" s="4">
        <v>16</v>
      </c>
      <c r="B31" s="39" t="s">
        <v>17</v>
      </c>
      <c r="C31" s="23"/>
      <c r="D31" s="26"/>
      <c r="E31" s="50">
        <f>E25+E26+E27+E28+E29+E30</f>
        <v>323</v>
      </c>
      <c r="F31" s="50">
        <f t="shared" ref="F31:AH31" si="8">F25+F26+F27+F28+F29+F30</f>
        <v>323</v>
      </c>
      <c r="G31" s="50">
        <f t="shared" si="8"/>
        <v>0</v>
      </c>
      <c r="H31" s="50">
        <f t="shared" si="8"/>
        <v>0</v>
      </c>
      <c r="I31" s="50">
        <f t="shared" si="8"/>
        <v>0</v>
      </c>
      <c r="J31" s="50">
        <f t="shared" si="8"/>
        <v>299.2</v>
      </c>
      <c r="K31" s="50">
        <f t="shared" si="8"/>
        <v>299.2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427</v>
      </c>
      <c r="P31" s="50">
        <f t="shared" si="8"/>
        <v>427</v>
      </c>
      <c r="Q31" s="50">
        <f t="shared" si="8"/>
        <v>0</v>
      </c>
      <c r="R31" s="50">
        <f t="shared" si="8"/>
        <v>0</v>
      </c>
      <c r="S31" s="50">
        <f t="shared" si="8"/>
        <v>0</v>
      </c>
      <c r="T31" s="50">
        <f>T25+T26+T27+T28+T29+T30</f>
        <v>260</v>
      </c>
      <c r="U31" s="50">
        <f>U25+U26+U27+U28+U29+U30</f>
        <v>260</v>
      </c>
      <c r="V31" s="50">
        <f>V25+V26+V27+V28+V29+V30</f>
        <v>0</v>
      </c>
      <c r="W31" s="50">
        <f>W25+W26+W27+W28+W29+W30</f>
        <v>0</v>
      </c>
      <c r="X31" s="50">
        <f>X25+X26+X27+X28+X29+X30</f>
        <v>0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50">
        <f t="shared" si="8"/>
        <v>1309.2</v>
      </c>
      <c r="AE31" s="50">
        <f t="shared" si="8"/>
        <v>1309.2</v>
      </c>
      <c r="AF31" s="50">
        <f t="shared" si="8"/>
        <v>0</v>
      </c>
      <c r="AG31" s="50">
        <f t="shared" si="8"/>
        <v>0</v>
      </c>
      <c r="AH31" s="50">
        <f t="shared" si="8"/>
        <v>0</v>
      </c>
    </row>
    <row r="32" spans="1:83" ht="27.75" customHeight="1">
      <c r="A32" s="4">
        <v>17</v>
      </c>
      <c r="B32" s="42" t="s">
        <v>7</v>
      </c>
      <c r="C32" s="24"/>
      <c r="D32" s="24"/>
      <c r="E32" s="51"/>
      <c r="F32" s="51"/>
      <c r="G32" s="51"/>
      <c r="H32" s="51"/>
      <c r="I32" s="51"/>
      <c r="J32" s="51"/>
      <c r="K32" s="47"/>
      <c r="L32" s="47"/>
      <c r="M32" s="47"/>
      <c r="N32" s="47"/>
      <c r="O32" s="51"/>
      <c r="P32" s="47"/>
      <c r="Q32" s="47"/>
      <c r="R32" s="47"/>
      <c r="S32" s="47"/>
      <c r="T32" s="51"/>
      <c r="U32" s="47"/>
      <c r="V32" s="47"/>
      <c r="W32" s="47"/>
      <c r="X32" s="47"/>
      <c r="Y32" s="51"/>
      <c r="Z32" s="47"/>
      <c r="AA32" s="47"/>
      <c r="AB32" s="47"/>
      <c r="AC32" s="47"/>
      <c r="AD32" s="48"/>
      <c r="AE32" s="48"/>
      <c r="AF32" s="48"/>
      <c r="AG32" s="48"/>
      <c r="AH32" s="48"/>
    </row>
    <row r="33" spans="1:37" ht="46.5" customHeight="1">
      <c r="A33" s="4">
        <v>18</v>
      </c>
      <c r="B33" s="42" t="s">
        <v>1</v>
      </c>
      <c r="C33" s="24" t="s">
        <v>35</v>
      </c>
      <c r="D33" s="24" t="s">
        <v>74</v>
      </c>
      <c r="E33" s="51">
        <f>H33+F33+G33+I33</f>
        <v>56</v>
      </c>
      <c r="F33" s="51">
        <v>56</v>
      </c>
      <c r="G33" s="51">
        <v>0</v>
      </c>
      <c r="H33" s="51">
        <v>0</v>
      </c>
      <c r="I33" s="51">
        <v>0</v>
      </c>
      <c r="J33" s="51">
        <f>M33+K33+L33+N33</f>
        <v>0</v>
      </c>
      <c r="K33" s="47">
        <v>0</v>
      </c>
      <c r="L33" s="47">
        <f>O33</f>
        <v>0</v>
      </c>
      <c r="M33" s="47">
        <v>0</v>
      </c>
      <c r="N33" s="47">
        <f>Q33</f>
        <v>0</v>
      </c>
      <c r="O33" s="51">
        <f>P33+Q33+R33+S33</f>
        <v>0</v>
      </c>
      <c r="P33" s="47">
        <f>S33</f>
        <v>0</v>
      </c>
      <c r="Q33" s="47">
        <v>0</v>
      </c>
      <c r="R33" s="47">
        <v>0</v>
      </c>
      <c r="S33" s="47">
        <v>0</v>
      </c>
      <c r="T33" s="51">
        <f>U33+V33+W33+X33</f>
        <v>0</v>
      </c>
      <c r="U33" s="47">
        <v>0</v>
      </c>
      <c r="V33" s="47">
        <v>0</v>
      </c>
      <c r="W33" s="47">
        <v>0</v>
      </c>
      <c r="X33" s="47">
        <v>0</v>
      </c>
      <c r="Y33" s="51">
        <f>Z33+AA33+AB33+AC33</f>
        <v>0</v>
      </c>
      <c r="Z33" s="47">
        <v>0</v>
      </c>
      <c r="AA33" s="47">
        <v>0</v>
      </c>
      <c r="AB33" s="47">
        <v>0</v>
      </c>
      <c r="AC33" s="47">
        <v>0</v>
      </c>
      <c r="AD33" s="54">
        <f>AG33+AE33+AF33+AH33</f>
        <v>56</v>
      </c>
      <c r="AE33" s="47">
        <f t="shared" ref="AE33:AH35" si="9">F33+K33+P33+Z33+U33</f>
        <v>56</v>
      </c>
      <c r="AF33" s="47">
        <f t="shared" si="9"/>
        <v>0</v>
      </c>
      <c r="AG33" s="47">
        <f t="shared" si="9"/>
        <v>0</v>
      </c>
      <c r="AH33" s="47">
        <f t="shared" si="9"/>
        <v>0</v>
      </c>
    </row>
    <row r="34" spans="1:37" ht="57" customHeight="1">
      <c r="A34" s="4">
        <v>19</v>
      </c>
      <c r="B34" s="42" t="s">
        <v>2</v>
      </c>
      <c r="C34" s="24" t="s">
        <v>36</v>
      </c>
      <c r="D34" s="57" t="s">
        <v>82</v>
      </c>
      <c r="E34" s="51">
        <f>H34+F34+G34+I34</f>
        <v>0</v>
      </c>
      <c r="F34" s="51">
        <v>0</v>
      </c>
      <c r="G34" s="51">
        <v>0</v>
      </c>
      <c r="H34" s="51">
        <v>0</v>
      </c>
      <c r="I34" s="51">
        <v>0</v>
      </c>
      <c r="J34" s="51">
        <f>M34+K34+L34+N34</f>
        <v>0</v>
      </c>
      <c r="K34" s="47">
        <v>0</v>
      </c>
      <c r="L34" s="47">
        <v>0</v>
      </c>
      <c r="M34" s="47">
        <v>0</v>
      </c>
      <c r="N34" s="47">
        <f t="shared" ref="N34:P35" si="10">Q34</f>
        <v>0</v>
      </c>
      <c r="O34" s="51">
        <f>P34+Q34+R34+S34</f>
        <v>0</v>
      </c>
      <c r="P34" s="47">
        <v>0</v>
      </c>
      <c r="Q34" s="47">
        <v>0</v>
      </c>
      <c r="R34" s="47">
        <v>0</v>
      </c>
      <c r="S34" s="47">
        <v>0</v>
      </c>
      <c r="T34" s="51">
        <f>U34+V34+W34+X34</f>
        <v>0</v>
      </c>
      <c r="U34" s="47">
        <v>0</v>
      </c>
      <c r="V34" s="47">
        <v>0</v>
      </c>
      <c r="W34" s="47">
        <v>0</v>
      </c>
      <c r="X34" s="47">
        <v>0</v>
      </c>
      <c r="Y34" s="51">
        <f>Z34+AA34+AB34+AC34</f>
        <v>0</v>
      </c>
      <c r="Z34" s="47">
        <v>0</v>
      </c>
      <c r="AA34" s="47">
        <v>0</v>
      </c>
      <c r="AB34" s="47">
        <v>0</v>
      </c>
      <c r="AC34" s="47">
        <v>0</v>
      </c>
      <c r="AD34" s="54">
        <f>AG34+AE34+AF34+AH34</f>
        <v>0</v>
      </c>
      <c r="AE34" s="47">
        <f t="shared" si="9"/>
        <v>0</v>
      </c>
      <c r="AF34" s="47">
        <f t="shared" si="9"/>
        <v>0</v>
      </c>
      <c r="AG34" s="47">
        <f t="shared" si="9"/>
        <v>0</v>
      </c>
      <c r="AH34" s="47">
        <f t="shared" si="9"/>
        <v>0</v>
      </c>
    </row>
    <row r="35" spans="1:37" s="9" customFormat="1" ht="251.25" customHeight="1">
      <c r="A35" s="19">
        <v>20</v>
      </c>
      <c r="B35" s="43" t="s">
        <v>3</v>
      </c>
      <c r="C35" s="27" t="s">
        <v>128</v>
      </c>
      <c r="D35" s="101" t="s">
        <v>120</v>
      </c>
      <c r="E35" s="51">
        <f>H35+F35+G35+I35</f>
        <v>0</v>
      </c>
      <c r="F35" s="51">
        <v>0</v>
      </c>
      <c r="G35" s="51">
        <v>0</v>
      </c>
      <c r="H35" s="51">
        <v>0</v>
      </c>
      <c r="I35" s="51">
        <v>0</v>
      </c>
      <c r="J35" s="51">
        <f>M35+K35+L35+N35</f>
        <v>130</v>
      </c>
      <c r="K35" s="47">
        <v>130</v>
      </c>
      <c r="L35" s="47">
        <f>O35</f>
        <v>0</v>
      </c>
      <c r="M35" s="51">
        <v>0</v>
      </c>
      <c r="N35" s="47">
        <f t="shared" si="10"/>
        <v>0</v>
      </c>
      <c r="O35" s="51">
        <f>P35+Q35+R35+S35</f>
        <v>0</v>
      </c>
      <c r="P35" s="47">
        <f t="shared" si="10"/>
        <v>0</v>
      </c>
      <c r="Q35" s="47">
        <f>Y35</f>
        <v>0</v>
      </c>
      <c r="R35" s="51">
        <v>0</v>
      </c>
      <c r="S35" s="51">
        <v>0</v>
      </c>
      <c r="T35" s="51">
        <f>U35+V35+W35+X35</f>
        <v>0</v>
      </c>
      <c r="U35" s="51">
        <v>0</v>
      </c>
      <c r="V35" s="51">
        <v>0</v>
      </c>
      <c r="W35" s="51">
        <v>0</v>
      </c>
      <c r="X35" s="51">
        <v>0</v>
      </c>
      <c r="Y35" s="51">
        <f>Z35+AA35+AB35+AC35</f>
        <v>0</v>
      </c>
      <c r="Z35" s="51">
        <v>0</v>
      </c>
      <c r="AA35" s="51">
        <v>0</v>
      </c>
      <c r="AB35" s="51">
        <v>0</v>
      </c>
      <c r="AC35" s="51">
        <v>0</v>
      </c>
      <c r="AD35" s="54">
        <f>AG35+AE35+AF35+AH35</f>
        <v>130</v>
      </c>
      <c r="AE35" s="47">
        <f t="shared" si="9"/>
        <v>130</v>
      </c>
      <c r="AF35" s="47">
        <f t="shared" si="9"/>
        <v>0</v>
      </c>
      <c r="AG35" s="47">
        <f t="shared" si="9"/>
        <v>0</v>
      </c>
      <c r="AH35" s="47">
        <f t="shared" si="9"/>
        <v>0</v>
      </c>
    </row>
    <row r="36" spans="1:37" s="31" customFormat="1" ht="19.5" customHeight="1">
      <c r="A36" s="4">
        <v>21</v>
      </c>
      <c r="B36" s="40" t="s">
        <v>12</v>
      </c>
      <c r="C36" s="26"/>
      <c r="D36" s="26"/>
      <c r="E36" s="50">
        <f>E33+E34+E35</f>
        <v>56</v>
      </c>
      <c r="F36" s="50">
        <f t="shared" ref="F36:AH36" si="11">F33+F34+F35</f>
        <v>56</v>
      </c>
      <c r="G36" s="50">
        <f t="shared" si="11"/>
        <v>0</v>
      </c>
      <c r="H36" s="50">
        <f t="shared" si="11"/>
        <v>0</v>
      </c>
      <c r="I36" s="50">
        <f t="shared" si="11"/>
        <v>0</v>
      </c>
      <c r="J36" s="50">
        <f t="shared" si="11"/>
        <v>130</v>
      </c>
      <c r="K36" s="50">
        <f t="shared" si="11"/>
        <v>130</v>
      </c>
      <c r="L36" s="50">
        <f t="shared" si="11"/>
        <v>0</v>
      </c>
      <c r="M36" s="50">
        <f t="shared" si="11"/>
        <v>0</v>
      </c>
      <c r="N36" s="50">
        <f t="shared" si="11"/>
        <v>0</v>
      </c>
      <c r="O36" s="50">
        <f t="shared" si="11"/>
        <v>0</v>
      </c>
      <c r="P36" s="50">
        <f t="shared" si="11"/>
        <v>0</v>
      </c>
      <c r="Q36" s="50">
        <f t="shared" si="11"/>
        <v>0</v>
      </c>
      <c r="R36" s="50">
        <f t="shared" si="11"/>
        <v>0</v>
      </c>
      <c r="S36" s="50">
        <f t="shared" si="11"/>
        <v>0</v>
      </c>
      <c r="T36" s="50">
        <f>T33+T34+T35</f>
        <v>0</v>
      </c>
      <c r="U36" s="50">
        <f>U33+U34+U35</f>
        <v>0</v>
      </c>
      <c r="V36" s="50">
        <f>V33+V34+V35</f>
        <v>0</v>
      </c>
      <c r="W36" s="50">
        <f>W33+W34+W35</f>
        <v>0</v>
      </c>
      <c r="X36" s="50">
        <f>X33+X34+X35</f>
        <v>0</v>
      </c>
      <c r="Y36" s="50">
        <f t="shared" si="11"/>
        <v>0</v>
      </c>
      <c r="Z36" s="50">
        <f t="shared" si="11"/>
        <v>0</v>
      </c>
      <c r="AA36" s="50">
        <f t="shared" si="11"/>
        <v>0</v>
      </c>
      <c r="AB36" s="50">
        <f t="shared" si="11"/>
        <v>0</v>
      </c>
      <c r="AC36" s="50">
        <f t="shared" si="11"/>
        <v>0</v>
      </c>
      <c r="AD36" s="50">
        <f t="shared" si="11"/>
        <v>186</v>
      </c>
      <c r="AE36" s="50">
        <f t="shared" si="11"/>
        <v>186</v>
      </c>
      <c r="AF36" s="50">
        <f t="shared" si="11"/>
        <v>0</v>
      </c>
      <c r="AG36" s="50">
        <f t="shared" si="11"/>
        <v>0</v>
      </c>
      <c r="AH36" s="50">
        <f t="shared" si="11"/>
        <v>0</v>
      </c>
    </row>
    <row r="37" spans="1:37" ht="63.75" customHeight="1">
      <c r="A37" s="4">
        <v>22</v>
      </c>
      <c r="B37" s="42" t="s">
        <v>57</v>
      </c>
      <c r="C37" s="24"/>
      <c r="D37" s="24"/>
      <c r="E37" s="51"/>
      <c r="F37" s="51"/>
      <c r="G37" s="51"/>
      <c r="H37" s="51"/>
      <c r="I37" s="51"/>
      <c r="J37" s="51"/>
      <c r="K37" s="47"/>
      <c r="L37" s="47"/>
      <c r="M37" s="47"/>
      <c r="N37" s="47"/>
      <c r="O37" s="51"/>
      <c r="P37" s="47"/>
      <c r="Q37" s="47"/>
      <c r="R37" s="47"/>
      <c r="S37" s="47"/>
      <c r="T37" s="51"/>
      <c r="U37" s="47"/>
      <c r="V37" s="47"/>
      <c r="W37" s="47"/>
      <c r="X37" s="47"/>
      <c r="Y37" s="51"/>
      <c r="Z37" s="47"/>
      <c r="AA37" s="47"/>
      <c r="AB37" s="47"/>
      <c r="AC37" s="47"/>
      <c r="AD37" s="48"/>
      <c r="AE37" s="48"/>
      <c r="AF37" s="48"/>
      <c r="AG37" s="48"/>
      <c r="AH37" s="48"/>
    </row>
    <row r="38" spans="1:37" ht="45.75" customHeight="1">
      <c r="A38" s="4">
        <v>23</v>
      </c>
      <c r="B38" s="42" t="s">
        <v>1</v>
      </c>
      <c r="C38" s="24" t="s">
        <v>96</v>
      </c>
      <c r="D38" s="24" t="s">
        <v>85</v>
      </c>
      <c r="E38" s="51">
        <f>H38+F38+G38+I38</f>
        <v>314</v>
      </c>
      <c r="F38" s="51">
        <v>314</v>
      </c>
      <c r="G38" s="51">
        <v>0</v>
      </c>
      <c r="H38" s="51">
        <v>0</v>
      </c>
      <c r="I38" s="51">
        <v>0</v>
      </c>
      <c r="J38" s="51">
        <f>M38+K38+L38+N38</f>
        <v>230</v>
      </c>
      <c r="K38" s="47">
        <v>230</v>
      </c>
      <c r="L38" s="47">
        <v>0</v>
      </c>
      <c r="M38" s="47">
        <v>0</v>
      </c>
      <c r="N38" s="47">
        <v>0</v>
      </c>
      <c r="O38" s="51">
        <f>R38+P38+Q38+S38</f>
        <v>0</v>
      </c>
      <c r="P38" s="47">
        <v>0</v>
      </c>
      <c r="Q38" s="47">
        <v>0</v>
      </c>
      <c r="R38" s="47">
        <v>0</v>
      </c>
      <c r="S38" s="47">
        <v>0</v>
      </c>
      <c r="T38" s="51">
        <f>W38+U38+V38+X38</f>
        <v>167</v>
      </c>
      <c r="U38" s="47">
        <v>167</v>
      </c>
      <c r="V38" s="47">
        <v>0</v>
      </c>
      <c r="W38" s="47">
        <v>0</v>
      </c>
      <c r="X38" s="47">
        <v>0</v>
      </c>
      <c r="Y38" s="51">
        <f>AB38+Z38+AA38+AC38</f>
        <v>0</v>
      </c>
      <c r="Z38" s="47">
        <v>0</v>
      </c>
      <c r="AA38" s="47">
        <v>0</v>
      </c>
      <c r="AB38" s="47">
        <v>0</v>
      </c>
      <c r="AC38" s="47">
        <v>0</v>
      </c>
      <c r="AD38" s="54">
        <f>AG38+AE38+AF38+AH38</f>
        <v>711</v>
      </c>
      <c r="AE38" s="47">
        <f t="shared" ref="AE38:AH41" si="12">F38+K38+P38+Z38+U38</f>
        <v>711</v>
      </c>
      <c r="AF38" s="47">
        <f t="shared" si="12"/>
        <v>0</v>
      </c>
      <c r="AG38" s="47">
        <f t="shared" si="12"/>
        <v>0</v>
      </c>
      <c r="AH38" s="47">
        <f t="shared" si="12"/>
        <v>0</v>
      </c>
    </row>
    <row r="39" spans="1:37" ht="58.5" customHeight="1">
      <c r="A39" s="4">
        <v>24</v>
      </c>
      <c r="B39" s="42" t="s">
        <v>2</v>
      </c>
      <c r="C39" s="24" t="s">
        <v>38</v>
      </c>
      <c r="D39" s="57" t="s">
        <v>82</v>
      </c>
      <c r="E39" s="51">
        <f>H39+F39+G39+I39</f>
        <v>0</v>
      </c>
      <c r="F39" s="51">
        <v>0</v>
      </c>
      <c r="G39" s="51">
        <v>0</v>
      </c>
      <c r="H39" s="51">
        <v>0</v>
      </c>
      <c r="I39" s="51">
        <v>0</v>
      </c>
      <c r="J39" s="51">
        <f>M39+K39+L39+N39</f>
        <v>0</v>
      </c>
      <c r="K39" s="47">
        <v>0</v>
      </c>
      <c r="L39" s="47">
        <v>0</v>
      </c>
      <c r="M39" s="47">
        <v>0</v>
      </c>
      <c r="N39" s="47">
        <v>0</v>
      </c>
      <c r="O39" s="51">
        <f>R39+P39+Q39+S39</f>
        <v>0</v>
      </c>
      <c r="P39" s="47">
        <v>0</v>
      </c>
      <c r="Q39" s="47">
        <v>0</v>
      </c>
      <c r="R39" s="47">
        <v>0</v>
      </c>
      <c r="S39" s="47">
        <v>0</v>
      </c>
      <c r="T39" s="51">
        <f>W39+U39+V39+X39</f>
        <v>0</v>
      </c>
      <c r="U39" s="47">
        <v>0</v>
      </c>
      <c r="V39" s="47">
        <v>0</v>
      </c>
      <c r="W39" s="47">
        <v>0</v>
      </c>
      <c r="X39" s="47">
        <v>0</v>
      </c>
      <c r="Y39" s="51">
        <f>AB39+Z39+AA39+AC39</f>
        <v>0</v>
      </c>
      <c r="Z39" s="47">
        <v>0</v>
      </c>
      <c r="AA39" s="47">
        <v>0</v>
      </c>
      <c r="AB39" s="47">
        <v>0</v>
      </c>
      <c r="AC39" s="47">
        <v>0</v>
      </c>
      <c r="AD39" s="54">
        <f>AG39+AE39+AF39+AH39</f>
        <v>0</v>
      </c>
      <c r="AE39" s="47">
        <f t="shared" si="12"/>
        <v>0</v>
      </c>
      <c r="AF39" s="47">
        <f t="shared" si="12"/>
        <v>0</v>
      </c>
      <c r="AG39" s="47">
        <f t="shared" si="12"/>
        <v>0</v>
      </c>
      <c r="AH39" s="47">
        <f t="shared" si="12"/>
        <v>0</v>
      </c>
    </row>
    <row r="40" spans="1:37" s="9" customFormat="1" ht="69" customHeight="1">
      <c r="A40" s="19">
        <v>25</v>
      </c>
      <c r="B40" s="43" t="s">
        <v>3</v>
      </c>
      <c r="C40" s="27" t="s">
        <v>39</v>
      </c>
      <c r="D40" s="57" t="s">
        <v>82</v>
      </c>
      <c r="E40" s="51">
        <f>H40+F40+G40+I40</f>
        <v>0</v>
      </c>
      <c r="F40" s="51">
        <v>0</v>
      </c>
      <c r="G40" s="51">
        <v>0</v>
      </c>
      <c r="H40" s="51">
        <v>0</v>
      </c>
      <c r="I40" s="51">
        <v>0</v>
      </c>
      <c r="J40" s="51">
        <f>M40+K40+L40+N40</f>
        <v>0</v>
      </c>
      <c r="K40" s="51">
        <v>0</v>
      </c>
      <c r="L40" s="51">
        <v>0</v>
      </c>
      <c r="M40" s="51">
        <v>0</v>
      </c>
      <c r="N40" s="51">
        <v>0</v>
      </c>
      <c r="O40" s="51">
        <f>R40+P40+Q40+S40</f>
        <v>0</v>
      </c>
      <c r="P40" s="51">
        <v>0</v>
      </c>
      <c r="Q40" s="51">
        <v>0</v>
      </c>
      <c r="R40" s="51">
        <v>0</v>
      </c>
      <c r="S40" s="51">
        <v>0</v>
      </c>
      <c r="T40" s="51">
        <f>W40+U40+V40+X40</f>
        <v>0</v>
      </c>
      <c r="U40" s="51">
        <v>0</v>
      </c>
      <c r="V40" s="47">
        <v>0</v>
      </c>
      <c r="W40" s="51">
        <v>0</v>
      </c>
      <c r="X40" s="47">
        <v>0</v>
      </c>
      <c r="Y40" s="51">
        <f>AB40+Z40+AA40+AC40</f>
        <v>0</v>
      </c>
      <c r="Z40" s="51">
        <v>0</v>
      </c>
      <c r="AA40" s="47">
        <v>0</v>
      </c>
      <c r="AB40" s="51">
        <v>0</v>
      </c>
      <c r="AC40" s="47">
        <v>0</v>
      </c>
      <c r="AD40" s="54">
        <f>AG40+AE40+AF40+AH40</f>
        <v>0</v>
      </c>
      <c r="AE40" s="47">
        <f t="shared" si="12"/>
        <v>0</v>
      </c>
      <c r="AF40" s="47">
        <f t="shared" si="12"/>
        <v>0</v>
      </c>
      <c r="AG40" s="47">
        <f t="shared" si="12"/>
        <v>0</v>
      </c>
      <c r="AH40" s="47">
        <f t="shared" si="12"/>
        <v>0</v>
      </c>
    </row>
    <row r="41" spans="1:37" ht="174.75" customHeight="1">
      <c r="A41" s="4">
        <v>26</v>
      </c>
      <c r="B41" s="42" t="s">
        <v>22</v>
      </c>
      <c r="C41" s="24" t="s">
        <v>126</v>
      </c>
      <c r="D41" s="24" t="s">
        <v>74</v>
      </c>
      <c r="E41" s="51">
        <f>H41+F41+G41+I41</f>
        <v>112</v>
      </c>
      <c r="F41" s="51">
        <v>112</v>
      </c>
      <c r="G41" s="51">
        <v>0</v>
      </c>
      <c r="H41" s="51">
        <v>0</v>
      </c>
      <c r="I41" s="51">
        <v>0</v>
      </c>
      <c r="J41" s="51">
        <f>M41+K41+L41+N41</f>
        <v>0</v>
      </c>
      <c r="K41" s="47">
        <v>0</v>
      </c>
      <c r="L41" s="47">
        <v>0</v>
      </c>
      <c r="M41" s="47">
        <v>0</v>
      </c>
      <c r="N41" s="47">
        <v>0</v>
      </c>
      <c r="O41" s="51">
        <f>R41+P41+Q41+S41</f>
        <v>0</v>
      </c>
      <c r="P41" s="47">
        <v>0</v>
      </c>
      <c r="Q41" s="47">
        <v>0</v>
      </c>
      <c r="R41" s="47">
        <v>0</v>
      </c>
      <c r="S41" s="47">
        <v>0</v>
      </c>
      <c r="T41" s="51">
        <f>W41+U41+V41+X41</f>
        <v>0</v>
      </c>
      <c r="U41" s="47">
        <v>0</v>
      </c>
      <c r="V41" s="47">
        <v>0</v>
      </c>
      <c r="W41" s="47">
        <v>0</v>
      </c>
      <c r="X41" s="47">
        <v>0</v>
      </c>
      <c r="Y41" s="51">
        <f>AB41+Z41+AA41+AC41</f>
        <v>0</v>
      </c>
      <c r="Z41" s="47">
        <v>0</v>
      </c>
      <c r="AA41" s="47">
        <v>0</v>
      </c>
      <c r="AB41" s="47">
        <v>0</v>
      </c>
      <c r="AC41" s="47">
        <v>0</v>
      </c>
      <c r="AD41" s="54">
        <f>AG41+AE41+AF41+AH41</f>
        <v>112</v>
      </c>
      <c r="AE41" s="47">
        <f t="shared" si="12"/>
        <v>112</v>
      </c>
      <c r="AF41" s="47">
        <f t="shared" si="12"/>
        <v>0</v>
      </c>
      <c r="AG41" s="47">
        <f t="shared" si="12"/>
        <v>0</v>
      </c>
      <c r="AH41" s="47">
        <f t="shared" si="12"/>
        <v>0</v>
      </c>
    </row>
    <row r="42" spans="1:37" s="31" customFormat="1" ht="20.25" customHeight="1">
      <c r="A42" s="4">
        <v>27</v>
      </c>
      <c r="B42" s="40" t="s">
        <v>17</v>
      </c>
      <c r="C42" s="26"/>
      <c r="D42" s="26"/>
      <c r="E42" s="50">
        <f t="shared" ref="E42:AH42" si="13">SUM(E38:E41)</f>
        <v>426</v>
      </c>
      <c r="F42" s="50">
        <f t="shared" si="13"/>
        <v>426</v>
      </c>
      <c r="G42" s="50">
        <f t="shared" si="13"/>
        <v>0</v>
      </c>
      <c r="H42" s="50">
        <f t="shared" si="13"/>
        <v>0</v>
      </c>
      <c r="I42" s="50">
        <f t="shared" si="13"/>
        <v>0</v>
      </c>
      <c r="J42" s="50">
        <f t="shared" si="13"/>
        <v>230</v>
      </c>
      <c r="K42" s="50">
        <f t="shared" si="13"/>
        <v>230</v>
      </c>
      <c r="L42" s="50">
        <f t="shared" si="13"/>
        <v>0</v>
      </c>
      <c r="M42" s="50">
        <f t="shared" si="13"/>
        <v>0</v>
      </c>
      <c r="N42" s="50">
        <f t="shared" si="13"/>
        <v>0</v>
      </c>
      <c r="O42" s="50">
        <f t="shared" si="13"/>
        <v>0</v>
      </c>
      <c r="P42" s="50">
        <f t="shared" si="13"/>
        <v>0</v>
      </c>
      <c r="Q42" s="50">
        <f t="shared" si="13"/>
        <v>0</v>
      </c>
      <c r="R42" s="50">
        <f t="shared" si="13"/>
        <v>0</v>
      </c>
      <c r="S42" s="50">
        <f t="shared" si="13"/>
        <v>0</v>
      </c>
      <c r="T42" s="50">
        <f>SUM(T38:T41)</f>
        <v>167</v>
      </c>
      <c r="U42" s="50">
        <f>SUM(U38:U41)</f>
        <v>167</v>
      </c>
      <c r="V42" s="50">
        <f>SUM(V38:V41)</f>
        <v>0</v>
      </c>
      <c r="W42" s="50">
        <f>SUM(W38:W41)</f>
        <v>0</v>
      </c>
      <c r="X42" s="50">
        <f>SUM(X38:X41)</f>
        <v>0</v>
      </c>
      <c r="Y42" s="50">
        <f t="shared" si="13"/>
        <v>0</v>
      </c>
      <c r="Z42" s="50">
        <f t="shared" si="13"/>
        <v>0</v>
      </c>
      <c r="AA42" s="50">
        <f t="shared" si="13"/>
        <v>0</v>
      </c>
      <c r="AB42" s="50">
        <f t="shared" si="13"/>
        <v>0</v>
      </c>
      <c r="AC42" s="50">
        <f t="shared" si="13"/>
        <v>0</v>
      </c>
      <c r="AD42" s="50">
        <f t="shared" si="13"/>
        <v>823</v>
      </c>
      <c r="AE42" s="50">
        <f t="shared" si="13"/>
        <v>823</v>
      </c>
      <c r="AF42" s="50">
        <f t="shared" si="13"/>
        <v>0</v>
      </c>
      <c r="AG42" s="50">
        <f t="shared" si="13"/>
        <v>0</v>
      </c>
      <c r="AH42" s="50">
        <f t="shared" si="13"/>
        <v>0</v>
      </c>
    </row>
    <row r="43" spans="1:37" ht="135" customHeight="1">
      <c r="A43" s="4">
        <v>28</v>
      </c>
      <c r="B43" s="42" t="s">
        <v>78</v>
      </c>
      <c r="C43" s="24"/>
      <c r="D43" s="24"/>
      <c r="E43" s="51"/>
      <c r="F43" s="51"/>
      <c r="G43" s="51"/>
      <c r="H43" s="51"/>
      <c r="I43" s="51"/>
      <c r="J43" s="51"/>
      <c r="K43" s="47"/>
      <c r="L43" s="47"/>
      <c r="M43" s="47"/>
      <c r="N43" s="47"/>
      <c r="O43" s="51"/>
      <c r="P43" s="47"/>
      <c r="Q43" s="47"/>
      <c r="R43" s="47"/>
      <c r="S43" s="47"/>
      <c r="T43" s="51"/>
      <c r="U43" s="47"/>
      <c r="V43" s="47"/>
      <c r="W43" s="47"/>
      <c r="X43" s="47"/>
      <c r="Y43" s="51"/>
      <c r="Z43" s="47"/>
      <c r="AA43" s="47"/>
      <c r="AB43" s="47"/>
      <c r="AC43" s="47"/>
      <c r="AD43" s="48"/>
      <c r="AE43" s="48"/>
      <c r="AF43" s="48"/>
      <c r="AG43" s="48"/>
      <c r="AH43" s="48"/>
    </row>
    <row r="44" spans="1:37" ht="59.25" customHeight="1">
      <c r="A44" s="4">
        <v>29</v>
      </c>
      <c r="B44" s="42" t="s">
        <v>1</v>
      </c>
      <c r="C44" s="24" t="s">
        <v>40</v>
      </c>
      <c r="D44" s="57" t="s">
        <v>82</v>
      </c>
      <c r="E44" s="51">
        <f>F44+G44+H44+I44</f>
        <v>0</v>
      </c>
      <c r="F44" s="51">
        <v>0</v>
      </c>
      <c r="G44" s="51">
        <v>0</v>
      </c>
      <c r="H44" s="51">
        <v>0</v>
      </c>
      <c r="I44" s="51">
        <v>0</v>
      </c>
      <c r="J44" s="51">
        <f>M44+K44+L44+N44</f>
        <v>0</v>
      </c>
      <c r="K44" s="47">
        <v>0</v>
      </c>
      <c r="L44" s="47">
        <v>0</v>
      </c>
      <c r="M44" s="47">
        <v>0</v>
      </c>
      <c r="N44" s="47">
        <v>0</v>
      </c>
      <c r="O44" s="51">
        <f>R44+P44+Q44+S44</f>
        <v>0</v>
      </c>
      <c r="P44" s="47">
        <v>0</v>
      </c>
      <c r="Q44" s="47">
        <v>0</v>
      </c>
      <c r="R44" s="47">
        <v>0</v>
      </c>
      <c r="S44" s="47">
        <v>0</v>
      </c>
      <c r="T44" s="51">
        <f>U44+V44+W44+X44</f>
        <v>0</v>
      </c>
      <c r="U44" s="47">
        <v>0</v>
      </c>
      <c r="V44" s="47">
        <v>0</v>
      </c>
      <c r="W44" s="47">
        <v>0</v>
      </c>
      <c r="X44" s="47">
        <v>0</v>
      </c>
      <c r="Y44" s="51">
        <f>Z44+AA44+AB44+AC44</f>
        <v>0</v>
      </c>
      <c r="Z44" s="47">
        <v>0</v>
      </c>
      <c r="AA44" s="47">
        <v>0</v>
      </c>
      <c r="AB44" s="47">
        <v>0</v>
      </c>
      <c r="AC44" s="47">
        <v>0</v>
      </c>
      <c r="AD44" s="54">
        <f>AG44+AE44+AF44+AH44</f>
        <v>0</v>
      </c>
      <c r="AE44" s="47">
        <f t="shared" ref="AE44:AH46" si="14">F44+K44+P44+Z44+U44</f>
        <v>0</v>
      </c>
      <c r="AF44" s="47">
        <f t="shared" si="14"/>
        <v>0</v>
      </c>
      <c r="AG44" s="47">
        <f t="shared" si="14"/>
        <v>0</v>
      </c>
      <c r="AH44" s="47">
        <f t="shared" si="14"/>
        <v>0</v>
      </c>
    </row>
    <row r="45" spans="1:37" ht="60" customHeight="1">
      <c r="A45" s="4">
        <v>30</v>
      </c>
      <c r="B45" s="42" t="s">
        <v>2</v>
      </c>
      <c r="C45" s="24" t="s">
        <v>41</v>
      </c>
      <c r="D45" s="57" t="s">
        <v>82</v>
      </c>
      <c r="E45" s="51">
        <f>F45+G45+H45+I45</f>
        <v>0</v>
      </c>
      <c r="F45" s="51">
        <v>0</v>
      </c>
      <c r="G45" s="51">
        <v>0</v>
      </c>
      <c r="H45" s="51">
        <v>0</v>
      </c>
      <c r="I45" s="51">
        <v>0</v>
      </c>
      <c r="J45" s="51">
        <f>M45+K45+L45+N45</f>
        <v>0</v>
      </c>
      <c r="K45" s="47">
        <v>0</v>
      </c>
      <c r="L45" s="47">
        <v>0</v>
      </c>
      <c r="M45" s="47">
        <v>0</v>
      </c>
      <c r="N45" s="47">
        <v>0</v>
      </c>
      <c r="O45" s="51">
        <f>R45+P45+Q45+S45</f>
        <v>0</v>
      </c>
      <c r="P45" s="47">
        <v>0</v>
      </c>
      <c r="Q45" s="47">
        <v>0</v>
      </c>
      <c r="R45" s="47">
        <v>0</v>
      </c>
      <c r="S45" s="47">
        <v>0</v>
      </c>
      <c r="T45" s="51">
        <f>U45+V45+W45+X45</f>
        <v>0</v>
      </c>
      <c r="U45" s="47">
        <v>0</v>
      </c>
      <c r="V45" s="47">
        <v>0</v>
      </c>
      <c r="W45" s="47">
        <v>0</v>
      </c>
      <c r="X45" s="47">
        <v>0</v>
      </c>
      <c r="Y45" s="51">
        <f>Z45+AA45+AB45+AC45</f>
        <v>0</v>
      </c>
      <c r="Z45" s="47">
        <v>0</v>
      </c>
      <c r="AA45" s="47">
        <v>0</v>
      </c>
      <c r="AB45" s="47">
        <v>0</v>
      </c>
      <c r="AC45" s="47">
        <v>0</v>
      </c>
      <c r="AD45" s="54">
        <f>AG45+AE45+AF45+AH45</f>
        <v>0</v>
      </c>
      <c r="AE45" s="47">
        <f t="shared" si="14"/>
        <v>0</v>
      </c>
      <c r="AF45" s="47">
        <f t="shared" si="14"/>
        <v>0</v>
      </c>
      <c r="AG45" s="47">
        <f t="shared" si="14"/>
        <v>0</v>
      </c>
      <c r="AH45" s="47">
        <f t="shared" si="14"/>
        <v>0</v>
      </c>
    </row>
    <row r="46" spans="1:37" s="10" customFormat="1" ht="237" customHeight="1">
      <c r="A46" s="19">
        <v>31</v>
      </c>
      <c r="B46" s="43" t="s">
        <v>3</v>
      </c>
      <c r="C46" s="27" t="s">
        <v>113</v>
      </c>
      <c r="D46" s="24" t="s">
        <v>114</v>
      </c>
      <c r="E46" s="51">
        <f>F46+G46+H46+I46</f>
        <v>564.1</v>
      </c>
      <c r="F46" s="51">
        <v>0</v>
      </c>
      <c r="G46" s="51">
        <v>0</v>
      </c>
      <c r="H46" s="51">
        <v>564.1</v>
      </c>
      <c r="I46" s="51">
        <v>0</v>
      </c>
      <c r="J46" s="51">
        <f>M46+K46+L46+N46</f>
        <v>0</v>
      </c>
      <c r="K46" s="51">
        <v>0</v>
      </c>
      <c r="L46" s="51">
        <v>0</v>
      </c>
      <c r="M46" s="51">
        <v>0</v>
      </c>
      <c r="N46" s="51">
        <v>0</v>
      </c>
      <c r="O46" s="51">
        <f>R46+P46+Q46+S46</f>
        <v>0</v>
      </c>
      <c r="P46" s="51">
        <v>0</v>
      </c>
      <c r="Q46" s="51">
        <v>0</v>
      </c>
      <c r="R46" s="51">
        <v>0</v>
      </c>
      <c r="S46" s="51">
        <v>0</v>
      </c>
      <c r="T46" s="51">
        <f>U46+V46+W46+X46</f>
        <v>0</v>
      </c>
      <c r="U46" s="51">
        <v>0</v>
      </c>
      <c r="V46" s="51">
        <v>0</v>
      </c>
      <c r="W46" s="51">
        <v>0</v>
      </c>
      <c r="X46" s="51">
        <v>0</v>
      </c>
      <c r="Y46" s="51">
        <f>Z46+AA46+AB46+AC46</f>
        <v>0</v>
      </c>
      <c r="Z46" s="51">
        <v>0</v>
      </c>
      <c r="AA46" s="51">
        <v>0</v>
      </c>
      <c r="AB46" s="51">
        <v>0</v>
      </c>
      <c r="AC46" s="51">
        <v>0</v>
      </c>
      <c r="AD46" s="54">
        <f>AG46+AE46+AF46+AH46</f>
        <v>564.1</v>
      </c>
      <c r="AE46" s="47">
        <f t="shared" si="14"/>
        <v>0</v>
      </c>
      <c r="AF46" s="47">
        <f t="shared" si="14"/>
        <v>0</v>
      </c>
      <c r="AG46" s="47">
        <f t="shared" si="14"/>
        <v>564.1</v>
      </c>
      <c r="AH46" s="47">
        <f t="shared" si="14"/>
        <v>0</v>
      </c>
      <c r="AI46" s="9"/>
      <c r="AJ46" s="9"/>
      <c r="AK46" s="9"/>
    </row>
    <row r="47" spans="1:37" s="31" customFormat="1" ht="15.75" customHeight="1">
      <c r="A47" s="4">
        <v>32</v>
      </c>
      <c r="B47" s="40" t="s">
        <v>12</v>
      </c>
      <c r="C47" s="26"/>
      <c r="D47" s="26"/>
      <c r="E47" s="50">
        <f>SUM(E44:E46)</f>
        <v>564.1</v>
      </c>
      <c r="F47" s="50">
        <f t="shared" ref="F47:AH47" si="15">SUM(F44:F46)</f>
        <v>0</v>
      </c>
      <c r="G47" s="50">
        <f t="shared" si="15"/>
        <v>0</v>
      </c>
      <c r="H47" s="50">
        <f t="shared" si="15"/>
        <v>564.1</v>
      </c>
      <c r="I47" s="50">
        <f t="shared" si="15"/>
        <v>0</v>
      </c>
      <c r="J47" s="50">
        <f t="shared" si="15"/>
        <v>0</v>
      </c>
      <c r="K47" s="50">
        <f t="shared" si="15"/>
        <v>0</v>
      </c>
      <c r="L47" s="50">
        <f t="shared" si="15"/>
        <v>0</v>
      </c>
      <c r="M47" s="50">
        <f t="shared" si="15"/>
        <v>0</v>
      </c>
      <c r="N47" s="50">
        <f t="shared" si="15"/>
        <v>0</v>
      </c>
      <c r="O47" s="50">
        <f t="shared" si="15"/>
        <v>0</v>
      </c>
      <c r="P47" s="50">
        <f t="shared" si="15"/>
        <v>0</v>
      </c>
      <c r="Q47" s="50">
        <f t="shared" si="15"/>
        <v>0</v>
      </c>
      <c r="R47" s="50">
        <f t="shared" si="15"/>
        <v>0</v>
      </c>
      <c r="S47" s="50">
        <f t="shared" si="15"/>
        <v>0</v>
      </c>
      <c r="T47" s="50">
        <f>SUM(T44:T46)</f>
        <v>0</v>
      </c>
      <c r="U47" s="50">
        <f>SUM(U44:U46)</f>
        <v>0</v>
      </c>
      <c r="V47" s="50">
        <f>SUM(V44:V46)</f>
        <v>0</v>
      </c>
      <c r="W47" s="50">
        <f>SUM(W44:W46)</f>
        <v>0</v>
      </c>
      <c r="X47" s="50">
        <f>SUM(X44:X46)</f>
        <v>0</v>
      </c>
      <c r="Y47" s="50">
        <f t="shared" si="15"/>
        <v>0</v>
      </c>
      <c r="Z47" s="50">
        <f t="shared" si="15"/>
        <v>0</v>
      </c>
      <c r="AA47" s="50">
        <f t="shared" si="15"/>
        <v>0</v>
      </c>
      <c r="AB47" s="50">
        <f t="shared" si="15"/>
        <v>0</v>
      </c>
      <c r="AC47" s="50">
        <f t="shared" si="15"/>
        <v>0</v>
      </c>
      <c r="AD47" s="50">
        <f t="shared" si="15"/>
        <v>564.1</v>
      </c>
      <c r="AE47" s="50">
        <f t="shared" si="15"/>
        <v>0</v>
      </c>
      <c r="AF47" s="50">
        <f t="shared" si="15"/>
        <v>0</v>
      </c>
      <c r="AG47" s="50">
        <f t="shared" si="15"/>
        <v>564.1</v>
      </c>
      <c r="AH47" s="50">
        <f t="shared" si="15"/>
        <v>0</v>
      </c>
    </row>
    <row r="48" spans="1:37" ht="27" customHeight="1">
      <c r="A48" s="4">
        <v>33</v>
      </c>
      <c r="B48" s="42" t="s">
        <v>8</v>
      </c>
      <c r="C48" s="24"/>
      <c r="D48" s="24"/>
      <c r="E48" s="51"/>
      <c r="F48" s="51"/>
      <c r="G48" s="51"/>
      <c r="H48" s="51"/>
      <c r="I48" s="51"/>
      <c r="J48" s="51"/>
      <c r="K48" s="47"/>
      <c r="L48" s="47"/>
      <c r="M48" s="47"/>
      <c r="N48" s="47"/>
      <c r="O48" s="51"/>
      <c r="P48" s="47"/>
      <c r="Q48" s="47"/>
      <c r="R48" s="47"/>
      <c r="S48" s="47"/>
      <c r="T48" s="51"/>
      <c r="U48" s="47"/>
      <c r="V48" s="47"/>
      <c r="W48" s="47"/>
      <c r="X48" s="47"/>
      <c r="Y48" s="51"/>
      <c r="Z48" s="47"/>
      <c r="AA48" s="47"/>
      <c r="AB48" s="47"/>
      <c r="AC48" s="47"/>
      <c r="AD48" s="48"/>
      <c r="AE48" s="48"/>
      <c r="AF48" s="48"/>
      <c r="AG48" s="48"/>
      <c r="AH48" s="48"/>
    </row>
    <row r="49" spans="1:37" ht="60" customHeight="1">
      <c r="A49" s="4">
        <v>34</v>
      </c>
      <c r="B49" s="42" t="s">
        <v>1</v>
      </c>
      <c r="C49" s="24" t="s">
        <v>40</v>
      </c>
      <c r="D49" s="57" t="s">
        <v>82</v>
      </c>
      <c r="E49" s="51">
        <f>H49+I49+F49+G49</f>
        <v>0</v>
      </c>
      <c r="F49" s="51">
        <v>0</v>
      </c>
      <c r="G49" s="51">
        <v>0</v>
      </c>
      <c r="H49" s="51">
        <v>0</v>
      </c>
      <c r="I49" s="51">
        <v>0</v>
      </c>
      <c r="J49" s="51">
        <f>M49+K49+L49+N49</f>
        <v>0</v>
      </c>
      <c r="K49" s="47">
        <v>0</v>
      </c>
      <c r="L49" s="47">
        <v>0</v>
      </c>
      <c r="M49" s="47">
        <v>0</v>
      </c>
      <c r="N49" s="47">
        <v>0</v>
      </c>
      <c r="O49" s="51">
        <f>P49+Q49+R49+S49</f>
        <v>0</v>
      </c>
      <c r="P49" s="47">
        <v>0</v>
      </c>
      <c r="Q49" s="47">
        <v>0</v>
      </c>
      <c r="R49" s="47">
        <v>0</v>
      </c>
      <c r="S49" s="47">
        <v>0</v>
      </c>
      <c r="T49" s="51">
        <f>U49+V49+W49+X49</f>
        <v>0</v>
      </c>
      <c r="U49" s="47">
        <v>0</v>
      </c>
      <c r="V49" s="47">
        <v>0</v>
      </c>
      <c r="W49" s="47">
        <v>0</v>
      </c>
      <c r="X49" s="47">
        <v>0</v>
      </c>
      <c r="Y49" s="51">
        <f>Z49+AA49+AB49+AC49</f>
        <v>0</v>
      </c>
      <c r="Z49" s="47">
        <v>0</v>
      </c>
      <c r="AA49" s="47">
        <v>0</v>
      </c>
      <c r="AB49" s="47">
        <v>0</v>
      </c>
      <c r="AC49" s="47">
        <v>0</v>
      </c>
      <c r="AD49" s="54">
        <f>AG49+AE49+AF49+AH49</f>
        <v>0</v>
      </c>
      <c r="AE49" s="47">
        <f t="shared" ref="AE49:AH51" si="16">F49+K49+P49+Z49+U49</f>
        <v>0</v>
      </c>
      <c r="AF49" s="47">
        <f t="shared" si="16"/>
        <v>0</v>
      </c>
      <c r="AG49" s="47">
        <f t="shared" si="16"/>
        <v>0</v>
      </c>
      <c r="AH49" s="47">
        <f t="shared" si="16"/>
        <v>0</v>
      </c>
    </row>
    <row r="50" spans="1:37" s="9" customFormat="1" ht="67.5" customHeight="1">
      <c r="A50" s="19">
        <v>35</v>
      </c>
      <c r="B50" s="43" t="s">
        <v>4</v>
      </c>
      <c r="C50" s="27" t="s">
        <v>33</v>
      </c>
      <c r="D50" s="57" t="s">
        <v>82</v>
      </c>
      <c r="E50" s="51">
        <f>H50+I50+F50+G50</f>
        <v>0</v>
      </c>
      <c r="F50" s="51">
        <v>0</v>
      </c>
      <c r="G50" s="51">
        <v>0</v>
      </c>
      <c r="H50" s="51">
        <v>0</v>
      </c>
      <c r="I50" s="51">
        <v>0</v>
      </c>
      <c r="J50" s="51">
        <f>M50+K50+L50+N50</f>
        <v>0</v>
      </c>
      <c r="K50" s="51">
        <v>0</v>
      </c>
      <c r="L50" s="51">
        <v>0</v>
      </c>
      <c r="M50" s="51">
        <v>0</v>
      </c>
      <c r="N50" s="51">
        <v>0</v>
      </c>
      <c r="O50" s="51">
        <f>P50+Q50+R50+S50</f>
        <v>0</v>
      </c>
      <c r="P50" s="51">
        <v>0</v>
      </c>
      <c r="Q50" s="51">
        <v>0</v>
      </c>
      <c r="R50" s="51">
        <v>0</v>
      </c>
      <c r="S50" s="51">
        <v>0</v>
      </c>
      <c r="T50" s="51">
        <f>U50+V50+W50+X50</f>
        <v>0</v>
      </c>
      <c r="U50" s="51">
        <v>0</v>
      </c>
      <c r="V50" s="51">
        <v>0</v>
      </c>
      <c r="W50" s="51">
        <v>0</v>
      </c>
      <c r="X50" s="51">
        <v>0</v>
      </c>
      <c r="Y50" s="51">
        <f>Z50+AA50+AB50+AC50</f>
        <v>0</v>
      </c>
      <c r="Z50" s="51">
        <v>0</v>
      </c>
      <c r="AA50" s="51">
        <v>0</v>
      </c>
      <c r="AB50" s="51">
        <v>0</v>
      </c>
      <c r="AC50" s="51">
        <v>0</v>
      </c>
      <c r="AD50" s="54">
        <f>AG50+AE50+AF50+AH50</f>
        <v>0</v>
      </c>
      <c r="AE50" s="47">
        <f t="shared" si="16"/>
        <v>0</v>
      </c>
      <c r="AF50" s="47">
        <f t="shared" si="16"/>
        <v>0</v>
      </c>
      <c r="AG50" s="47">
        <f t="shared" si="16"/>
        <v>0</v>
      </c>
      <c r="AH50" s="47">
        <f t="shared" si="16"/>
        <v>0</v>
      </c>
    </row>
    <row r="51" spans="1:37" ht="58.5" customHeight="1">
      <c r="A51" s="4">
        <v>36</v>
      </c>
      <c r="B51" s="42" t="s">
        <v>2</v>
      </c>
      <c r="C51" s="24" t="s">
        <v>42</v>
      </c>
      <c r="D51" s="57" t="s">
        <v>82</v>
      </c>
      <c r="E51" s="51">
        <f>H51+I51+F51+G51</f>
        <v>0</v>
      </c>
      <c r="F51" s="51">
        <v>0</v>
      </c>
      <c r="G51" s="51">
        <v>0</v>
      </c>
      <c r="H51" s="51">
        <v>0</v>
      </c>
      <c r="I51" s="51">
        <v>0</v>
      </c>
      <c r="J51" s="51">
        <f>M51+K51+L51+N51</f>
        <v>0</v>
      </c>
      <c r="K51" s="47">
        <v>0</v>
      </c>
      <c r="L51" s="47">
        <v>0</v>
      </c>
      <c r="M51" s="47">
        <v>0</v>
      </c>
      <c r="N51" s="47">
        <v>0</v>
      </c>
      <c r="O51" s="51">
        <f>P51+Q51+R51+S51</f>
        <v>0</v>
      </c>
      <c r="P51" s="47">
        <v>0</v>
      </c>
      <c r="Q51" s="47">
        <v>0</v>
      </c>
      <c r="R51" s="47">
        <v>0</v>
      </c>
      <c r="S51" s="47">
        <v>0</v>
      </c>
      <c r="T51" s="51">
        <f>U51+V51+W51+X51</f>
        <v>0</v>
      </c>
      <c r="U51" s="47">
        <v>0</v>
      </c>
      <c r="V51" s="47">
        <v>0</v>
      </c>
      <c r="W51" s="47">
        <v>0</v>
      </c>
      <c r="X51" s="47">
        <v>0</v>
      </c>
      <c r="Y51" s="51">
        <f>Z51+AA51+AB51+AC51</f>
        <v>0</v>
      </c>
      <c r="Z51" s="47">
        <v>0</v>
      </c>
      <c r="AA51" s="47">
        <v>0</v>
      </c>
      <c r="AB51" s="47">
        <v>0</v>
      </c>
      <c r="AC51" s="47">
        <v>0</v>
      </c>
      <c r="AD51" s="54">
        <f>AG51+AE51+AF51+AH51</f>
        <v>0</v>
      </c>
      <c r="AE51" s="47">
        <f t="shared" si="16"/>
        <v>0</v>
      </c>
      <c r="AF51" s="47">
        <f t="shared" si="16"/>
        <v>0</v>
      </c>
      <c r="AG51" s="47">
        <f t="shared" si="16"/>
        <v>0</v>
      </c>
      <c r="AH51" s="47">
        <f t="shared" si="16"/>
        <v>0</v>
      </c>
      <c r="AI51" s="9"/>
      <c r="AJ51" s="9"/>
      <c r="AK51" s="9"/>
    </row>
    <row r="52" spans="1:37" s="31" customFormat="1" ht="16.5" customHeight="1">
      <c r="A52" s="4">
        <v>37</v>
      </c>
      <c r="B52" s="40" t="s">
        <v>12</v>
      </c>
      <c r="C52" s="26"/>
      <c r="D52" s="26"/>
      <c r="E52" s="50">
        <f>SUM(E49:E51)</f>
        <v>0</v>
      </c>
      <c r="F52" s="50">
        <f t="shared" ref="F52:AH52" si="17">SUM(F49:F51)</f>
        <v>0</v>
      </c>
      <c r="G52" s="50">
        <f t="shared" si="17"/>
        <v>0</v>
      </c>
      <c r="H52" s="50">
        <f t="shared" si="17"/>
        <v>0</v>
      </c>
      <c r="I52" s="50">
        <f t="shared" si="17"/>
        <v>0</v>
      </c>
      <c r="J52" s="50">
        <f t="shared" si="17"/>
        <v>0</v>
      </c>
      <c r="K52" s="50">
        <f t="shared" si="17"/>
        <v>0</v>
      </c>
      <c r="L52" s="50">
        <f t="shared" si="17"/>
        <v>0</v>
      </c>
      <c r="M52" s="50">
        <f t="shared" si="17"/>
        <v>0</v>
      </c>
      <c r="N52" s="50">
        <f t="shared" si="17"/>
        <v>0</v>
      </c>
      <c r="O52" s="50">
        <f t="shared" si="17"/>
        <v>0</v>
      </c>
      <c r="P52" s="50">
        <f t="shared" si="17"/>
        <v>0</v>
      </c>
      <c r="Q52" s="50">
        <f t="shared" si="17"/>
        <v>0</v>
      </c>
      <c r="R52" s="50">
        <f t="shared" si="17"/>
        <v>0</v>
      </c>
      <c r="S52" s="50">
        <f t="shared" si="17"/>
        <v>0</v>
      </c>
      <c r="T52" s="50">
        <f>SUM(T49:T51)</f>
        <v>0</v>
      </c>
      <c r="U52" s="50">
        <f>SUM(U49:U51)</f>
        <v>0</v>
      </c>
      <c r="V52" s="50">
        <f>SUM(V49:V51)</f>
        <v>0</v>
      </c>
      <c r="W52" s="50">
        <f>SUM(W49:W51)</f>
        <v>0</v>
      </c>
      <c r="X52" s="50">
        <f>SUM(X49:X51)</f>
        <v>0</v>
      </c>
      <c r="Y52" s="50">
        <f t="shared" si="17"/>
        <v>0</v>
      </c>
      <c r="Z52" s="50">
        <f t="shared" si="17"/>
        <v>0</v>
      </c>
      <c r="AA52" s="50">
        <f t="shared" si="17"/>
        <v>0</v>
      </c>
      <c r="AB52" s="50">
        <f t="shared" si="17"/>
        <v>0</v>
      </c>
      <c r="AC52" s="50">
        <f t="shared" si="17"/>
        <v>0</v>
      </c>
      <c r="AD52" s="50">
        <f t="shared" si="17"/>
        <v>0</v>
      </c>
      <c r="AE52" s="50">
        <f t="shared" si="17"/>
        <v>0</v>
      </c>
      <c r="AF52" s="50">
        <f t="shared" si="17"/>
        <v>0</v>
      </c>
      <c r="AG52" s="50">
        <f t="shared" si="17"/>
        <v>0</v>
      </c>
      <c r="AH52" s="50">
        <f t="shared" si="17"/>
        <v>0</v>
      </c>
    </row>
    <row r="53" spans="1:37" ht="41.25" customHeight="1">
      <c r="A53" s="4">
        <v>38</v>
      </c>
      <c r="B53" s="42" t="s">
        <v>9</v>
      </c>
      <c r="C53" s="24"/>
      <c r="D53" s="24"/>
      <c r="E53" s="51"/>
      <c r="F53" s="51"/>
      <c r="G53" s="51"/>
      <c r="H53" s="51"/>
      <c r="I53" s="51"/>
      <c r="J53" s="51"/>
      <c r="K53" s="47"/>
      <c r="L53" s="47"/>
      <c r="M53" s="47"/>
      <c r="N53" s="47"/>
      <c r="O53" s="51"/>
      <c r="P53" s="47"/>
      <c r="Q53" s="47"/>
      <c r="R53" s="47"/>
      <c r="S53" s="47"/>
      <c r="T53" s="51"/>
      <c r="U53" s="47"/>
      <c r="V53" s="47"/>
      <c r="W53" s="47"/>
      <c r="X53" s="47"/>
      <c r="Y53" s="51"/>
      <c r="Z53" s="47"/>
      <c r="AA53" s="47"/>
      <c r="AB53" s="47"/>
      <c r="AC53" s="47"/>
      <c r="AD53" s="48"/>
      <c r="AE53" s="48"/>
      <c r="AF53" s="48"/>
      <c r="AG53" s="48"/>
      <c r="AH53" s="48"/>
    </row>
    <row r="54" spans="1:37" ht="45.75" customHeight="1">
      <c r="A54" s="4">
        <v>39</v>
      </c>
      <c r="B54" s="42" t="s">
        <v>6</v>
      </c>
      <c r="C54" s="24" t="s">
        <v>96</v>
      </c>
      <c r="D54" s="24" t="s">
        <v>74</v>
      </c>
      <c r="E54" s="51">
        <f>H54+F54+G54+I54</f>
        <v>4</v>
      </c>
      <c r="F54" s="51">
        <v>4</v>
      </c>
      <c r="G54" s="51">
        <v>0</v>
      </c>
      <c r="H54" s="51">
        <v>0</v>
      </c>
      <c r="I54" s="51">
        <f>L54</f>
        <v>0</v>
      </c>
      <c r="J54" s="51">
        <f>K54+L54+M54+N54</f>
        <v>0</v>
      </c>
      <c r="K54" s="47">
        <v>0</v>
      </c>
      <c r="L54" s="47">
        <v>0</v>
      </c>
      <c r="M54" s="47">
        <v>0</v>
      </c>
      <c r="N54" s="47">
        <v>0</v>
      </c>
      <c r="O54" s="51">
        <f>P54+Q54+R54+S54</f>
        <v>0</v>
      </c>
      <c r="P54" s="47">
        <v>0</v>
      </c>
      <c r="Q54" s="47">
        <v>0</v>
      </c>
      <c r="R54" s="47">
        <v>0</v>
      </c>
      <c r="S54" s="47">
        <v>0</v>
      </c>
      <c r="T54" s="51">
        <f>U54+V54+W54+X54</f>
        <v>0</v>
      </c>
      <c r="U54" s="47">
        <v>0</v>
      </c>
      <c r="V54" s="47">
        <v>0</v>
      </c>
      <c r="W54" s="47">
        <v>0</v>
      </c>
      <c r="X54" s="47">
        <v>0</v>
      </c>
      <c r="Y54" s="51">
        <f>Z54+AA54+AB54+AC54</f>
        <v>0</v>
      </c>
      <c r="Z54" s="47">
        <v>0</v>
      </c>
      <c r="AA54" s="47">
        <v>0</v>
      </c>
      <c r="AB54" s="47">
        <v>0</v>
      </c>
      <c r="AC54" s="47">
        <v>0</v>
      </c>
      <c r="AD54" s="54">
        <f>AG54+AE54+AF54+AH54</f>
        <v>4</v>
      </c>
      <c r="AE54" s="47">
        <f t="shared" ref="AE54:AH56" si="18">F54+K54+P54+Z54+U54</f>
        <v>4</v>
      </c>
      <c r="AF54" s="47">
        <f t="shared" si="18"/>
        <v>0</v>
      </c>
      <c r="AG54" s="47">
        <f t="shared" si="18"/>
        <v>0</v>
      </c>
      <c r="AH54" s="47">
        <f t="shared" si="18"/>
        <v>0</v>
      </c>
      <c r="AI54" s="9"/>
    </row>
    <row r="55" spans="1:37" ht="57" customHeight="1">
      <c r="A55" s="4">
        <v>40</v>
      </c>
      <c r="B55" s="42" t="s">
        <v>21</v>
      </c>
      <c r="C55" s="24" t="s">
        <v>41</v>
      </c>
      <c r="D55" s="57" t="s">
        <v>82</v>
      </c>
      <c r="E55" s="51">
        <f>H55+F55+G55+I55</f>
        <v>0</v>
      </c>
      <c r="F55" s="51">
        <v>0</v>
      </c>
      <c r="G55" s="51">
        <v>0</v>
      </c>
      <c r="H55" s="51">
        <v>0</v>
      </c>
      <c r="I55" s="51">
        <v>0</v>
      </c>
      <c r="J55" s="51">
        <f>K55+L55+M55+N55</f>
        <v>0</v>
      </c>
      <c r="K55" s="47">
        <v>0</v>
      </c>
      <c r="L55" s="47">
        <v>0</v>
      </c>
      <c r="M55" s="47">
        <v>0</v>
      </c>
      <c r="N55" s="47">
        <v>0</v>
      </c>
      <c r="O55" s="51">
        <f>P55+Q55+R55+S55</f>
        <v>0</v>
      </c>
      <c r="P55" s="47">
        <v>0</v>
      </c>
      <c r="Q55" s="47">
        <v>0</v>
      </c>
      <c r="R55" s="47">
        <v>0</v>
      </c>
      <c r="S55" s="47">
        <v>0</v>
      </c>
      <c r="T55" s="51">
        <f>U55+V55+W55+X55</f>
        <v>0</v>
      </c>
      <c r="U55" s="47">
        <v>0</v>
      </c>
      <c r="V55" s="47">
        <v>0</v>
      </c>
      <c r="W55" s="47">
        <v>0</v>
      </c>
      <c r="X55" s="47">
        <v>0</v>
      </c>
      <c r="Y55" s="51">
        <f>Z55+AA55+AB55+AC55</f>
        <v>0</v>
      </c>
      <c r="Z55" s="47">
        <v>0</v>
      </c>
      <c r="AA55" s="47">
        <v>0</v>
      </c>
      <c r="AB55" s="47">
        <v>0</v>
      </c>
      <c r="AC55" s="47">
        <v>0</v>
      </c>
      <c r="AD55" s="54">
        <f>AG55+AE55+AF55+AH55</f>
        <v>0</v>
      </c>
      <c r="AE55" s="47">
        <f t="shared" si="18"/>
        <v>0</v>
      </c>
      <c r="AF55" s="47">
        <f t="shared" si="18"/>
        <v>0</v>
      </c>
      <c r="AG55" s="47">
        <f t="shared" si="18"/>
        <v>0</v>
      </c>
      <c r="AH55" s="47">
        <f t="shared" si="18"/>
        <v>0</v>
      </c>
    </row>
    <row r="56" spans="1:37" ht="70.5" customHeight="1">
      <c r="A56" s="4">
        <v>41</v>
      </c>
      <c r="B56" s="43" t="s">
        <v>4</v>
      </c>
      <c r="C56" s="27" t="s">
        <v>33</v>
      </c>
      <c r="D56" s="57" t="s">
        <v>82</v>
      </c>
      <c r="E56" s="51">
        <f>H56+F56+G56+I56</f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0</v>
      </c>
      <c r="AD56" s="54">
        <f>AG56+AE56+AF56+AH56</f>
        <v>0</v>
      </c>
      <c r="AE56" s="47">
        <f t="shared" si="18"/>
        <v>0</v>
      </c>
      <c r="AF56" s="47">
        <f t="shared" si="18"/>
        <v>0</v>
      </c>
      <c r="AG56" s="47">
        <f t="shared" si="18"/>
        <v>0</v>
      </c>
      <c r="AH56" s="47">
        <f t="shared" si="18"/>
        <v>0</v>
      </c>
    </row>
    <row r="57" spans="1:37" s="31" customFormat="1" ht="15" customHeight="1">
      <c r="A57" s="4">
        <v>42</v>
      </c>
      <c r="B57" s="40" t="s">
        <v>17</v>
      </c>
      <c r="C57" s="26"/>
      <c r="D57" s="26"/>
      <c r="E57" s="50">
        <f>SUM(E54:E56)</f>
        <v>4</v>
      </c>
      <c r="F57" s="50">
        <f t="shared" ref="F57:AH57" si="19">SUM(F54:F56)</f>
        <v>4</v>
      </c>
      <c r="G57" s="50">
        <f t="shared" si="19"/>
        <v>0</v>
      </c>
      <c r="H57" s="50">
        <f t="shared" si="19"/>
        <v>0</v>
      </c>
      <c r="I57" s="50">
        <f t="shared" si="19"/>
        <v>0</v>
      </c>
      <c r="J57" s="50">
        <f t="shared" si="19"/>
        <v>0</v>
      </c>
      <c r="K57" s="50">
        <f>SUM(K54:K56)</f>
        <v>0</v>
      </c>
      <c r="L57" s="50">
        <f t="shared" si="19"/>
        <v>0</v>
      </c>
      <c r="M57" s="50">
        <f t="shared" si="19"/>
        <v>0</v>
      </c>
      <c r="N57" s="50">
        <f t="shared" si="19"/>
        <v>0</v>
      </c>
      <c r="O57" s="50">
        <f t="shared" si="19"/>
        <v>0</v>
      </c>
      <c r="P57" s="50">
        <f t="shared" si="19"/>
        <v>0</v>
      </c>
      <c r="Q57" s="50">
        <f t="shared" si="19"/>
        <v>0</v>
      </c>
      <c r="R57" s="50">
        <f t="shared" si="19"/>
        <v>0</v>
      </c>
      <c r="S57" s="50">
        <f t="shared" si="19"/>
        <v>0</v>
      </c>
      <c r="T57" s="50">
        <f>SUM(T54:T56)</f>
        <v>0</v>
      </c>
      <c r="U57" s="50">
        <f>SUM(U54:U56)</f>
        <v>0</v>
      </c>
      <c r="V57" s="50">
        <f>SUM(V54:V56)</f>
        <v>0</v>
      </c>
      <c r="W57" s="50">
        <f>SUM(W54:W56)</f>
        <v>0</v>
      </c>
      <c r="X57" s="50">
        <f>SUM(X54:X56)</f>
        <v>0</v>
      </c>
      <c r="Y57" s="50">
        <f t="shared" si="19"/>
        <v>0</v>
      </c>
      <c r="Z57" s="50">
        <f t="shared" si="19"/>
        <v>0</v>
      </c>
      <c r="AA57" s="50">
        <f t="shared" si="19"/>
        <v>0</v>
      </c>
      <c r="AB57" s="50">
        <f t="shared" si="19"/>
        <v>0</v>
      </c>
      <c r="AC57" s="50">
        <f t="shared" si="19"/>
        <v>0</v>
      </c>
      <c r="AD57" s="50">
        <f t="shared" si="19"/>
        <v>4</v>
      </c>
      <c r="AE57" s="50">
        <f t="shared" si="19"/>
        <v>4</v>
      </c>
      <c r="AF57" s="50">
        <f t="shared" si="19"/>
        <v>0</v>
      </c>
      <c r="AG57" s="50">
        <f t="shared" si="19"/>
        <v>0</v>
      </c>
      <c r="AH57" s="50">
        <f t="shared" si="19"/>
        <v>0</v>
      </c>
    </row>
    <row r="58" spans="1:37" ht="25.5">
      <c r="A58" s="4">
        <v>43</v>
      </c>
      <c r="B58" s="42" t="s">
        <v>47</v>
      </c>
      <c r="C58" s="24"/>
      <c r="D58" s="24"/>
      <c r="E58" s="51"/>
      <c r="F58" s="51"/>
      <c r="G58" s="51"/>
      <c r="H58" s="51"/>
      <c r="I58" s="51"/>
      <c r="J58" s="51"/>
      <c r="K58" s="47"/>
      <c r="L58" s="47"/>
      <c r="M58" s="47"/>
      <c r="N58" s="47"/>
      <c r="O58" s="51"/>
      <c r="P58" s="47"/>
      <c r="Q58" s="47"/>
      <c r="R58" s="47"/>
      <c r="S58" s="47"/>
      <c r="T58" s="51"/>
      <c r="U58" s="47"/>
      <c r="V58" s="47"/>
      <c r="W58" s="47"/>
      <c r="X58" s="47"/>
      <c r="Y58" s="51"/>
      <c r="Z58" s="47"/>
      <c r="AA58" s="47"/>
      <c r="AB58" s="47"/>
      <c r="AC58" s="47"/>
      <c r="AD58" s="48"/>
      <c r="AE58" s="48"/>
      <c r="AF58" s="48"/>
      <c r="AG58" s="48"/>
      <c r="AH58" s="48"/>
    </row>
    <row r="59" spans="1:37" s="9" customFormat="1" ht="104.25" customHeight="1">
      <c r="A59" s="19">
        <v>44</v>
      </c>
      <c r="B59" s="43" t="s">
        <v>5</v>
      </c>
      <c r="C59" s="27" t="s">
        <v>123</v>
      </c>
      <c r="D59" s="101" t="s">
        <v>120</v>
      </c>
      <c r="E59" s="51">
        <f>H59+G59+F59+I59</f>
        <v>0</v>
      </c>
      <c r="F59" s="51">
        <v>0</v>
      </c>
      <c r="G59" s="51">
        <v>0</v>
      </c>
      <c r="H59" s="51">
        <v>0</v>
      </c>
      <c r="I59" s="51">
        <v>0</v>
      </c>
      <c r="J59" s="51">
        <f>M59+K59+L59+N59</f>
        <v>168.8</v>
      </c>
      <c r="K59" s="51">
        <v>168.8</v>
      </c>
      <c r="L59" s="51">
        <v>0</v>
      </c>
      <c r="M59" s="51">
        <v>0</v>
      </c>
      <c r="N59" s="51">
        <v>0</v>
      </c>
      <c r="O59" s="51">
        <f>R59+P59+Q59+S59</f>
        <v>0</v>
      </c>
      <c r="P59" s="51">
        <v>0</v>
      </c>
      <c r="Q59" s="51">
        <v>0</v>
      </c>
      <c r="R59" s="51">
        <v>0</v>
      </c>
      <c r="S59" s="51">
        <v>0</v>
      </c>
      <c r="T59" s="51">
        <f>W59+V59+X59+U59</f>
        <v>0</v>
      </c>
      <c r="U59" s="51">
        <v>0</v>
      </c>
      <c r="V59" s="51">
        <v>0</v>
      </c>
      <c r="W59" s="51">
        <v>0</v>
      </c>
      <c r="X59" s="51">
        <v>0</v>
      </c>
      <c r="Y59" s="51">
        <f>AB59+AA59+AC59+Z59</f>
        <v>0</v>
      </c>
      <c r="Z59" s="51">
        <v>0</v>
      </c>
      <c r="AA59" s="51">
        <v>0</v>
      </c>
      <c r="AB59" s="51">
        <v>0</v>
      </c>
      <c r="AC59" s="51">
        <v>0</v>
      </c>
      <c r="AD59" s="54">
        <f>AG59+AE59+AF59+AH59</f>
        <v>168.8</v>
      </c>
      <c r="AE59" s="47">
        <f>F59+K59+P59+Z59+U59</f>
        <v>168.8</v>
      </c>
      <c r="AF59" s="47">
        <f>G59+L59+Q59+AA59+V59</f>
        <v>0</v>
      </c>
      <c r="AG59" s="47">
        <f>H59+M59+R59+AB59+W59</f>
        <v>0</v>
      </c>
      <c r="AH59" s="47">
        <f>I59+N59+S59+AC59+X59</f>
        <v>0</v>
      </c>
    </row>
    <row r="60" spans="1:37" s="31" customFormat="1" ht="15" customHeight="1">
      <c r="A60" s="4">
        <v>45</v>
      </c>
      <c r="B60" s="40" t="s">
        <v>17</v>
      </c>
      <c r="C60" s="26"/>
      <c r="D60" s="26"/>
      <c r="E60" s="50">
        <f>SUM(E59:E59)</f>
        <v>0</v>
      </c>
      <c r="F60" s="50">
        <f t="shared" ref="F60:AH60" si="20">SUM(F59:F59)</f>
        <v>0</v>
      </c>
      <c r="G60" s="50">
        <f t="shared" si="20"/>
        <v>0</v>
      </c>
      <c r="H60" s="50">
        <f t="shared" si="20"/>
        <v>0</v>
      </c>
      <c r="I60" s="50">
        <f t="shared" si="20"/>
        <v>0</v>
      </c>
      <c r="J60" s="50">
        <f t="shared" si="20"/>
        <v>168.8</v>
      </c>
      <c r="K60" s="50">
        <f t="shared" si="20"/>
        <v>168.8</v>
      </c>
      <c r="L60" s="50">
        <f t="shared" si="20"/>
        <v>0</v>
      </c>
      <c r="M60" s="50">
        <f t="shared" si="20"/>
        <v>0</v>
      </c>
      <c r="N60" s="50">
        <f t="shared" si="20"/>
        <v>0</v>
      </c>
      <c r="O60" s="50">
        <f t="shared" si="20"/>
        <v>0</v>
      </c>
      <c r="P60" s="50">
        <f t="shared" si="20"/>
        <v>0</v>
      </c>
      <c r="Q60" s="50">
        <f t="shared" si="20"/>
        <v>0</v>
      </c>
      <c r="R60" s="50">
        <f t="shared" si="20"/>
        <v>0</v>
      </c>
      <c r="S60" s="50">
        <f t="shared" si="20"/>
        <v>0</v>
      </c>
      <c r="T60" s="50">
        <f>SUM(T59:T59)</f>
        <v>0</v>
      </c>
      <c r="U60" s="50">
        <f>SUM(U59:U59)</f>
        <v>0</v>
      </c>
      <c r="V60" s="50">
        <f>SUM(V59:V59)</f>
        <v>0</v>
      </c>
      <c r="W60" s="50">
        <f>SUM(W59:W59)</f>
        <v>0</v>
      </c>
      <c r="X60" s="50">
        <f>SUM(X59:X59)</f>
        <v>0</v>
      </c>
      <c r="Y60" s="50">
        <f t="shared" si="20"/>
        <v>0</v>
      </c>
      <c r="Z60" s="50">
        <f t="shared" si="20"/>
        <v>0</v>
      </c>
      <c r="AA60" s="50">
        <f t="shared" si="20"/>
        <v>0</v>
      </c>
      <c r="AB60" s="50">
        <f t="shared" si="20"/>
        <v>0</v>
      </c>
      <c r="AC60" s="50">
        <f t="shared" si="20"/>
        <v>0</v>
      </c>
      <c r="AD60" s="50">
        <f t="shared" si="20"/>
        <v>168.8</v>
      </c>
      <c r="AE60" s="50">
        <f t="shared" si="20"/>
        <v>168.8</v>
      </c>
      <c r="AF60" s="50">
        <f t="shared" si="20"/>
        <v>0</v>
      </c>
      <c r="AG60" s="50">
        <f t="shared" si="20"/>
        <v>0</v>
      </c>
      <c r="AH60" s="50">
        <f t="shared" si="20"/>
        <v>0</v>
      </c>
    </row>
    <row r="61" spans="1:37" ht="40.5" customHeight="1">
      <c r="A61" s="4">
        <v>46</v>
      </c>
      <c r="B61" s="42" t="s">
        <v>58</v>
      </c>
      <c r="C61" s="24"/>
      <c r="D61" s="24"/>
      <c r="E61" s="51"/>
      <c r="F61" s="51"/>
      <c r="G61" s="51"/>
      <c r="H61" s="51"/>
      <c r="I61" s="51"/>
      <c r="J61" s="51"/>
      <c r="K61" s="47"/>
      <c r="L61" s="47"/>
      <c r="M61" s="47"/>
      <c r="N61" s="47"/>
      <c r="O61" s="51"/>
      <c r="P61" s="47"/>
      <c r="Q61" s="47"/>
      <c r="R61" s="47"/>
      <c r="S61" s="47"/>
      <c r="T61" s="51"/>
      <c r="U61" s="47"/>
      <c r="V61" s="47"/>
      <c r="W61" s="47"/>
      <c r="X61" s="47"/>
      <c r="Y61" s="51"/>
      <c r="Z61" s="47"/>
      <c r="AA61" s="47"/>
      <c r="AB61" s="47"/>
      <c r="AC61" s="47"/>
      <c r="AD61" s="48"/>
      <c r="AE61" s="48"/>
      <c r="AF61" s="48"/>
      <c r="AG61" s="48"/>
      <c r="AH61" s="48"/>
    </row>
    <row r="62" spans="1:37" ht="104.25" customHeight="1">
      <c r="A62" s="4">
        <v>47</v>
      </c>
      <c r="B62" s="43" t="s">
        <v>5</v>
      </c>
      <c r="C62" s="27" t="s">
        <v>129</v>
      </c>
      <c r="D62" s="101" t="s">
        <v>120</v>
      </c>
      <c r="E62" s="51">
        <f>H62+F62+G62+I62</f>
        <v>0</v>
      </c>
      <c r="F62" s="51">
        <v>0</v>
      </c>
      <c r="G62" s="51">
        <v>0</v>
      </c>
      <c r="H62" s="51">
        <v>0</v>
      </c>
      <c r="I62" s="51">
        <f>L62</f>
        <v>0</v>
      </c>
      <c r="J62" s="51">
        <f>K62+L62+M62+N62</f>
        <v>16</v>
      </c>
      <c r="K62" s="47">
        <v>16</v>
      </c>
      <c r="L62" s="47">
        <v>0</v>
      </c>
      <c r="M62" s="47">
        <v>0</v>
      </c>
      <c r="N62" s="47">
        <v>0</v>
      </c>
      <c r="O62" s="51">
        <f>P62+Q62+R62+S62</f>
        <v>0</v>
      </c>
      <c r="P62" s="47">
        <v>0</v>
      </c>
      <c r="Q62" s="47">
        <v>0</v>
      </c>
      <c r="R62" s="47">
        <v>0</v>
      </c>
      <c r="S62" s="47">
        <v>0</v>
      </c>
      <c r="T62" s="51">
        <f>U62+V62+W62+X62</f>
        <v>0</v>
      </c>
      <c r="U62" s="47">
        <v>0</v>
      </c>
      <c r="V62" s="47">
        <v>0</v>
      </c>
      <c r="W62" s="47">
        <v>0</v>
      </c>
      <c r="X62" s="47">
        <v>0</v>
      </c>
      <c r="Y62" s="51">
        <f>Z62+AA62+AB62+AC62</f>
        <v>0</v>
      </c>
      <c r="Z62" s="47">
        <v>0</v>
      </c>
      <c r="AA62" s="47">
        <v>0</v>
      </c>
      <c r="AB62" s="47">
        <v>0</v>
      </c>
      <c r="AC62" s="47">
        <v>0</v>
      </c>
      <c r="AD62" s="54">
        <f>AG62+AE62+AF62+AH62</f>
        <v>16</v>
      </c>
      <c r="AE62" s="47">
        <f>F62+K62+P62+Z62+U62</f>
        <v>16</v>
      </c>
      <c r="AF62" s="47">
        <f>G62+L62+Q62+AA62+V62</f>
        <v>0</v>
      </c>
      <c r="AG62" s="47">
        <f>H62+M62+R62+AB62+W62</f>
        <v>0</v>
      </c>
      <c r="AH62" s="47">
        <f>I62+N62+S62+AC62+X62</f>
        <v>0</v>
      </c>
      <c r="AI62" s="9"/>
    </row>
    <row r="63" spans="1:37" s="31" customFormat="1" ht="15" customHeight="1">
      <c r="A63" s="4">
        <v>48</v>
      </c>
      <c r="B63" s="40" t="s">
        <v>17</v>
      </c>
      <c r="C63" s="26"/>
      <c r="D63" s="26"/>
      <c r="E63" s="50">
        <f>SUM(E62:E62)</f>
        <v>0</v>
      </c>
      <c r="F63" s="50">
        <f t="shared" ref="F63:AH63" si="21">SUM(F62:F62)</f>
        <v>0</v>
      </c>
      <c r="G63" s="50">
        <f t="shared" si="21"/>
        <v>0</v>
      </c>
      <c r="H63" s="50">
        <f t="shared" si="21"/>
        <v>0</v>
      </c>
      <c r="I63" s="50">
        <f t="shared" si="21"/>
        <v>0</v>
      </c>
      <c r="J63" s="50">
        <f t="shared" si="21"/>
        <v>16</v>
      </c>
      <c r="K63" s="50">
        <f t="shared" si="21"/>
        <v>16</v>
      </c>
      <c r="L63" s="50">
        <f t="shared" si="21"/>
        <v>0</v>
      </c>
      <c r="M63" s="50">
        <f t="shared" si="21"/>
        <v>0</v>
      </c>
      <c r="N63" s="50">
        <f t="shared" si="21"/>
        <v>0</v>
      </c>
      <c r="O63" s="50">
        <f t="shared" si="21"/>
        <v>0</v>
      </c>
      <c r="P63" s="50">
        <f t="shared" si="21"/>
        <v>0</v>
      </c>
      <c r="Q63" s="50">
        <f t="shared" si="21"/>
        <v>0</v>
      </c>
      <c r="R63" s="50">
        <f t="shared" si="21"/>
        <v>0</v>
      </c>
      <c r="S63" s="50">
        <f t="shared" si="21"/>
        <v>0</v>
      </c>
      <c r="T63" s="50">
        <f>SUM(T62:T62)</f>
        <v>0</v>
      </c>
      <c r="U63" s="50">
        <f>SUM(U62:U62)</f>
        <v>0</v>
      </c>
      <c r="V63" s="50">
        <f>SUM(V62:V62)</f>
        <v>0</v>
      </c>
      <c r="W63" s="50">
        <f>SUM(W62:W62)</f>
        <v>0</v>
      </c>
      <c r="X63" s="50">
        <f>SUM(X62:X62)</f>
        <v>0</v>
      </c>
      <c r="Y63" s="50">
        <f t="shared" si="21"/>
        <v>0</v>
      </c>
      <c r="Z63" s="50">
        <f t="shared" si="21"/>
        <v>0</v>
      </c>
      <c r="AA63" s="50">
        <f t="shared" si="21"/>
        <v>0</v>
      </c>
      <c r="AB63" s="50">
        <f t="shared" si="21"/>
        <v>0</v>
      </c>
      <c r="AC63" s="50">
        <f t="shared" si="21"/>
        <v>0</v>
      </c>
      <c r="AD63" s="50">
        <f t="shared" si="21"/>
        <v>16</v>
      </c>
      <c r="AE63" s="50">
        <f t="shared" si="21"/>
        <v>16</v>
      </c>
      <c r="AF63" s="50">
        <f t="shared" si="21"/>
        <v>0</v>
      </c>
      <c r="AG63" s="50">
        <f t="shared" si="21"/>
        <v>0</v>
      </c>
      <c r="AH63" s="50">
        <f t="shared" si="21"/>
        <v>0</v>
      </c>
    </row>
    <row r="64" spans="1:37" ht="59.25" customHeight="1">
      <c r="A64" s="4">
        <v>49</v>
      </c>
      <c r="B64" s="42" t="s">
        <v>59</v>
      </c>
      <c r="C64" s="24"/>
      <c r="D64" s="24"/>
      <c r="E64" s="51"/>
      <c r="F64" s="51"/>
      <c r="G64" s="51"/>
      <c r="H64" s="51"/>
      <c r="I64" s="51"/>
      <c r="J64" s="51"/>
      <c r="K64" s="47"/>
      <c r="L64" s="47"/>
      <c r="M64" s="47"/>
      <c r="N64" s="47"/>
      <c r="O64" s="51"/>
      <c r="P64" s="47"/>
      <c r="Q64" s="47"/>
      <c r="R64" s="47"/>
      <c r="S64" s="47"/>
      <c r="T64" s="51"/>
      <c r="U64" s="47"/>
      <c r="V64" s="47"/>
      <c r="W64" s="47"/>
      <c r="X64" s="47"/>
      <c r="Y64" s="51"/>
      <c r="Z64" s="47"/>
      <c r="AA64" s="47"/>
      <c r="AB64" s="47"/>
      <c r="AC64" s="47"/>
      <c r="AD64" s="48"/>
      <c r="AE64" s="48"/>
      <c r="AF64" s="48"/>
      <c r="AG64" s="48"/>
      <c r="AH64" s="48"/>
    </row>
    <row r="65" spans="1:34" s="9" customFormat="1" ht="103.5" customHeight="1">
      <c r="A65" s="19">
        <v>50</v>
      </c>
      <c r="B65" s="43" t="s">
        <v>5</v>
      </c>
      <c r="C65" s="27" t="s">
        <v>115</v>
      </c>
      <c r="D65" s="27" t="s">
        <v>122</v>
      </c>
      <c r="E65" s="51">
        <f>H65+G65+F65+I65</f>
        <v>358</v>
      </c>
      <c r="F65" s="51">
        <v>358</v>
      </c>
      <c r="G65" s="51">
        <v>0</v>
      </c>
      <c r="H65" s="51">
        <v>0</v>
      </c>
      <c r="I65" s="51">
        <v>0</v>
      </c>
      <c r="J65" s="51">
        <f>M65+K65+L65+N65</f>
        <v>0</v>
      </c>
      <c r="K65" s="51">
        <v>0</v>
      </c>
      <c r="L65" s="51">
        <v>0</v>
      </c>
      <c r="M65" s="51">
        <v>0</v>
      </c>
      <c r="N65" s="51">
        <v>0</v>
      </c>
      <c r="O65" s="51">
        <f>R65+P65+Q65+S65</f>
        <v>417</v>
      </c>
      <c r="P65" s="51">
        <v>417</v>
      </c>
      <c r="Q65" s="51">
        <v>0</v>
      </c>
      <c r="R65" s="51">
        <v>0</v>
      </c>
      <c r="S65" s="51">
        <v>0</v>
      </c>
      <c r="T65" s="51">
        <f>W65+V65+X65+U65</f>
        <v>417</v>
      </c>
      <c r="U65" s="51">
        <v>417</v>
      </c>
      <c r="V65" s="51">
        <v>0</v>
      </c>
      <c r="W65" s="51">
        <v>0</v>
      </c>
      <c r="X65" s="51">
        <v>0</v>
      </c>
      <c r="Y65" s="51">
        <f>AB65+AA65+AC65+Z65</f>
        <v>0</v>
      </c>
      <c r="Z65" s="51">
        <v>0</v>
      </c>
      <c r="AA65" s="51">
        <v>0</v>
      </c>
      <c r="AB65" s="51">
        <v>0</v>
      </c>
      <c r="AC65" s="51">
        <v>0</v>
      </c>
      <c r="AD65" s="54">
        <f>AG65+AE65+AF65+AH65</f>
        <v>1192</v>
      </c>
      <c r="AE65" s="47">
        <f>F65+K65+P65+Z65+U65</f>
        <v>1192</v>
      </c>
      <c r="AF65" s="47">
        <f>G65+L65+Q65+AA65+V65</f>
        <v>0</v>
      </c>
      <c r="AG65" s="47">
        <f>H65+M65+R65+AB65+W65</f>
        <v>0</v>
      </c>
      <c r="AH65" s="47">
        <f>I65+N65+S65+AC65+X65</f>
        <v>0</v>
      </c>
    </row>
    <row r="66" spans="1:34" s="31" customFormat="1" ht="15" customHeight="1">
      <c r="A66" s="4">
        <v>51</v>
      </c>
      <c r="B66" s="40" t="s">
        <v>17</v>
      </c>
      <c r="C66" s="26"/>
      <c r="D66" s="26"/>
      <c r="E66" s="50">
        <f>SUM(E65:E65)</f>
        <v>358</v>
      </c>
      <c r="F66" s="50">
        <f t="shared" ref="F66:AH66" si="22">SUM(F65:F65)</f>
        <v>358</v>
      </c>
      <c r="G66" s="50">
        <f t="shared" si="22"/>
        <v>0</v>
      </c>
      <c r="H66" s="50">
        <f t="shared" si="22"/>
        <v>0</v>
      </c>
      <c r="I66" s="50">
        <f t="shared" si="22"/>
        <v>0</v>
      </c>
      <c r="J66" s="50">
        <f t="shared" si="22"/>
        <v>0</v>
      </c>
      <c r="K66" s="50">
        <f t="shared" si="22"/>
        <v>0</v>
      </c>
      <c r="L66" s="50">
        <f t="shared" si="22"/>
        <v>0</v>
      </c>
      <c r="M66" s="50">
        <f t="shared" si="22"/>
        <v>0</v>
      </c>
      <c r="N66" s="50">
        <f t="shared" si="22"/>
        <v>0</v>
      </c>
      <c r="O66" s="50">
        <f t="shared" si="22"/>
        <v>417</v>
      </c>
      <c r="P66" s="50">
        <f t="shared" si="22"/>
        <v>417</v>
      </c>
      <c r="Q66" s="50">
        <f t="shared" si="22"/>
        <v>0</v>
      </c>
      <c r="R66" s="50">
        <f t="shared" si="22"/>
        <v>0</v>
      </c>
      <c r="S66" s="50">
        <f t="shared" si="22"/>
        <v>0</v>
      </c>
      <c r="T66" s="50">
        <f>SUM(T65:T65)</f>
        <v>417</v>
      </c>
      <c r="U66" s="50">
        <f>SUM(U65:U65)</f>
        <v>417</v>
      </c>
      <c r="V66" s="50">
        <f>SUM(V65:V65)</f>
        <v>0</v>
      </c>
      <c r="W66" s="50">
        <f>SUM(W65:W65)</f>
        <v>0</v>
      </c>
      <c r="X66" s="50">
        <f>SUM(X65:X65)</f>
        <v>0</v>
      </c>
      <c r="Y66" s="50">
        <f t="shared" si="22"/>
        <v>0</v>
      </c>
      <c r="Z66" s="50">
        <f t="shared" si="22"/>
        <v>0</v>
      </c>
      <c r="AA66" s="50">
        <f t="shared" si="22"/>
        <v>0</v>
      </c>
      <c r="AB66" s="50">
        <f t="shared" si="22"/>
        <v>0</v>
      </c>
      <c r="AC66" s="50">
        <f t="shared" si="22"/>
        <v>0</v>
      </c>
      <c r="AD66" s="50">
        <f t="shared" si="22"/>
        <v>1192</v>
      </c>
      <c r="AE66" s="50">
        <f t="shared" si="22"/>
        <v>1192</v>
      </c>
      <c r="AF66" s="50">
        <f t="shared" si="22"/>
        <v>0</v>
      </c>
      <c r="AG66" s="50">
        <f t="shared" si="22"/>
        <v>0</v>
      </c>
      <c r="AH66" s="50">
        <f t="shared" si="22"/>
        <v>0</v>
      </c>
    </row>
    <row r="67" spans="1:34" ht="38.25">
      <c r="A67" s="4">
        <v>52</v>
      </c>
      <c r="B67" s="42" t="s">
        <v>79</v>
      </c>
      <c r="C67" s="24"/>
      <c r="D67" s="24"/>
      <c r="E67" s="51"/>
      <c r="F67" s="51"/>
      <c r="G67" s="51"/>
      <c r="H67" s="51"/>
      <c r="I67" s="51"/>
      <c r="J67" s="51"/>
      <c r="K67" s="47"/>
      <c r="L67" s="47"/>
      <c r="M67" s="47"/>
      <c r="N67" s="47"/>
      <c r="O67" s="51"/>
      <c r="P67" s="47"/>
      <c r="Q67" s="47"/>
      <c r="R67" s="47"/>
      <c r="S67" s="47"/>
      <c r="T67" s="51"/>
      <c r="U67" s="47"/>
      <c r="V67" s="47"/>
      <c r="W67" s="47"/>
      <c r="X67" s="47"/>
      <c r="Y67" s="51"/>
      <c r="Z67" s="47"/>
      <c r="AA67" s="47"/>
      <c r="AB67" s="47"/>
      <c r="AC67" s="47"/>
      <c r="AD67" s="48"/>
      <c r="AE67" s="48"/>
      <c r="AF67" s="48"/>
      <c r="AG67" s="48"/>
      <c r="AH67" s="48"/>
    </row>
    <row r="68" spans="1:34" s="9" customFormat="1" ht="69.75" customHeight="1">
      <c r="A68" s="19">
        <v>53</v>
      </c>
      <c r="B68" s="43" t="s">
        <v>80</v>
      </c>
      <c r="C68" s="27" t="s">
        <v>33</v>
      </c>
      <c r="D68" s="57" t="s">
        <v>82</v>
      </c>
      <c r="E68" s="51">
        <f>H68+G68+F68+I68</f>
        <v>0</v>
      </c>
      <c r="F68" s="51">
        <v>0</v>
      </c>
      <c r="G68" s="51">
        <v>0</v>
      </c>
      <c r="H68" s="51">
        <v>0</v>
      </c>
      <c r="I68" s="51">
        <v>0</v>
      </c>
      <c r="J68" s="51">
        <f>M68+K68+L68+N68</f>
        <v>0</v>
      </c>
      <c r="K68" s="51">
        <v>0</v>
      </c>
      <c r="L68" s="51">
        <v>0</v>
      </c>
      <c r="M68" s="51">
        <v>0</v>
      </c>
      <c r="N68" s="51">
        <v>0</v>
      </c>
      <c r="O68" s="51">
        <f>R68+P68+Q68+S68</f>
        <v>0</v>
      </c>
      <c r="P68" s="51">
        <v>0</v>
      </c>
      <c r="Q68" s="51">
        <v>0</v>
      </c>
      <c r="R68" s="51">
        <v>0</v>
      </c>
      <c r="S68" s="51">
        <v>0</v>
      </c>
      <c r="T68" s="51">
        <f>W68+V68+X68+U68</f>
        <v>0</v>
      </c>
      <c r="U68" s="51">
        <v>0</v>
      </c>
      <c r="V68" s="51">
        <v>0</v>
      </c>
      <c r="W68" s="51">
        <v>0</v>
      </c>
      <c r="X68" s="51">
        <v>0</v>
      </c>
      <c r="Y68" s="51">
        <f>AB68+AA68+AC68+Z68</f>
        <v>0</v>
      </c>
      <c r="Z68" s="51">
        <v>0</v>
      </c>
      <c r="AA68" s="51">
        <v>0</v>
      </c>
      <c r="AB68" s="51">
        <v>0</v>
      </c>
      <c r="AC68" s="51">
        <v>0</v>
      </c>
      <c r="AD68" s="54">
        <f>AG68+AE68+AF68+AH68</f>
        <v>0</v>
      </c>
      <c r="AE68" s="47">
        <f>F68+K68+P68+Z68+U68</f>
        <v>0</v>
      </c>
      <c r="AF68" s="47">
        <f>G68+L68+Q68+AA68+V68</f>
        <v>0</v>
      </c>
      <c r="AG68" s="47">
        <f>H68+M68+R68+AB68+W68</f>
        <v>0</v>
      </c>
      <c r="AH68" s="47">
        <f>I68+N68+S68+AC68+X68</f>
        <v>0</v>
      </c>
    </row>
    <row r="69" spans="1:34" s="31" customFormat="1" ht="15" customHeight="1">
      <c r="A69" s="4">
        <v>54</v>
      </c>
      <c r="B69" s="40" t="s">
        <v>17</v>
      </c>
      <c r="C69" s="26"/>
      <c r="D69" s="26"/>
      <c r="E69" s="50">
        <f>SUM(E68:E68)</f>
        <v>0</v>
      </c>
      <c r="F69" s="50">
        <f>SUM(F68:F68)</f>
        <v>0</v>
      </c>
      <c r="G69" s="50">
        <f>SUM(G68:G68)</f>
        <v>0</v>
      </c>
      <c r="H69" s="50">
        <f>SUM(H68:H68)</f>
        <v>0</v>
      </c>
      <c r="I69" s="50">
        <v>0</v>
      </c>
      <c r="J69" s="50">
        <f t="shared" ref="J69:AH69" si="23">SUM(J68:J68)</f>
        <v>0</v>
      </c>
      <c r="K69" s="52">
        <f t="shared" si="23"/>
        <v>0</v>
      </c>
      <c r="L69" s="52">
        <f t="shared" si="23"/>
        <v>0</v>
      </c>
      <c r="M69" s="52">
        <f t="shared" si="23"/>
        <v>0</v>
      </c>
      <c r="N69" s="52">
        <f t="shared" si="23"/>
        <v>0</v>
      </c>
      <c r="O69" s="50">
        <f t="shared" si="23"/>
        <v>0</v>
      </c>
      <c r="P69" s="52">
        <f t="shared" si="23"/>
        <v>0</v>
      </c>
      <c r="Q69" s="52">
        <f t="shared" si="23"/>
        <v>0</v>
      </c>
      <c r="R69" s="52">
        <f t="shared" si="23"/>
        <v>0</v>
      </c>
      <c r="S69" s="52">
        <f t="shared" si="23"/>
        <v>0</v>
      </c>
      <c r="T69" s="50">
        <f>SUM(T68:T68)</f>
        <v>0</v>
      </c>
      <c r="U69" s="52">
        <f>SUM(U68:U68)</f>
        <v>0</v>
      </c>
      <c r="V69" s="52">
        <f>SUM(V68:V68)</f>
        <v>0</v>
      </c>
      <c r="W69" s="52">
        <f>SUM(W68:W68)</f>
        <v>0</v>
      </c>
      <c r="X69" s="52">
        <f>SUM(X68:X68)</f>
        <v>0</v>
      </c>
      <c r="Y69" s="50">
        <f t="shared" si="23"/>
        <v>0</v>
      </c>
      <c r="Z69" s="52">
        <f t="shared" si="23"/>
        <v>0</v>
      </c>
      <c r="AA69" s="52">
        <f t="shared" si="23"/>
        <v>0</v>
      </c>
      <c r="AB69" s="52">
        <f t="shared" si="23"/>
        <v>0</v>
      </c>
      <c r="AC69" s="52">
        <f t="shared" si="23"/>
        <v>0</v>
      </c>
      <c r="AD69" s="52">
        <f t="shared" si="23"/>
        <v>0</v>
      </c>
      <c r="AE69" s="52">
        <f t="shared" si="23"/>
        <v>0</v>
      </c>
      <c r="AF69" s="52">
        <f t="shared" si="23"/>
        <v>0</v>
      </c>
      <c r="AG69" s="52">
        <f t="shared" si="23"/>
        <v>0</v>
      </c>
      <c r="AH69" s="52">
        <f t="shared" si="23"/>
        <v>0</v>
      </c>
    </row>
    <row r="70" spans="1:34" s="9" customFormat="1" ht="101.25" customHeight="1">
      <c r="A70" s="19">
        <v>55</v>
      </c>
      <c r="B70" s="43" t="s">
        <v>119</v>
      </c>
      <c r="C70" s="27"/>
      <c r="D70" s="27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4"/>
      <c r="AE70" s="56"/>
      <c r="AF70" s="56"/>
      <c r="AG70" s="56"/>
      <c r="AH70" s="56"/>
    </row>
    <row r="71" spans="1:34" s="9" customFormat="1" ht="68.25" customHeight="1">
      <c r="A71" s="19">
        <v>56</v>
      </c>
      <c r="B71" s="43" t="s">
        <v>5</v>
      </c>
      <c r="C71" s="27" t="s">
        <v>33</v>
      </c>
      <c r="D71" s="57" t="s">
        <v>82</v>
      </c>
      <c r="E71" s="51">
        <f>H71+G71+F71+I71</f>
        <v>0</v>
      </c>
      <c r="F71" s="51">
        <v>0</v>
      </c>
      <c r="G71" s="51">
        <v>0</v>
      </c>
      <c r="H71" s="51">
        <v>0</v>
      </c>
      <c r="I71" s="51">
        <v>0</v>
      </c>
      <c r="J71" s="51">
        <f>M71+K71+L71+N71</f>
        <v>0</v>
      </c>
      <c r="K71" s="51">
        <v>0</v>
      </c>
      <c r="L71" s="51">
        <v>0</v>
      </c>
      <c r="M71" s="51">
        <v>0</v>
      </c>
      <c r="N71" s="51">
        <v>0</v>
      </c>
      <c r="O71" s="51">
        <f>R71+P71+Q71+S71</f>
        <v>0</v>
      </c>
      <c r="P71" s="51">
        <v>0</v>
      </c>
      <c r="Q71" s="51">
        <v>0</v>
      </c>
      <c r="R71" s="51">
        <v>0</v>
      </c>
      <c r="S71" s="51">
        <v>0</v>
      </c>
      <c r="T71" s="51">
        <f>W71+V71+X71+U71</f>
        <v>0</v>
      </c>
      <c r="U71" s="51">
        <v>0</v>
      </c>
      <c r="V71" s="51">
        <v>0</v>
      </c>
      <c r="W71" s="51">
        <v>0</v>
      </c>
      <c r="X71" s="51">
        <v>0</v>
      </c>
      <c r="Y71" s="51">
        <f>AB71+AA71+AC71+Z71</f>
        <v>0</v>
      </c>
      <c r="Z71" s="51">
        <v>0</v>
      </c>
      <c r="AA71" s="51">
        <v>0</v>
      </c>
      <c r="AB71" s="51">
        <v>0</v>
      </c>
      <c r="AC71" s="51">
        <v>0</v>
      </c>
      <c r="AD71" s="54">
        <f>AG71+AE71+AF71+AH71</f>
        <v>0</v>
      </c>
      <c r="AE71" s="47">
        <f>F71+K71+P71+Z71+U71</f>
        <v>0</v>
      </c>
      <c r="AF71" s="47">
        <f>G71+L71+Q71+AA71+V71</f>
        <v>0</v>
      </c>
      <c r="AG71" s="47">
        <f>H71+M71+R71+AB71+W71</f>
        <v>0</v>
      </c>
      <c r="AH71" s="47">
        <f>I71+N71+S71+AC71+X71</f>
        <v>0</v>
      </c>
    </row>
    <row r="72" spans="1:34" s="35" customFormat="1" ht="15.75" customHeight="1">
      <c r="A72" s="19">
        <v>57</v>
      </c>
      <c r="B72" s="44" t="s">
        <v>12</v>
      </c>
      <c r="C72" s="28"/>
      <c r="D72" s="28"/>
      <c r="E72" s="50">
        <f>E71</f>
        <v>0</v>
      </c>
      <c r="F72" s="50">
        <f t="shared" ref="F72:AH72" si="24">F71</f>
        <v>0</v>
      </c>
      <c r="G72" s="50">
        <f t="shared" si="24"/>
        <v>0</v>
      </c>
      <c r="H72" s="50">
        <f t="shared" si="24"/>
        <v>0</v>
      </c>
      <c r="I72" s="50">
        <f t="shared" si="24"/>
        <v>0</v>
      </c>
      <c r="J72" s="50">
        <f t="shared" si="24"/>
        <v>0</v>
      </c>
      <c r="K72" s="50">
        <f t="shared" si="24"/>
        <v>0</v>
      </c>
      <c r="L72" s="50">
        <f t="shared" si="24"/>
        <v>0</v>
      </c>
      <c r="M72" s="50">
        <f t="shared" si="24"/>
        <v>0</v>
      </c>
      <c r="N72" s="50">
        <f t="shared" si="24"/>
        <v>0</v>
      </c>
      <c r="O72" s="50">
        <f t="shared" si="24"/>
        <v>0</v>
      </c>
      <c r="P72" s="50">
        <f t="shared" si="24"/>
        <v>0</v>
      </c>
      <c r="Q72" s="50">
        <f t="shared" si="24"/>
        <v>0</v>
      </c>
      <c r="R72" s="50">
        <f t="shared" si="24"/>
        <v>0</v>
      </c>
      <c r="S72" s="50">
        <f t="shared" si="24"/>
        <v>0</v>
      </c>
      <c r="T72" s="50">
        <f>T71</f>
        <v>0</v>
      </c>
      <c r="U72" s="50">
        <f>U71</f>
        <v>0</v>
      </c>
      <c r="V72" s="50">
        <f>V71</f>
        <v>0</v>
      </c>
      <c r="W72" s="50">
        <f>W71</f>
        <v>0</v>
      </c>
      <c r="X72" s="50">
        <f>X71</f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  <c r="AE72" s="50">
        <f t="shared" si="24"/>
        <v>0</v>
      </c>
      <c r="AF72" s="50">
        <f t="shared" si="24"/>
        <v>0</v>
      </c>
      <c r="AG72" s="50">
        <f t="shared" si="24"/>
        <v>0</v>
      </c>
      <c r="AH72" s="50">
        <f t="shared" si="24"/>
        <v>0</v>
      </c>
    </row>
    <row r="73" spans="1:34" s="35" customFormat="1" ht="26.25" customHeight="1">
      <c r="A73" s="19">
        <v>58</v>
      </c>
      <c r="B73" s="44" t="s">
        <v>15</v>
      </c>
      <c r="C73" s="28"/>
      <c r="D73" s="28"/>
      <c r="E73" s="50">
        <f>E57+E47+E52+E42+E36+E31+E60+E63+E66+E69+E72</f>
        <v>1731.1</v>
      </c>
      <c r="F73" s="50">
        <f>F57+F47+F52+F42+F36+F31+F60+F63+F66+F69+F72</f>
        <v>1167</v>
      </c>
      <c r="G73" s="50">
        <f t="shared" ref="G73:AH73" si="25">G57+G47+G52+G42+G36+G31+G60+G63+G66+G69+G72</f>
        <v>0</v>
      </c>
      <c r="H73" s="50">
        <f t="shared" si="25"/>
        <v>564.1</v>
      </c>
      <c r="I73" s="50">
        <f t="shared" si="25"/>
        <v>0</v>
      </c>
      <c r="J73" s="50">
        <f t="shared" si="25"/>
        <v>844</v>
      </c>
      <c r="K73" s="50">
        <f t="shared" si="25"/>
        <v>844</v>
      </c>
      <c r="L73" s="50">
        <f t="shared" si="25"/>
        <v>0</v>
      </c>
      <c r="M73" s="50">
        <f t="shared" si="25"/>
        <v>0</v>
      </c>
      <c r="N73" s="50">
        <f t="shared" si="25"/>
        <v>0</v>
      </c>
      <c r="O73" s="50">
        <f t="shared" si="25"/>
        <v>844</v>
      </c>
      <c r="P73" s="50">
        <f t="shared" si="25"/>
        <v>844</v>
      </c>
      <c r="Q73" s="50">
        <f t="shared" si="25"/>
        <v>0</v>
      </c>
      <c r="R73" s="50">
        <f t="shared" si="25"/>
        <v>0</v>
      </c>
      <c r="S73" s="50">
        <f t="shared" si="25"/>
        <v>0</v>
      </c>
      <c r="T73" s="50">
        <f>T57+T47+T52+T42+T36+T31+T60+T63+T66+T69+T72</f>
        <v>844</v>
      </c>
      <c r="U73" s="50">
        <f>U57+U47+U52+U42+U36+U31+U60+U63+U66+U69+U72</f>
        <v>844</v>
      </c>
      <c r="V73" s="50">
        <f>V57+V47+V52+V42+V36+V31+V60+V63+V66+V69+V72</f>
        <v>0</v>
      </c>
      <c r="W73" s="50">
        <f>W57+W47+W52+W42+W36+W31+W60+W63+W66+W69+W72</f>
        <v>0</v>
      </c>
      <c r="X73" s="50">
        <f>X57+X47+X52+X42+X36+X31+X60+X63+X66+X69+X72</f>
        <v>0</v>
      </c>
      <c r="Y73" s="50">
        <f t="shared" si="25"/>
        <v>0</v>
      </c>
      <c r="Z73" s="50">
        <f t="shared" si="25"/>
        <v>0</v>
      </c>
      <c r="AA73" s="50">
        <f t="shared" si="25"/>
        <v>0</v>
      </c>
      <c r="AB73" s="50">
        <f t="shared" si="25"/>
        <v>0</v>
      </c>
      <c r="AC73" s="50">
        <f t="shared" si="25"/>
        <v>0</v>
      </c>
      <c r="AD73" s="50">
        <f t="shared" si="25"/>
        <v>4263.1000000000004</v>
      </c>
      <c r="AE73" s="50">
        <f t="shared" si="25"/>
        <v>3699</v>
      </c>
      <c r="AF73" s="50">
        <f t="shared" si="25"/>
        <v>0</v>
      </c>
      <c r="AG73" s="50">
        <f t="shared" si="25"/>
        <v>564.1</v>
      </c>
      <c r="AH73" s="50">
        <f t="shared" si="25"/>
        <v>0</v>
      </c>
    </row>
    <row r="74" spans="1:34" s="38" customFormat="1" ht="26.25" customHeight="1">
      <c r="A74" s="12">
        <v>59</v>
      </c>
      <c r="B74" s="39" t="s">
        <v>16</v>
      </c>
      <c r="C74" s="23"/>
      <c r="D74" s="37"/>
      <c r="E74" s="50">
        <f t="shared" ref="E74:AH74" si="26">E73+E22</f>
        <v>2331.1</v>
      </c>
      <c r="F74" s="50">
        <f t="shared" si="26"/>
        <v>1767</v>
      </c>
      <c r="G74" s="50">
        <f t="shared" si="26"/>
        <v>0</v>
      </c>
      <c r="H74" s="50">
        <f t="shared" si="26"/>
        <v>564.1</v>
      </c>
      <c r="I74" s="50">
        <f t="shared" si="26"/>
        <v>0</v>
      </c>
      <c r="J74" s="50">
        <f t="shared" si="26"/>
        <v>7644</v>
      </c>
      <c r="K74" s="50">
        <f t="shared" si="26"/>
        <v>7644</v>
      </c>
      <c r="L74" s="50">
        <f t="shared" si="26"/>
        <v>0</v>
      </c>
      <c r="M74" s="50">
        <f t="shared" si="26"/>
        <v>0</v>
      </c>
      <c r="N74" s="50">
        <f t="shared" si="26"/>
        <v>0</v>
      </c>
      <c r="O74" s="50">
        <f t="shared" si="26"/>
        <v>2640</v>
      </c>
      <c r="P74" s="50">
        <f t="shared" si="26"/>
        <v>2640</v>
      </c>
      <c r="Q74" s="50">
        <f t="shared" si="26"/>
        <v>0</v>
      </c>
      <c r="R74" s="50">
        <f t="shared" si="26"/>
        <v>0</v>
      </c>
      <c r="S74" s="50">
        <f t="shared" si="26"/>
        <v>0</v>
      </c>
      <c r="T74" s="50">
        <f>T73+T22</f>
        <v>2640</v>
      </c>
      <c r="U74" s="50">
        <f>U73+U22</f>
        <v>2640</v>
      </c>
      <c r="V74" s="50">
        <f>V73+V22</f>
        <v>0</v>
      </c>
      <c r="W74" s="50">
        <f>W73+W22</f>
        <v>0</v>
      </c>
      <c r="X74" s="50">
        <f>X73+X22</f>
        <v>0</v>
      </c>
      <c r="Y74" s="50">
        <f t="shared" si="26"/>
        <v>5385</v>
      </c>
      <c r="Z74" s="50">
        <f t="shared" si="26"/>
        <v>5385</v>
      </c>
      <c r="AA74" s="50">
        <f t="shared" si="26"/>
        <v>0</v>
      </c>
      <c r="AB74" s="50">
        <f t="shared" si="26"/>
        <v>0</v>
      </c>
      <c r="AC74" s="50">
        <f t="shared" si="26"/>
        <v>0</v>
      </c>
      <c r="AD74" s="50">
        <f t="shared" si="26"/>
        <v>20640.099999999999</v>
      </c>
      <c r="AE74" s="50">
        <f t="shared" si="26"/>
        <v>20076</v>
      </c>
      <c r="AF74" s="50">
        <f t="shared" si="26"/>
        <v>0</v>
      </c>
      <c r="AG74" s="50">
        <f t="shared" si="26"/>
        <v>564.1</v>
      </c>
      <c r="AH74" s="50">
        <f t="shared" si="26"/>
        <v>0</v>
      </c>
    </row>
    <row r="75" spans="1:34" ht="18.75" customHeight="1">
      <c r="A75" s="4">
        <v>60</v>
      </c>
      <c r="B75" s="191" t="s">
        <v>60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3"/>
    </row>
    <row r="76" spans="1:34" ht="68.25" customHeight="1">
      <c r="A76" s="19">
        <v>61</v>
      </c>
      <c r="B76" s="43" t="s">
        <v>46</v>
      </c>
      <c r="C76" s="27" t="s">
        <v>43</v>
      </c>
      <c r="D76" s="27" t="s">
        <v>71</v>
      </c>
      <c r="E76" s="51">
        <f>F76+G76+H76+I76</f>
        <v>4746</v>
      </c>
      <c r="F76" s="51">
        <v>4746</v>
      </c>
      <c r="G76" s="51">
        <v>0</v>
      </c>
      <c r="H76" s="51">
        <v>0</v>
      </c>
      <c r="I76" s="51">
        <v>0</v>
      </c>
      <c r="J76" s="100">
        <f>K76+L76+M76+N76</f>
        <v>4874</v>
      </c>
      <c r="K76" s="100">
        <f>4926-52</f>
        <v>4874</v>
      </c>
      <c r="L76" s="51">
        <v>0</v>
      </c>
      <c r="M76" s="51">
        <v>0</v>
      </c>
      <c r="N76" s="51">
        <v>0</v>
      </c>
      <c r="O76" s="51">
        <f>P76+Q76+R76+S76</f>
        <v>4926</v>
      </c>
      <c r="P76" s="51">
        <v>4926</v>
      </c>
      <c r="Q76" s="51">
        <v>0</v>
      </c>
      <c r="R76" s="51">
        <v>0</v>
      </c>
      <c r="S76" s="51">
        <v>0</v>
      </c>
      <c r="T76" s="51">
        <f>U76+V76+W76+X76</f>
        <v>4926</v>
      </c>
      <c r="U76" s="51">
        <v>4926</v>
      </c>
      <c r="V76" s="51">
        <v>0</v>
      </c>
      <c r="W76" s="51">
        <v>0</v>
      </c>
      <c r="X76" s="51">
        <v>0</v>
      </c>
      <c r="Y76" s="51">
        <f>Z76+AA76+AB76+AC76</f>
        <v>14778</v>
      </c>
      <c r="Z76" s="51">
        <v>14778</v>
      </c>
      <c r="AA76" s="51">
        <v>0</v>
      </c>
      <c r="AB76" s="51">
        <v>0</v>
      </c>
      <c r="AC76" s="51">
        <v>0</v>
      </c>
      <c r="AD76" s="61">
        <f>AG76+AE76+AF76+AH76</f>
        <v>34250</v>
      </c>
      <c r="AE76" s="61">
        <f>F76+K76+P76+Z76+U76</f>
        <v>34250</v>
      </c>
      <c r="AF76" s="56">
        <f>G76+L76+Q76+AA76</f>
        <v>0</v>
      </c>
      <c r="AG76" s="56">
        <f>H76+M76+R76+AB76</f>
        <v>0</v>
      </c>
      <c r="AH76" s="56">
        <v>0</v>
      </c>
    </row>
    <row r="77" spans="1:34" s="31" customFormat="1" ht="28.5" customHeight="1">
      <c r="A77" s="4">
        <v>62</v>
      </c>
      <c r="B77" s="39" t="s">
        <v>16</v>
      </c>
      <c r="C77" s="23"/>
      <c r="D77" s="33"/>
      <c r="E77" s="49">
        <f>SUM(E76:E76)</f>
        <v>4746</v>
      </c>
      <c r="F77" s="49">
        <f t="shared" ref="F77:AH77" si="27">SUM(F76:F76)</f>
        <v>4746</v>
      </c>
      <c r="G77" s="49">
        <f t="shared" si="27"/>
        <v>0</v>
      </c>
      <c r="H77" s="49">
        <f t="shared" si="27"/>
        <v>0</v>
      </c>
      <c r="I77" s="49">
        <f t="shared" si="27"/>
        <v>0</v>
      </c>
      <c r="J77" s="60">
        <f t="shared" si="27"/>
        <v>4874</v>
      </c>
      <c r="K77" s="60">
        <f t="shared" si="27"/>
        <v>4874</v>
      </c>
      <c r="L77" s="49">
        <f t="shared" si="27"/>
        <v>0</v>
      </c>
      <c r="M77" s="49">
        <f t="shared" si="27"/>
        <v>0</v>
      </c>
      <c r="N77" s="49">
        <f t="shared" si="27"/>
        <v>0</v>
      </c>
      <c r="O77" s="49">
        <f t="shared" si="27"/>
        <v>4926</v>
      </c>
      <c r="P77" s="49">
        <f t="shared" si="27"/>
        <v>4926</v>
      </c>
      <c r="Q77" s="49">
        <f t="shared" si="27"/>
        <v>0</v>
      </c>
      <c r="R77" s="49">
        <f t="shared" si="27"/>
        <v>0</v>
      </c>
      <c r="S77" s="49">
        <f t="shared" si="27"/>
        <v>0</v>
      </c>
      <c r="T77" s="49">
        <f>SUM(T76:T76)</f>
        <v>4926</v>
      </c>
      <c r="U77" s="49">
        <f>SUM(U76:U76)</f>
        <v>4926</v>
      </c>
      <c r="V77" s="49">
        <f>SUM(V76:V76)</f>
        <v>0</v>
      </c>
      <c r="W77" s="49">
        <f>SUM(W76:W76)</f>
        <v>0</v>
      </c>
      <c r="X77" s="49">
        <f>SUM(X76:X76)</f>
        <v>0</v>
      </c>
      <c r="Y77" s="49">
        <f t="shared" si="27"/>
        <v>14778</v>
      </c>
      <c r="Z77" s="49">
        <f t="shared" si="27"/>
        <v>14778</v>
      </c>
      <c r="AA77" s="49">
        <f t="shared" si="27"/>
        <v>0</v>
      </c>
      <c r="AB77" s="49">
        <f t="shared" si="27"/>
        <v>0</v>
      </c>
      <c r="AC77" s="49">
        <f t="shared" si="27"/>
        <v>0</v>
      </c>
      <c r="AD77" s="60">
        <f t="shared" si="27"/>
        <v>34250</v>
      </c>
      <c r="AE77" s="60">
        <f t="shared" si="27"/>
        <v>34250</v>
      </c>
      <c r="AF77" s="49">
        <f t="shared" si="27"/>
        <v>0</v>
      </c>
      <c r="AG77" s="49">
        <f t="shared" si="27"/>
        <v>0</v>
      </c>
      <c r="AH77" s="49">
        <f t="shared" si="27"/>
        <v>0</v>
      </c>
    </row>
    <row r="78" spans="1:34" s="31" customFormat="1" ht="28.5" customHeight="1">
      <c r="A78" s="19">
        <v>63</v>
      </c>
      <c r="B78" s="214" t="s">
        <v>103</v>
      </c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6"/>
    </row>
    <row r="79" spans="1:34" s="31" customFormat="1" ht="82.5" customHeight="1">
      <c r="A79" s="4">
        <v>64</v>
      </c>
      <c r="B79" s="102" t="s">
        <v>100</v>
      </c>
      <c r="C79" s="103" t="s">
        <v>101</v>
      </c>
      <c r="D79" s="27" t="s">
        <v>116</v>
      </c>
      <c r="E79" s="51">
        <f>H79+G79+F79+I79</f>
        <v>0</v>
      </c>
      <c r="F79" s="51">
        <v>0</v>
      </c>
      <c r="G79" s="51">
        <v>0</v>
      </c>
      <c r="H79" s="51">
        <v>0</v>
      </c>
      <c r="I79" s="51">
        <v>0</v>
      </c>
      <c r="J79" s="51">
        <f>M79+K79+L79+N79</f>
        <v>852</v>
      </c>
      <c r="K79" s="51">
        <v>852</v>
      </c>
      <c r="L79" s="51">
        <v>0</v>
      </c>
      <c r="M79" s="51">
        <v>0</v>
      </c>
      <c r="N79" s="51">
        <v>0</v>
      </c>
      <c r="O79" s="51">
        <f>R79+P79+Q79+S79</f>
        <v>852</v>
      </c>
      <c r="P79" s="51">
        <v>852</v>
      </c>
      <c r="Q79" s="51">
        <v>0</v>
      </c>
      <c r="R79" s="51">
        <v>0</v>
      </c>
      <c r="S79" s="51">
        <v>0</v>
      </c>
      <c r="T79" s="51">
        <f>W79+V79+X79+U79</f>
        <v>852</v>
      </c>
      <c r="U79" s="51">
        <v>852</v>
      </c>
      <c r="V79" s="51">
        <v>0</v>
      </c>
      <c r="W79" s="51">
        <v>0</v>
      </c>
      <c r="X79" s="51">
        <v>0</v>
      </c>
      <c r="Y79" s="51">
        <f>AB79+AA79+AC79+Z79</f>
        <v>0</v>
      </c>
      <c r="Z79" s="51">
        <v>0</v>
      </c>
      <c r="AA79" s="51">
        <v>0</v>
      </c>
      <c r="AB79" s="51">
        <v>0</v>
      </c>
      <c r="AC79" s="51">
        <v>0</v>
      </c>
      <c r="AD79" s="54">
        <f>AG79+AE79+AF79+AH79</f>
        <v>2556</v>
      </c>
      <c r="AE79" s="47">
        <f>F79+K79+P79+Z79+U79</f>
        <v>2556</v>
      </c>
      <c r="AF79" s="47">
        <f>G79+L79+Q79+AA79+V79</f>
        <v>0</v>
      </c>
      <c r="AG79" s="47">
        <f>H79+M79+R79+AB79+W79</f>
        <v>0</v>
      </c>
      <c r="AH79" s="47">
        <f>I79+N79+S79+AC79+X79</f>
        <v>0</v>
      </c>
    </row>
    <row r="80" spans="1:34" s="31" customFormat="1" ht="28.5" customHeight="1">
      <c r="A80" s="19">
        <v>65</v>
      </c>
      <c r="B80" s="39" t="s">
        <v>16</v>
      </c>
      <c r="C80" s="23"/>
      <c r="D80" s="33"/>
      <c r="E80" s="49">
        <f>E79</f>
        <v>0</v>
      </c>
      <c r="F80" s="49">
        <f t="shared" ref="F80:AH80" si="28">F79</f>
        <v>0</v>
      </c>
      <c r="G80" s="49">
        <f t="shared" si="28"/>
        <v>0</v>
      </c>
      <c r="H80" s="49">
        <f t="shared" si="28"/>
        <v>0</v>
      </c>
      <c r="I80" s="49">
        <f t="shared" si="28"/>
        <v>0</v>
      </c>
      <c r="J80" s="49">
        <f t="shared" si="28"/>
        <v>852</v>
      </c>
      <c r="K80" s="49">
        <f t="shared" si="28"/>
        <v>852</v>
      </c>
      <c r="L80" s="49">
        <f t="shared" si="28"/>
        <v>0</v>
      </c>
      <c r="M80" s="49">
        <f t="shared" si="28"/>
        <v>0</v>
      </c>
      <c r="N80" s="49">
        <f t="shared" si="28"/>
        <v>0</v>
      </c>
      <c r="O80" s="49">
        <f t="shared" si="28"/>
        <v>852</v>
      </c>
      <c r="P80" s="49">
        <f t="shared" si="28"/>
        <v>852</v>
      </c>
      <c r="Q80" s="49">
        <f t="shared" si="28"/>
        <v>0</v>
      </c>
      <c r="R80" s="49">
        <f t="shared" si="28"/>
        <v>0</v>
      </c>
      <c r="S80" s="49">
        <f t="shared" si="28"/>
        <v>0</v>
      </c>
      <c r="T80" s="49">
        <f t="shared" si="28"/>
        <v>852</v>
      </c>
      <c r="U80" s="49">
        <f t="shared" si="28"/>
        <v>852</v>
      </c>
      <c r="V80" s="49">
        <f t="shared" si="28"/>
        <v>0</v>
      </c>
      <c r="W80" s="49">
        <f t="shared" si="28"/>
        <v>0</v>
      </c>
      <c r="X80" s="49">
        <f t="shared" si="28"/>
        <v>0</v>
      </c>
      <c r="Y80" s="49">
        <f t="shared" si="28"/>
        <v>0</v>
      </c>
      <c r="Z80" s="49">
        <f t="shared" si="28"/>
        <v>0</v>
      </c>
      <c r="AA80" s="49">
        <f t="shared" si="28"/>
        <v>0</v>
      </c>
      <c r="AB80" s="49">
        <f t="shared" si="28"/>
        <v>0</v>
      </c>
      <c r="AC80" s="49">
        <f t="shared" si="28"/>
        <v>0</v>
      </c>
      <c r="AD80" s="49">
        <f t="shared" si="28"/>
        <v>2556</v>
      </c>
      <c r="AE80" s="49">
        <f t="shared" si="28"/>
        <v>2556</v>
      </c>
      <c r="AF80" s="49">
        <f t="shared" si="28"/>
        <v>0</v>
      </c>
      <c r="AG80" s="49">
        <f t="shared" si="28"/>
        <v>0</v>
      </c>
      <c r="AH80" s="49">
        <f t="shared" si="28"/>
        <v>0</v>
      </c>
    </row>
    <row r="81" spans="1:34" s="13" customFormat="1" ht="35.25" customHeight="1">
      <c r="A81" s="4">
        <v>66</v>
      </c>
      <c r="B81" s="39" t="s">
        <v>18</v>
      </c>
      <c r="C81" s="29"/>
      <c r="D81" s="30"/>
      <c r="E81" s="49">
        <f>E74+E77+E80</f>
        <v>7077.1</v>
      </c>
      <c r="F81" s="49">
        <f t="shared" ref="F81:AH81" si="29">F74+F77+F80</f>
        <v>6513</v>
      </c>
      <c r="G81" s="49">
        <f t="shared" si="29"/>
        <v>0</v>
      </c>
      <c r="H81" s="49">
        <f t="shared" si="29"/>
        <v>564.1</v>
      </c>
      <c r="I81" s="49">
        <f t="shared" si="29"/>
        <v>0</v>
      </c>
      <c r="J81" s="60">
        <f t="shared" si="29"/>
        <v>13370</v>
      </c>
      <c r="K81" s="60">
        <f t="shared" si="29"/>
        <v>13370</v>
      </c>
      <c r="L81" s="49">
        <f t="shared" si="29"/>
        <v>0</v>
      </c>
      <c r="M81" s="49">
        <f t="shared" si="29"/>
        <v>0</v>
      </c>
      <c r="N81" s="49">
        <f t="shared" si="29"/>
        <v>0</v>
      </c>
      <c r="O81" s="49">
        <f t="shared" si="29"/>
        <v>8418</v>
      </c>
      <c r="P81" s="49">
        <f t="shared" si="29"/>
        <v>8418</v>
      </c>
      <c r="Q81" s="49">
        <f t="shared" si="29"/>
        <v>0</v>
      </c>
      <c r="R81" s="49">
        <f t="shared" si="29"/>
        <v>0</v>
      </c>
      <c r="S81" s="49">
        <f t="shared" si="29"/>
        <v>0</v>
      </c>
      <c r="T81" s="49">
        <f t="shared" si="29"/>
        <v>8418</v>
      </c>
      <c r="U81" s="49">
        <f t="shared" si="29"/>
        <v>8418</v>
      </c>
      <c r="V81" s="49">
        <f t="shared" si="29"/>
        <v>0</v>
      </c>
      <c r="W81" s="49">
        <f t="shared" si="29"/>
        <v>0</v>
      </c>
      <c r="X81" s="49">
        <f t="shared" si="29"/>
        <v>0</v>
      </c>
      <c r="Y81" s="49">
        <f t="shared" si="29"/>
        <v>20163</v>
      </c>
      <c r="Z81" s="49">
        <f t="shared" si="29"/>
        <v>20163</v>
      </c>
      <c r="AA81" s="49">
        <f t="shared" si="29"/>
        <v>0</v>
      </c>
      <c r="AB81" s="49">
        <f t="shared" si="29"/>
        <v>0</v>
      </c>
      <c r="AC81" s="49">
        <f t="shared" si="29"/>
        <v>0</v>
      </c>
      <c r="AD81" s="60">
        <f t="shared" si="29"/>
        <v>57446.1</v>
      </c>
      <c r="AE81" s="60">
        <f t="shared" si="29"/>
        <v>56882</v>
      </c>
      <c r="AF81" s="49">
        <f t="shared" si="29"/>
        <v>0</v>
      </c>
      <c r="AG81" s="49">
        <f t="shared" si="29"/>
        <v>564.1</v>
      </c>
      <c r="AH81" s="49">
        <f t="shared" si="29"/>
        <v>0</v>
      </c>
    </row>
    <row r="82" spans="1:34">
      <c r="B82" s="11"/>
      <c r="C82" s="11"/>
      <c r="D82" s="11"/>
      <c r="E82" s="15"/>
      <c r="F82" s="15"/>
      <c r="G82" s="15"/>
      <c r="H82" s="15"/>
      <c r="I82" s="15"/>
      <c r="J82" s="15"/>
      <c r="K82" s="11"/>
      <c r="L82" s="11"/>
      <c r="M82" s="11"/>
      <c r="N82" s="11"/>
      <c r="O82" s="15"/>
      <c r="P82" s="11"/>
      <c r="Q82" s="11"/>
      <c r="R82" s="11"/>
      <c r="S82" s="11"/>
      <c r="T82" s="15"/>
      <c r="U82" s="11"/>
      <c r="V82" s="11"/>
      <c r="W82" s="11"/>
      <c r="X82" s="11"/>
      <c r="Y82" s="15"/>
      <c r="Z82" s="11"/>
      <c r="AA82" s="11"/>
      <c r="AB82" s="11"/>
      <c r="AC82" s="11"/>
    </row>
    <row r="84" spans="1:34">
      <c r="A84" s="189" t="s">
        <v>45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</row>
  </sheetData>
  <mergeCells count="119">
    <mergeCell ref="B75:AH75"/>
    <mergeCell ref="B78:AH78"/>
    <mergeCell ref="A84:AH84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AE18:AE19"/>
    <mergeCell ref="AF18:AF19"/>
    <mergeCell ref="AG18:AG19"/>
    <mergeCell ref="AH18:AH19"/>
    <mergeCell ref="AB18:AB19"/>
    <mergeCell ref="AC18:AC19"/>
    <mergeCell ref="AD18:AD19"/>
    <mergeCell ref="Q18:Q19"/>
    <mergeCell ref="R18:R19"/>
    <mergeCell ref="AG20:AG21"/>
    <mergeCell ref="AH20:AH21"/>
    <mergeCell ref="A20:A21"/>
    <mergeCell ref="D20:D21"/>
    <mergeCell ref="E20:E21"/>
    <mergeCell ref="F20:F21"/>
    <mergeCell ref="G20:G21"/>
    <mergeCell ref="H20:H21"/>
    <mergeCell ref="Y18:Y19"/>
    <mergeCell ref="Z18:Z19"/>
    <mergeCell ref="AA18:AA19"/>
    <mergeCell ref="S18:S19"/>
    <mergeCell ref="T18:T19"/>
    <mergeCell ref="U18:U19"/>
    <mergeCell ref="V18:V19"/>
    <mergeCell ref="W18:W19"/>
    <mergeCell ref="X18:X19"/>
    <mergeCell ref="M18:M19"/>
    <mergeCell ref="N18:N19"/>
    <mergeCell ref="O18:O19"/>
    <mergeCell ref="P18:P19"/>
    <mergeCell ref="L20:L21"/>
    <mergeCell ref="M20:M21"/>
    <mergeCell ref="N20:N21"/>
    <mergeCell ref="AF11:AF12"/>
    <mergeCell ref="AG11:AG12"/>
    <mergeCell ref="AH11:AH12"/>
    <mergeCell ref="B14:AH14"/>
    <mergeCell ref="B15:AH15"/>
    <mergeCell ref="E16:AH16"/>
    <mergeCell ref="Z11:Z12"/>
    <mergeCell ref="AA11:AA12"/>
    <mergeCell ref="AB11:AB12"/>
    <mergeCell ref="AC11:AC12"/>
    <mergeCell ref="AD11:AD12"/>
    <mergeCell ref="AE11:AE12"/>
    <mergeCell ref="T11:T12"/>
    <mergeCell ref="U11:U12"/>
    <mergeCell ref="V11:V12"/>
    <mergeCell ref="W11:W12"/>
    <mergeCell ref="X11:X12"/>
    <mergeCell ref="Y11:Y12"/>
    <mergeCell ref="F11:F12"/>
    <mergeCell ref="G11:G12"/>
    <mergeCell ref="H11:H12"/>
    <mergeCell ref="I11:I12"/>
    <mergeCell ref="J11:J12"/>
    <mergeCell ref="K11:K12"/>
    <mergeCell ref="L11:L12"/>
    <mergeCell ref="M11:M12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A2:AH2"/>
    <mergeCell ref="AA3:AH3"/>
    <mergeCell ref="AA4:AH4"/>
    <mergeCell ref="AA6:AH6"/>
    <mergeCell ref="AA7:AH7"/>
    <mergeCell ref="B8:AD8"/>
    <mergeCell ref="A9:A11"/>
    <mergeCell ref="B9:B11"/>
    <mergeCell ref="C9:C11"/>
    <mergeCell ref="D9:D11"/>
    <mergeCell ref="E9:AH9"/>
    <mergeCell ref="E10:I10"/>
    <mergeCell ref="J10:N10"/>
    <mergeCell ref="O10:S10"/>
    <mergeCell ref="T10:X10"/>
    <mergeCell ref="Y10:AC10"/>
    <mergeCell ref="N11:N12"/>
    <mergeCell ref="O11:O12"/>
    <mergeCell ref="P11:P12"/>
    <mergeCell ref="Q11:Q12"/>
    <mergeCell ref="R11:R12"/>
    <mergeCell ref="S11:S12"/>
    <mergeCell ref="AD10:AH10"/>
    <mergeCell ref="E11:E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проект</vt:lpstr>
      <vt:lpstr>1</vt:lpstr>
      <vt:lpstr>2696-п1</vt:lpstr>
      <vt:lpstr>3883-п1</vt:lpstr>
      <vt:lpstr>Лист1</vt:lpstr>
      <vt:lpstr>4352-п1</vt:lpstr>
      <vt:lpstr>Лист2</vt:lpstr>
      <vt:lpstr>554-п1</vt:lpstr>
      <vt:lpstr>2003</vt:lpstr>
      <vt:lpstr>2003 2</vt:lpstr>
      <vt:lpstr>2750</vt:lpstr>
      <vt:lpstr>3154</vt:lpstr>
      <vt:lpstr>2024</vt:lpstr>
      <vt:lpstr>проект!Заголовки_для_печати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Нуриахметов</dc:creator>
  <cp:lastModifiedBy>davitjan.ej</cp:lastModifiedBy>
  <cp:lastPrinted>2022-12-27T10:06:27Z</cp:lastPrinted>
  <dcterms:created xsi:type="dcterms:W3CDTF">2009-12-31T08:39:33Z</dcterms:created>
  <dcterms:modified xsi:type="dcterms:W3CDTF">2024-01-24T07:05:25Z</dcterms:modified>
</cp:coreProperties>
</file>