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2" l="1"/>
  <c r="P32" i="2"/>
  <c r="F32" i="2"/>
  <c r="K23" i="2"/>
  <c r="E23" i="2"/>
  <c r="F23" i="2"/>
  <c r="O28" i="2"/>
  <c r="P13" i="2"/>
  <c r="O12" i="2"/>
  <c r="F34" i="2"/>
  <c r="F33" i="2"/>
  <c r="K33" i="2" l="1"/>
  <c r="K37" i="2" s="1"/>
  <c r="Z33" i="2" l="1"/>
  <c r="U33" i="2"/>
  <c r="P33" i="2"/>
  <c r="Z37" i="2" l="1"/>
  <c r="Z38" i="2"/>
  <c r="K30" i="2" l="1"/>
  <c r="T43" i="2"/>
  <c r="V44" i="2"/>
  <c r="Y29" i="2" l="1"/>
  <c r="Z29" i="2"/>
  <c r="T29" i="2"/>
  <c r="O29" i="2"/>
  <c r="AD28" i="2" l="1"/>
  <c r="Z13" i="2" l="1"/>
  <c r="Z21" i="2" s="1"/>
  <c r="U13" i="2"/>
  <c r="E35" i="2" l="1"/>
  <c r="AB30" i="2"/>
  <c r="AC30" i="2"/>
  <c r="AA30" i="2"/>
  <c r="Z30" i="2"/>
  <c r="V30" i="2"/>
  <c r="W30" i="2"/>
  <c r="X30" i="2"/>
  <c r="U30" i="2"/>
  <c r="Q30" i="2"/>
  <c r="R30" i="2"/>
  <c r="S30" i="2"/>
  <c r="P30" i="2"/>
  <c r="AA21" i="2"/>
  <c r="AB21" i="2"/>
  <c r="AC21" i="2"/>
  <c r="W21" i="2"/>
  <c r="X21" i="2"/>
  <c r="V21" i="2"/>
  <c r="U21" i="2"/>
  <c r="V25" i="2"/>
  <c r="U25" i="2"/>
  <c r="L30" i="2"/>
  <c r="M30" i="2"/>
  <c r="N30" i="2"/>
  <c r="G30" i="2"/>
  <c r="H30" i="2"/>
  <c r="I30" i="2"/>
  <c r="F30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2" i="2"/>
  <c r="T11" i="2"/>
  <c r="O24" i="2"/>
  <c r="P21" i="2"/>
  <c r="O19" i="2"/>
  <c r="O15" i="2"/>
  <c r="Y32" i="2"/>
  <c r="Y23" i="2"/>
  <c r="Y24" i="2"/>
  <c r="Y25" i="2" s="1"/>
  <c r="Y20" i="2"/>
  <c r="T24" i="2"/>
  <c r="T23" i="2"/>
  <c r="J23" i="2"/>
  <c r="J11" i="2"/>
  <c r="J20" i="2"/>
  <c r="J19" i="2"/>
  <c r="J24" i="2"/>
  <c r="J25" i="2" s="1"/>
  <c r="J29" i="2"/>
  <c r="J32" i="2"/>
  <c r="O20" i="2"/>
  <c r="J27" i="2"/>
  <c r="AD27" i="2" s="1"/>
  <c r="J36" i="2"/>
  <c r="E24" i="2"/>
  <c r="AD23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0" i="2" s="1"/>
  <c r="E32" i="2"/>
  <c r="O32" i="2"/>
  <c r="O33" i="2"/>
  <c r="Y33" i="2"/>
  <c r="O34" i="2"/>
  <c r="T34" i="2"/>
  <c r="J35" i="2"/>
  <c r="O35" i="2"/>
  <c r="T35" i="2"/>
  <c r="E36" i="2"/>
  <c r="O36" i="2"/>
  <c r="T36" i="2"/>
  <c r="Y36" i="2"/>
  <c r="G37" i="2"/>
  <c r="H37" i="2"/>
  <c r="I37" i="2"/>
  <c r="L37" i="2"/>
  <c r="M37" i="2"/>
  <c r="M38" i="2" s="1"/>
  <c r="N37" i="2"/>
  <c r="Q37" i="2"/>
  <c r="R37" i="2"/>
  <c r="S37" i="2"/>
  <c r="V37" i="2"/>
  <c r="W37" i="2"/>
  <c r="W38" i="2" s="1"/>
  <c r="X37" i="2"/>
  <c r="AA37" i="2"/>
  <c r="AB37" i="2"/>
  <c r="AC37" i="2"/>
  <c r="K25" i="2"/>
  <c r="J17" i="2"/>
  <c r="Y34" i="2"/>
  <c r="T27" i="2"/>
  <c r="T30" i="2" s="1"/>
  <c r="Y35" i="2"/>
  <c r="F25" i="2"/>
  <c r="U37" i="2"/>
  <c r="T33" i="2"/>
  <c r="T37" i="2" s="1"/>
  <c r="AD12" i="2" l="1"/>
  <c r="L38" i="2"/>
  <c r="Q38" i="2"/>
  <c r="I38" i="2"/>
  <c r="N38" i="2"/>
  <c r="Y37" i="2"/>
  <c r="AD32" i="2"/>
  <c r="Y21" i="2"/>
  <c r="E25" i="2"/>
  <c r="J30" i="2"/>
  <c r="AD11" i="2"/>
  <c r="H38" i="2"/>
  <c r="V38" i="2"/>
  <c r="AB38" i="2"/>
  <c r="AD35" i="2"/>
  <c r="Y30" i="2"/>
  <c r="Y38" i="2" s="1"/>
  <c r="AD19" i="2"/>
  <c r="AD20" i="2"/>
  <c r="U38" i="2"/>
  <c r="S38" i="2"/>
  <c r="G38" i="2"/>
  <c r="AC38" i="2"/>
  <c r="T21" i="2"/>
  <c r="AD17" i="2"/>
  <c r="AD16" i="2"/>
  <c r="AD15" i="2"/>
  <c r="J21" i="2"/>
  <c r="AD13" i="2"/>
  <c r="AA38" i="2"/>
  <c r="O37" i="2"/>
  <c r="AD29" i="2"/>
  <c r="AD30" i="2" s="1"/>
  <c r="X38" i="2"/>
  <c r="R38" i="2"/>
  <c r="O30" i="2"/>
  <c r="T25" i="2"/>
  <c r="E21" i="2"/>
  <c r="P38" i="2"/>
  <c r="AD36" i="2"/>
  <c r="AD18" i="2"/>
  <c r="AD14" i="2"/>
  <c r="AD24" i="2"/>
  <c r="AD25" i="2" s="1"/>
  <c r="O21" i="2"/>
  <c r="AD21" i="2" l="1"/>
  <c r="T38" i="2"/>
  <c r="O38" i="2"/>
  <c r="K38" i="2" l="1"/>
  <c r="J34" i="2"/>
  <c r="J33" i="2"/>
  <c r="J37" i="2" s="1"/>
  <c r="J38" i="2" s="1"/>
  <c r="F37" i="2"/>
  <c r="F38" i="2" s="1"/>
  <c r="E34" i="2"/>
  <c r="E33" i="2"/>
  <c r="AD34" i="2" l="1"/>
  <c r="AD33" i="2"/>
  <c r="AD37" i="2" s="1"/>
  <c r="AD38" i="2" s="1"/>
  <c r="AH38" i="2"/>
  <c r="E37" i="2"/>
  <c r="E38" i="2" s="1"/>
  <c r="AD41" i="2" s="1"/>
</calcChain>
</file>

<file path=xl/sharedStrings.xml><?xml version="1.0" encoding="utf-8"?>
<sst xmlns="http://schemas.openxmlformats.org/spreadsheetml/2006/main" count="131" uniqueCount="74">
  <si>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</si>
  <si>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</si>
  <si>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</si>
  <si>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</si>
  <si>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</si>
  <si>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</si>
  <si>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</si>
  <si>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</si>
  <si>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</si>
  <si>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</si>
  <si>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</si>
  <si>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</si>
  <si>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</si>
  <si>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</si>
  <si>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</si>
  <si>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</si>
  <si>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</si>
  <si>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</si>
  <si>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</si>
  <si>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</si>
  <si>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</si>
  <si>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</si>
  <si>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</si>
  <si>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</si>
  <si>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</si>
  <si>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</si>
  <si>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</si>
  <si>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</si>
  <si>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</si>
  <si>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</si>
  <si>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</si>
  <si>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</si>
  <si>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</si>
  <si>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</si>
  <si>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</si>
  <si>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</si>
  <si>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</si>
  <si>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</si>
  <si>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</si>
  <si>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</si>
  <si>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</si>
  <si>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</si>
  <si>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</si>
  <si>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</si>
  <si>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</si>
  <si>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</si>
  <si>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</si>
  <si>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</si>
  <si>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</si>
  <si>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</si>
  <si>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</si>
  <si>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</si>
  <si>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</si>
  <si>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</si>
  <si>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</si>
  <si>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</si>
  <si>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</si>
  <si>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</si>
  <si>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</si>
  <si>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</si>
  <si>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</si>
  <si>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</si>
  <si>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</si>
  <si>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</si>
  <si>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</si>
  <si>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</si>
  <si>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</si>
  <si>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</si>
  <si>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</si>
  <si>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</si>
  <si>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</si>
  <si>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</si>
  <si>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 xml:space="preserve">Итого по Программе </t>
  </si>
  <si>
    <t>Приложение 1 к постановлению администрации городского округа Тольятти от _______________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</si>
</sst>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topLeftCell="A16" zoomScale="70" zoomScaleNormal="70" workbookViewId="0">
      <selection activeCell="I23" sqref="I23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3" t="s">
        <v>73</v>
      </c>
      <c r="Y1" s="43"/>
      <c r="Z1" s="43"/>
      <c r="AA1" s="43"/>
      <c r="AB1" s="43"/>
      <c r="AC1" s="43"/>
      <c r="AD1" s="43"/>
    </row>
    <row r="2" spans="1:32" ht="58.5" customHeight="1" x14ac:dyDescent="0.25">
      <c r="H2" s="5"/>
      <c r="I2" s="6"/>
      <c r="J2" s="6"/>
      <c r="K2" s="6"/>
      <c r="L2" s="6"/>
      <c r="M2" s="41" t="s">
        <v>52</v>
      </c>
      <c r="N2" s="41"/>
      <c r="O2" s="41"/>
      <c r="P2" s="41"/>
      <c r="Q2" s="41"/>
      <c r="R2" s="41"/>
      <c r="S2" s="41"/>
      <c r="T2" s="7"/>
      <c r="U2" s="7"/>
      <c r="V2" s="7"/>
      <c r="W2" s="7"/>
      <c r="X2" s="43" t="s">
        <v>59</v>
      </c>
      <c r="Y2" s="43"/>
      <c r="Z2" s="43"/>
      <c r="AA2" s="43"/>
      <c r="AB2" s="43"/>
      <c r="AC2" s="43"/>
      <c r="AD2" s="43"/>
    </row>
    <row r="3" spans="1:32" ht="30" customHeight="1" x14ac:dyDescent="0.25">
      <c r="A3" s="9"/>
      <c r="B3" s="52" t="s">
        <v>60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35" t="s">
        <v>0</v>
      </c>
      <c r="B5" s="42" t="s">
        <v>1</v>
      </c>
      <c r="C5" s="42" t="s">
        <v>2</v>
      </c>
      <c r="D5" s="42" t="s">
        <v>3</v>
      </c>
      <c r="E5" s="49" t="s">
        <v>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  <c r="AF5" s="11"/>
    </row>
    <row r="6" spans="1:32" ht="17.25" customHeight="1" x14ac:dyDescent="0.25">
      <c r="A6" s="36"/>
      <c r="B6" s="40"/>
      <c r="C6" s="40"/>
      <c r="D6" s="40"/>
      <c r="E6" s="40" t="s">
        <v>61</v>
      </c>
      <c r="F6" s="40"/>
      <c r="G6" s="40"/>
      <c r="H6" s="40"/>
      <c r="I6" s="40"/>
      <c r="J6" s="40" t="s">
        <v>62</v>
      </c>
      <c r="K6" s="40"/>
      <c r="L6" s="40"/>
      <c r="M6" s="40"/>
      <c r="N6" s="40"/>
      <c r="O6" s="40" t="s">
        <v>63</v>
      </c>
      <c r="P6" s="40"/>
      <c r="Q6" s="40"/>
      <c r="R6" s="40"/>
      <c r="S6" s="40"/>
      <c r="T6" s="40" t="s">
        <v>64</v>
      </c>
      <c r="U6" s="40"/>
      <c r="V6" s="40"/>
      <c r="W6" s="40"/>
      <c r="X6" s="40"/>
      <c r="Y6" s="40" t="s">
        <v>65</v>
      </c>
      <c r="Z6" s="40"/>
      <c r="AA6" s="40"/>
      <c r="AB6" s="40"/>
      <c r="AC6" s="40"/>
      <c r="AD6" s="39" t="s">
        <v>5</v>
      </c>
      <c r="AF6" s="11"/>
    </row>
    <row r="7" spans="1:32" s="8" customFormat="1" ht="57.75" customHeight="1" x14ac:dyDescent="0.25">
      <c r="A7" s="36"/>
      <c r="B7" s="40"/>
      <c r="C7" s="40"/>
      <c r="D7" s="40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39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46" t="s">
        <v>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  <c r="AE9" s="15"/>
      <c r="AF9" s="16"/>
    </row>
    <row r="10" spans="1:32" s="17" customFormat="1" ht="28.15" customHeight="1" x14ac:dyDescent="0.25">
      <c r="A10" s="46" t="s">
        <v>48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67</v>
      </c>
      <c r="E11" s="1">
        <f>G11+F11+H11+I11</f>
        <v>308</v>
      </c>
      <c r="F11" s="1">
        <v>308</v>
      </c>
      <c r="G11" s="1">
        <v>0</v>
      </c>
      <c r="H11" s="1">
        <v>0</v>
      </c>
      <c r="I11" s="1">
        <v>0</v>
      </c>
      <c r="J11" s="1">
        <f>K11+L11+M11+N11</f>
        <v>308</v>
      </c>
      <c r="K11" s="1">
        <v>308</v>
      </c>
      <c r="L11" s="1">
        <v>0</v>
      </c>
      <c r="M11" s="1">
        <v>0</v>
      </c>
      <c r="N11" s="1">
        <v>0</v>
      </c>
      <c r="O11" s="1">
        <f>P11+Q11+R11+S11</f>
        <v>308</v>
      </c>
      <c r="P11" s="1">
        <v>308</v>
      </c>
      <c r="Q11" s="1">
        <v>0</v>
      </c>
      <c r="R11" s="1">
        <v>0</v>
      </c>
      <c r="S11" s="1">
        <v>0</v>
      </c>
      <c r="T11" s="1">
        <f>U11+V11+W11+X11</f>
        <v>308</v>
      </c>
      <c r="U11" s="1">
        <v>308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1540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302</v>
      </c>
      <c r="F12" s="1">
        <v>302</v>
      </c>
      <c r="G12" s="1">
        <v>0</v>
      </c>
      <c r="H12" s="1">
        <v>0</v>
      </c>
      <c r="I12" s="1">
        <v>0</v>
      </c>
      <c r="J12" s="1">
        <f t="shared" ref="J12:J17" si="2">K12+L12+M12+N12</f>
        <v>314</v>
      </c>
      <c r="K12" s="1">
        <v>314</v>
      </c>
      <c r="L12" s="1">
        <v>0</v>
      </c>
      <c r="M12" s="1">
        <v>0</v>
      </c>
      <c r="N12" s="1">
        <v>0</v>
      </c>
      <c r="O12" s="1">
        <f>P12</f>
        <v>326</v>
      </c>
      <c r="P12" s="1">
        <v>326</v>
      </c>
      <c r="Q12" s="1">
        <v>0</v>
      </c>
      <c r="R12" s="1">
        <v>0</v>
      </c>
      <c r="S12" s="1">
        <v>0</v>
      </c>
      <c r="T12" s="1">
        <v>314</v>
      </c>
      <c r="U12" s="1">
        <v>314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1583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1782</v>
      </c>
      <c r="F13" s="1">
        <v>1782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1928</v>
      </c>
      <c r="P13" s="1">
        <f>528+1400</f>
        <v>1928</v>
      </c>
      <c r="Q13" s="1">
        <v>0</v>
      </c>
      <c r="R13" s="1">
        <v>0</v>
      </c>
      <c r="S13" s="1">
        <v>0</v>
      </c>
      <c r="T13" s="1">
        <f t="shared" ref="T13:T18" si="4">U13+V13+W13+X13</f>
        <v>2125.5</v>
      </c>
      <c r="U13" s="1">
        <f>507.5+1346+272</f>
        <v>2125.5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9900.5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1130</v>
      </c>
      <c r="F14" s="1">
        <v>1130</v>
      </c>
      <c r="G14" s="1">
        <v>0</v>
      </c>
      <c r="H14" s="1">
        <v>0</v>
      </c>
      <c r="I14" s="1">
        <v>0</v>
      </c>
      <c r="J14" s="1">
        <f t="shared" si="2"/>
        <v>1130</v>
      </c>
      <c r="K14" s="1">
        <v>1130</v>
      </c>
      <c r="L14" s="1">
        <v>0</v>
      </c>
      <c r="M14" s="1">
        <v>0</v>
      </c>
      <c r="N14" s="1">
        <v>0</v>
      </c>
      <c r="O14" s="1">
        <f t="shared" si="3"/>
        <v>1130</v>
      </c>
      <c r="P14" s="1">
        <v>1130</v>
      </c>
      <c r="Q14" s="1">
        <v>0</v>
      </c>
      <c r="R14" s="1">
        <v>0</v>
      </c>
      <c r="S14" s="1">
        <v>0</v>
      </c>
      <c r="T14" s="1">
        <f t="shared" si="4"/>
        <v>1130</v>
      </c>
      <c r="U14" s="1">
        <v>1130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5650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3889</v>
      </c>
      <c r="F15" s="1">
        <v>3889</v>
      </c>
      <c r="G15" s="1">
        <v>0</v>
      </c>
      <c r="H15" s="1">
        <v>0</v>
      </c>
      <c r="I15" s="1">
        <v>0</v>
      </c>
      <c r="J15" s="1">
        <f t="shared" si="2"/>
        <v>3889</v>
      </c>
      <c r="K15" s="1">
        <v>3889</v>
      </c>
      <c r="L15" s="1">
        <v>0</v>
      </c>
      <c r="M15" s="1">
        <v>0</v>
      </c>
      <c r="N15" s="1">
        <v>0</v>
      </c>
      <c r="O15" s="1">
        <f t="shared" si="3"/>
        <v>3889</v>
      </c>
      <c r="P15" s="1">
        <v>3889</v>
      </c>
      <c r="Q15" s="1">
        <v>0</v>
      </c>
      <c r="R15" s="1">
        <v>0</v>
      </c>
      <c r="S15" s="1">
        <v>0</v>
      </c>
      <c r="T15" s="1">
        <f t="shared" si="4"/>
        <v>3817</v>
      </c>
      <c r="U15" s="1">
        <v>3817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19301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170</v>
      </c>
      <c r="K17" s="1">
        <v>170</v>
      </c>
      <c r="L17" s="1">
        <v>0</v>
      </c>
      <c r="M17" s="1">
        <v>0</v>
      </c>
      <c r="N17" s="1">
        <v>0</v>
      </c>
      <c r="O17" s="1">
        <f t="shared" si="3"/>
        <v>170</v>
      </c>
      <c r="P17" s="1">
        <v>170</v>
      </c>
      <c r="Q17" s="1">
        <v>0</v>
      </c>
      <c r="R17" s="1">
        <v>0</v>
      </c>
      <c r="S17" s="1">
        <v>0</v>
      </c>
      <c r="T17" s="1">
        <f t="shared" si="4"/>
        <v>170</v>
      </c>
      <c r="U17" s="1">
        <v>170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850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67</v>
      </c>
      <c r="E18" s="1">
        <f t="shared" si="1"/>
        <v>418</v>
      </c>
      <c r="F18" s="1">
        <v>418</v>
      </c>
      <c r="G18" s="1">
        <v>0</v>
      </c>
      <c r="H18" s="1">
        <v>0</v>
      </c>
      <c r="I18" s="1">
        <v>0</v>
      </c>
      <c r="J18" s="1">
        <f>K18+L18+M18+N18</f>
        <v>418</v>
      </c>
      <c r="K18" s="1">
        <v>418</v>
      </c>
      <c r="L18" s="1">
        <v>0</v>
      </c>
      <c r="M18" s="1">
        <v>0</v>
      </c>
      <c r="N18" s="1">
        <v>0</v>
      </c>
      <c r="O18" s="1">
        <f t="shared" si="3"/>
        <v>418</v>
      </c>
      <c r="P18" s="1">
        <v>418</v>
      </c>
      <c r="Q18" s="1">
        <v>0</v>
      </c>
      <c r="R18" s="1">
        <v>0</v>
      </c>
      <c r="S18" s="1">
        <v>0</v>
      </c>
      <c r="T18" s="1">
        <f t="shared" si="4"/>
        <v>418</v>
      </c>
      <c r="U18" s="1">
        <v>418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2090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67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2812</v>
      </c>
      <c r="U19" s="1">
        <v>2812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5624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561</v>
      </c>
      <c r="F20" s="1">
        <v>561</v>
      </c>
      <c r="G20" s="1">
        <v>0</v>
      </c>
      <c r="H20" s="1">
        <v>0</v>
      </c>
      <c r="I20" s="1">
        <v>0</v>
      </c>
      <c r="J20" s="1">
        <f>K20</f>
        <v>577</v>
      </c>
      <c r="K20" s="1">
        <v>577</v>
      </c>
      <c r="L20" s="1">
        <v>0</v>
      </c>
      <c r="M20" s="1">
        <v>0</v>
      </c>
      <c r="N20" s="1">
        <v>0</v>
      </c>
      <c r="O20" s="1">
        <f>P20+Q20+R20+S20</f>
        <v>595</v>
      </c>
      <c r="P20" s="1">
        <v>595</v>
      </c>
      <c r="Q20" s="1">
        <v>0</v>
      </c>
      <c r="R20" s="1">
        <v>0</v>
      </c>
      <c r="S20" s="1">
        <v>0</v>
      </c>
      <c r="T20" s="1">
        <f>U20</f>
        <v>526</v>
      </c>
      <c r="U20" s="1">
        <v>526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2785</v>
      </c>
      <c r="AI20" s="23"/>
      <c r="AJ20" s="24"/>
    </row>
    <row r="21" spans="1:39" ht="36.75" customHeight="1" x14ac:dyDescent="0.25">
      <c r="A21" s="37" t="s">
        <v>24</v>
      </c>
      <c r="B21" s="38"/>
      <c r="C21" s="25"/>
      <c r="D21" s="25"/>
      <c r="E21" s="1">
        <f>G21+F21+H21+I21</f>
        <v>9154</v>
      </c>
      <c r="F21" s="1">
        <f>SUM(F11:F20)</f>
        <v>9154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9253</v>
      </c>
      <c r="K21" s="1">
        <f t="shared" si="6"/>
        <v>9253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9358</v>
      </c>
      <c r="P21" s="1">
        <f t="shared" si="6"/>
        <v>9358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12214.5</v>
      </c>
      <c r="U21" s="1">
        <f>U18+U17+U16+U15+U14+U13+U12+U11+U20+U19</f>
        <v>12214.5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52293.5</v>
      </c>
      <c r="AF21" s="26"/>
      <c r="AI21" s="8"/>
      <c r="AJ21" s="24"/>
    </row>
    <row r="22" spans="1:39" ht="31.5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10080</v>
      </c>
      <c r="F23" s="1">
        <f>4268+5812</f>
        <v>10080</v>
      </c>
      <c r="G23" s="1">
        <v>0</v>
      </c>
      <c r="H23" s="1">
        <v>0</v>
      </c>
      <c r="I23" s="1">
        <v>0</v>
      </c>
      <c r="J23" s="1">
        <f>K23+L23+M23+N23</f>
        <v>14502</v>
      </c>
      <c r="K23" s="1">
        <f>4268+10234</f>
        <v>14502</v>
      </c>
      <c r="L23" s="1">
        <v>0</v>
      </c>
      <c r="M23" s="1">
        <v>0</v>
      </c>
      <c r="N23" s="1">
        <v>0</v>
      </c>
      <c r="O23" s="1">
        <f>P23+Q23+R23+S23</f>
        <v>4268</v>
      </c>
      <c r="P23" s="1">
        <v>4268</v>
      </c>
      <c r="Q23" s="1">
        <v>0</v>
      </c>
      <c r="R23" s="1">
        <v>0</v>
      </c>
      <c r="S23" s="1">
        <v>0</v>
      </c>
      <c r="T23" s="1">
        <f>U23</f>
        <v>4268</v>
      </c>
      <c r="U23" s="1">
        <v>4268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37386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37" t="s">
        <v>29</v>
      </c>
      <c r="B25" s="38"/>
      <c r="C25" s="18"/>
      <c r="D25" s="18"/>
      <c r="E25" s="1">
        <f t="shared" ref="E25:S25" si="7">E24+E23</f>
        <v>12663</v>
      </c>
      <c r="F25" s="1">
        <f t="shared" si="7"/>
        <v>12663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17085</v>
      </c>
      <c r="K25" s="1">
        <f t="shared" si="7"/>
        <v>17085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6851</v>
      </c>
      <c r="P25" s="1">
        <f t="shared" si="7"/>
        <v>6851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6851</v>
      </c>
      <c r="U25" s="1">
        <f>U24+U23</f>
        <v>6851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50301</v>
      </c>
    </row>
    <row r="26" spans="1:39" ht="27" customHeight="1" x14ac:dyDescent="0.25">
      <c r="A26" s="46" t="s">
        <v>54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4395</v>
      </c>
      <c r="U27" s="1">
        <v>4395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21975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67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0</v>
      </c>
      <c r="K28" s="1">
        <v>0</v>
      </c>
      <c r="L28" s="1">
        <v>0</v>
      </c>
      <c r="M28" s="1">
        <v>0</v>
      </c>
      <c r="N28" s="1">
        <v>0</v>
      </c>
      <c r="O28" s="1">
        <f>P28</f>
        <v>0</v>
      </c>
      <c r="P28" s="1">
        <v>0</v>
      </c>
      <c r="Q28" s="1">
        <v>0</v>
      </c>
      <c r="R28" s="1">
        <v>0</v>
      </c>
      <c r="S28" s="1">
        <v>0</v>
      </c>
      <c r="T28" s="1">
        <v>600</v>
      </c>
      <c r="U28" s="1">
        <v>600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</f>
        <v>1200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88149</v>
      </c>
      <c r="F29" s="1">
        <v>88149</v>
      </c>
      <c r="G29" s="1">
        <v>0</v>
      </c>
      <c r="H29" s="1">
        <v>0</v>
      </c>
      <c r="I29" s="1">
        <v>0</v>
      </c>
      <c r="J29" s="1">
        <f>K29+L29+M29+N29</f>
        <v>91851</v>
      </c>
      <c r="K29" s="1">
        <v>91851</v>
      </c>
      <c r="L29" s="1">
        <v>0</v>
      </c>
      <c r="M29" s="1">
        <v>0</v>
      </c>
      <c r="N29" s="1">
        <v>0</v>
      </c>
      <c r="O29" s="1">
        <f>P29+Q29+R29+S29</f>
        <v>95701</v>
      </c>
      <c r="P29" s="1">
        <v>95701</v>
      </c>
      <c r="Q29" s="1">
        <v>0</v>
      </c>
      <c r="R29" s="1">
        <v>0</v>
      </c>
      <c r="S29" s="1">
        <v>0</v>
      </c>
      <c r="T29" s="1">
        <f>U29+V29+W29+X29</f>
        <v>118119</v>
      </c>
      <c r="U29" s="1">
        <v>118119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517810</v>
      </c>
      <c r="AH29" s="27"/>
    </row>
    <row r="30" spans="1:39" ht="27.75" customHeight="1" x14ac:dyDescent="0.25">
      <c r="A30" s="37" t="s">
        <v>35</v>
      </c>
      <c r="B30" s="38"/>
      <c r="C30" s="18"/>
      <c r="D30" s="18"/>
      <c r="E30" s="1">
        <f t="shared" ref="E30:AD30" si="9">E29+E28+E27</f>
        <v>92544</v>
      </c>
      <c r="F30" s="1">
        <f t="shared" si="9"/>
        <v>92544</v>
      </c>
      <c r="G30" s="1">
        <f t="shared" si="9"/>
        <v>0</v>
      </c>
      <c r="H30" s="1">
        <f t="shared" si="9"/>
        <v>0</v>
      </c>
      <c r="I30" s="1">
        <f t="shared" si="9"/>
        <v>0</v>
      </c>
      <c r="J30" s="1">
        <f t="shared" si="9"/>
        <v>96246</v>
      </c>
      <c r="K30" s="1">
        <f>K29+K28+K27</f>
        <v>96246</v>
      </c>
      <c r="L30" s="1">
        <f t="shared" si="9"/>
        <v>0</v>
      </c>
      <c r="M30" s="1">
        <f t="shared" si="9"/>
        <v>0</v>
      </c>
      <c r="N30" s="1">
        <f t="shared" si="9"/>
        <v>0</v>
      </c>
      <c r="O30" s="1">
        <f t="shared" si="9"/>
        <v>100096</v>
      </c>
      <c r="P30" s="1">
        <f t="shared" si="9"/>
        <v>100096</v>
      </c>
      <c r="Q30" s="1">
        <f t="shared" si="9"/>
        <v>0</v>
      </c>
      <c r="R30" s="1">
        <f t="shared" si="9"/>
        <v>0</v>
      </c>
      <c r="S30" s="1">
        <f t="shared" si="9"/>
        <v>0</v>
      </c>
      <c r="T30" s="1">
        <f t="shared" si="9"/>
        <v>123114</v>
      </c>
      <c r="U30" s="1">
        <f t="shared" si="9"/>
        <v>123114</v>
      </c>
      <c r="V30" s="1">
        <f t="shared" si="9"/>
        <v>0</v>
      </c>
      <c r="W30" s="1">
        <f t="shared" si="9"/>
        <v>0</v>
      </c>
      <c r="X30" s="1">
        <f t="shared" si="9"/>
        <v>0</v>
      </c>
      <c r="Y30" s="1">
        <f t="shared" si="9"/>
        <v>128985</v>
      </c>
      <c r="Z30" s="1">
        <f t="shared" si="9"/>
        <v>128985</v>
      </c>
      <c r="AA30" s="1">
        <f t="shared" si="9"/>
        <v>0</v>
      </c>
      <c r="AB30" s="1">
        <f t="shared" si="9"/>
        <v>0</v>
      </c>
      <c r="AC30" s="1">
        <f t="shared" si="9"/>
        <v>0</v>
      </c>
      <c r="AD30" s="2">
        <f t="shared" si="9"/>
        <v>540985</v>
      </c>
    </row>
    <row r="31" spans="1:39" ht="30" customHeight="1" x14ac:dyDescent="0.25">
      <c r="A31" s="46" t="s">
        <v>36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8"/>
    </row>
    <row r="32" spans="1:39" ht="106.9" customHeight="1" x14ac:dyDescent="0.25">
      <c r="A32" s="3" t="s">
        <v>37</v>
      </c>
      <c r="B32" s="18" t="s">
        <v>38</v>
      </c>
      <c r="C32" s="19" t="s">
        <v>13</v>
      </c>
      <c r="D32" s="19" t="s">
        <v>67</v>
      </c>
      <c r="E32" s="1">
        <f>F32+G32+H32+I32</f>
        <v>55317</v>
      </c>
      <c r="F32" s="1">
        <f>4565+50216+536</f>
        <v>55317</v>
      </c>
      <c r="G32" s="1">
        <v>0</v>
      </c>
      <c r="H32" s="1">
        <v>0</v>
      </c>
      <c r="I32" s="1">
        <v>0</v>
      </c>
      <c r="J32" s="1">
        <f>K32+L32+M32+N32</f>
        <v>57529</v>
      </c>
      <c r="K32" s="1">
        <v>57529</v>
      </c>
      <c r="L32" s="1">
        <v>0</v>
      </c>
      <c r="M32" s="1">
        <v>0</v>
      </c>
      <c r="N32" s="1">
        <v>0</v>
      </c>
      <c r="O32" s="1">
        <f>P32+Q32+R32+S32</f>
        <v>59825</v>
      </c>
      <c r="P32" s="1">
        <f>4843+54413+569</f>
        <v>59825</v>
      </c>
      <c r="Q32" s="1">
        <v>0</v>
      </c>
      <c r="R32" s="1">
        <v>0</v>
      </c>
      <c r="S32" s="1">
        <v>0</v>
      </c>
      <c r="T32" s="1">
        <f>U32+V32+W32+X32</f>
        <v>55293</v>
      </c>
      <c r="U32" s="1">
        <v>55293</v>
      </c>
      <c r="V32" s="1">
        <v>0</v>
      </c>
      <c r="W32" s="1">
        <v>0</v>
      </c>
      <c r="X32" s="1">
        <v>0</v>
      </c>
      <c r="Y32" s="1">
        <f>Z32</f>
        <v>57529</v>
      </c>
      <c r="Z32" s="1">
        <v>57529</v>
      </c>
      <c r="AA32" s="1">
        <v>0</v>
      </c>
      <c r="AB32" s="1">
        <v>0</v>
      </c>
      <c r="AC32" s="1">
        <v>0</v>
      </c>
      <c r="AD32" s="2">
        <f>P32+J32+E32+U32+Z32</f>
        <v>285493</v>
      </c>
      <c r="AF32" s="8">
        <v>33810</v>
      </c>
      <c r="AM32" s="27"/>
    </row>
    <row r="33" spans="1:39" ht="89.25" customHeight="1" x14ac:dyDescent="0.25">
      <c r="A33" s="3" t="s">
        <v>39</v>
      </c>
      <c r="B33" s="18" t="s">
        <v>40</v>
      </c>
      <c r="C33" s="19" t="s">
        <v>13</v>
      </c>
      <c r="D33" s="19" t="s">
        <v>67</v>
      </c>
      <c r="E33" s="1">
        <f>F33+G33+H33+I33</f>
        <v>231577</v>
      </c>
      <c r="F33" s="1">
        <f>F34+F35</f>
        <v>231577</v>
      </c>
      <c r="G33" s="1">
        <v>0</v>
      </c>
      <c r="H33" s="1">
        <v>0</v>
      </c>
      <c r="I33" s="1">
        <v>0</v>
      </c>
      <c r="J33" s="1">
        <f>K33+L33+M33+N33</f>
        <v>238827</v>
      </c>
      <c r="K33" s="1">
        <f>K34+K35</f>
        <v>238827</v>
      </c>
      <c r="L33" s="1">
        <v>0</v>
      </c>
      <c r="M33" s="1">
        <v>0</v>
      </c>
      <c r="N33" s="1">
        <v>0</v>
      </c>
      <c r="O33" s="1">
        <f>P33+Q33+R33+S33</f>
        <v>246647</v>
      </c>
      <c r="P33" s="1">
        <f>P34+P35</f>
        <v>246647</v>
      </c>
      <c r="Q33" s="1">
        <v>0</v>
      </c>
      <c r="R33" s="1">
        <v>0</v>
      </c>
      <c r="S33" s="1">
        <v>0</v>
      </c>
      <c r="T33" s="1">
        <f>U33+V33+W33+X33</f>
        <v>255735</v>
      </c>
      <c r="U33" s="1">
        <f>U34+U35</f>
        <v>255735</v>
      </c>
      <c r="V33" s="1">
        <v>0</v>
      </c>
      <c r="W33" s="1">
        <v>0</v>
      </c>
      <c r="X33" s="1">
        <v>0</v>
      </c>
      <c r="Y33" s="1">
        <f>Z33+AA33+AB33+AC33</f>
        <v>265441</v>
      </c>
      <c r="Z33" s="1">
        <f>Z34+Z35</f>
        <v>265441</v>
      </c>
      <c r="AA33" s="1">
        <v>0</v>
      </c>
      <c r="AB33" s="1">
        <v>0</v>
      </c>
      <c r="AC33" s="1">
        <v>0</v>
      </c>
      <c r="AD33" s="2">
        <f>O33+J33+E33+U33+Z33</f>
        <v>1238227</v>
      </c>
      <c r="AF33" s="8">
        <v>199501</v>
      </c>
    </row>
    <row r="34" spans="1:39" ht="76.150000000000006" customHeight="1" x14ac:dyDescent="0.25">
      <c r="A34" s="3" t="s">
        <v>41</v>
      </c>
      <c r="B34" s="18" t="s">
        <v>42</v>
      </c>
      <c r="C34" s="19" t="s">
        <v>13</v>
      </c>
      <c r="D34" s="19" t="s">
        <v>67</v>
      </c>
      <c r="E34" s="1">
        <f>F34+G34+H34+I34</f>
        <v>81648</v>
      </c>
      <c r="F34" s="1">
        <f>81428+220</f>
        <v>81648</v>
      </c>
      <c r="G34" s="1">
        <v>0</v>
      </c>
      <c r="H34" s="1">
        <v>0</v>
      </c>
      <c r="I34" s="1">
        <v>0</v>
      </c>
      <c r="J34" s="1">
        <f>K34+L34+M34+N34</f>
        <v>84324</v>
      </c>
      <c r="K34" s="1">
        <v>84324</v>
      </c>
      <c r="L34" s="1">
        <v>0</v>
      </c>
      <c r="M34" s="1">
        <v>0</v>
      </c>
      <c r="N34" s="1">
        <v>0</v>
      </c>
      <c r="O34" s="1">
        <f>P34+Q34+R34+S34</f>
        <v>87089</v>
      </c>
      <c r="P34" s="1">
        <v>87089</v>
      </c>
      <c r="Q34" s="1">
        <v>0</v>
      </c>
      <c r="R34" s="1">
        <v>0</v>
      </c>
      <c r="S34" s="1">
        <v>0</v>
      </c>
      <c r="T34" s="1">
        <f>U34+V34+W34+X34</f>
        <v>87542</v>
      </c>
      <c r="U34" s="1">
        <v>87542</v>
      </c>
      <c r="V34" s="1">
        <v>0</v>
      </c>
      <c r="W34" s="1">
        <v>0</v>
      </c>
      <c r="X34" s="1">
        <v>0</v>
      </c>
      <c r="Y34" s="1">
        <f>Z34+AA34+AB34+AC34</f>
        <v>90427</v>
      </c>
      <c r="Z34" s="1">
        <v>90427</v>
      </c>
      <c r="AA34" s="1">
        <v>0</v>
      </c>
      <c r="AB34" s="1">
        <v>0</v>
      </c>
      <c r="AC34" s="1">
        <v>0</v>
      </c>
      <c r="AD34" s="2">
        <f>O34+J34+E34+U34+Z34</f>
        <v>431030</v>
      </c>
    </row>
    <row r="35" spans="1:39" ht="88.5" customHeight="1" x14ac:dyDescent="0.25">
      <c r="A35" s="3" t="s">
        <v>43</v>
      </c>
      <c r="B35" s="18" t="s">
        <v>44</v>
      </c>
      <c r="C35" s="19" t="s">
        <v>13</v>
      </c>
      <c r="D35" s="19" t="s">
        <v>67</v>
      </c>
      <c r="E35" s="1">
        <f>F35+G35+H35+I35</f>
        <v>149929</v>
      </c>
      <c r="F35" s="1">
        <v>149929</v>
      </c>
      <c r="G35" s="1">
        <v>0</v>
      </c>
      <c r="H35" s="1">
        <v>0</v>
      </c>
      <c r="I35" s="1">
        <v>0</v>
      </c>
      <c r="J35" s="1">
        <f>K35+L35+M35+N35</f>
        <v>154503</v>
      </c>
      <c r="K35" s="1">
        <v>154503</v>
      </c>
      <c r="L35" s="1">
        <v>0</v>
      </c>
      <c r="M35" s="1">
        <v>0</v>
      </c>
      <c r="N35" s="1">
        <v>0</v>
      </c>
      <c r="O35" s="1">
        <f>P35+Q35+R35+S35</f>
        <v>159558</v>
      </c>
      <c r="P35" s="1">
        <v>159558</v>
      </c>
      <c r="Q35" s="1">
        <v>0</v>
      </c>
      <c r="R35" s="1">
        <v>0</v>
      </c>
      <c r="S35" s="1">
        <v>0</v>
      </c>
      <c r="T35" s="1">
        <f>U35+V35+W35+X35</f>
        <v>168193</v>
      </c>
      <c r="U35" s="1">
        <v>168193</v>
      </c>
      <c r="V35" s="1">
        <v>0</v>
      </c>
      <c r="W35" s="1">
        <v>0</v>
      </c>
      <c r="X35" s="1">
        <v>0</v>
      </c>
      <c r="Y35" s="1">
        <f>Z35+AA35+AB35+AC35</f>
        <v>175014</v>
      </c>
      <c r="Z35" s="1">
        <v>175014</v>
      </c>
      <c r="AA35" s="1">
        <v>0</v>
      </c>
      <c r="AB35" s="1">
        <v>0</v>
      </c>
      <c r="AC35" s="1">
        <v>0</v>
      </c>
      <c r="AD35" s="2">
        <f>O35+J35+E35+U35+Z35</f>
        <v>807197</v>
      </c>
      <c r="AH35" s="27"/>
      <c r="AI35" s="27"/>
      <c r="AM35" s="27"/>
    </row>
    <row r="36" spans="1:39" ht="102.6" customHeight="1" x14ac:dyDescent="0.25">
      <c r="A36" s="3" t="s">
        <v>45</v>
      </c>
      <c r="B36" s="18" t="s">
        <v>46</v>
      </c>
      <c r="C36" s="19" t="s">
        <v>13</v>
      </c>
      <c r="D36" s="19" t="s">
        <v>67</v>
      </c>
      <c r="E36" s="1">
        <f>F36+G36+H36+I36</f>
        <v>36523</v>
      </c>
      <c r="F36" s="1">
        <v>36523</v>
      </c>
      <c r="G36" s="1">
        <v>0</v>
      </c>
      <c r="H36" s="1">
        <v>0</v>
      </c>
      <c r="I36" s="1">
        <v>0</v>
      </c>
      <c r="J36" s="1">
        <f>K36+L36+M36+N36</f>
        <v>39033</v>
      </c>
      <c r="K36" s="1">
        <v>39033</v>
      </c>
      <c r="L36" s="1">
        <v>0</v>
      </c>
      <c r="M36" s="1">
        <v>0</v>
      </c>
      <c r="N36" s="1">
        <v>0</v>
      </c>
      <c r="O36" s="1">
        <f>P36+Q36+R36+S36</f>
        <v>41685</v>
      </c>
      <c r="P36" s="1">
        <v>41685</v>
      </c>
      <c r="Q36" s="1">
        <v>0</v>
      </c>
      <c r="R36" s="1">
        <v>0</v>
      </c>
      <c r="S36" s="1">
        <v>0</v>
      </c>
      <c r="T36" s="1">
        <f>U36+V36+W36+X36</f>
        <v>39692</v>
      </c>
      <c r="U36" s="1">
        <v>39692</v>
      </c>
      <c r="V36" s="1">
        <v>0</v>
      </c>
      <c r="W36" s="1">
        <v>0</v>
      </c>
      <c r="X36" s="1">
        <v>0</v>
      </c>
      <c r="Y36" s="1">
        <f>Z36+AA36+AB36+AC36</f>
        <v>41858</v>
      </c>
      <c r="Z36" s="1">
        <v>41858</v>
      </c>
      <c r="AA36" s="1">
        <v>0</v>
      </c>
      <c r="AB36" s="1">
        <v>0</v>
      </c>
      <c r="AC36" s="1">
        <v>0</v>
      </c>
      <c r="AD36" s="2">
        <f>O36+J36+E36+U36+Z36</f>
        <v>198791</v>
      </c>
      <c r="AF36" s="8">
        <v>13646</v>
      </c>
    </row>
    <row r="37" spans="1:39" ht="24.75" customHeight="1" x14ac:dyDescent="0.25">
      <c r="A37" s="37" t="s">
        <v>47</v>
      </c>
      <c r="B37" s="38"/>
      <c r="C37" s="18"/>
      <c r="D37" s="18"/>
      <c r="E37" s="1">
        <f t="shared" ref="E37:AC37" si="10">E36+E33+E32</f>
        <v>323417</v>
      </c>
      <c r="F37" s="1">
        <f t="shared" si="10"/>
        <v>323417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>J36+J33+J32</f>
        <v>335389</v>
      </c>
      <c r="K37" s="1">
        <f>K36+K33+K32</f>
        <v>335389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348157</v>
      </c>
      <c r="P37" s="1">
        <f>P36+246647+P32</f>
        <v>348157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350720</v>
      </c>
      <c r="U37" s="1">
        <f t="shared" si="10"/>
        <v>350720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364828</v>
      </c>
      <c r="Z37" s="1">
        <f>Z36+Z33+Z32</f>
        <v>364828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2">
        <f>AD36+AD33+AD32</f>
        <v>1722511</v>
      </c>
    </row>
    <row r="38" spans="1:39" ht="36" customHeight="1" x14ac:dyDescent="0.25">
      <c r="A38" s="44" t="s">
        <v>72</v>
      </c>
      <c r="B38" s="45"/>
      <c r="C38" s="18"/>
      <c r="D38" s="18"/>
      <c r="E38" s="1">
        <f t="shared" ref="E38:AC38" si="11">E37+E30+E25+E21</f>
        <v>437778</v>
      </c>
      <c r="F38" s="1">
        <f t="shared" si="11"/>
        <v>437778</v>
      </c>
      <c r="G38" s="1">
        <f t="shared" si="11"/>
        <v>0</v>
      </c>
      <c r="H38" s="1">
        <f t="shared" si="11"/>
        <v>0</v>
      </c>
      <c r="I38" s="1">
        <f t="shared" si="11"/>
        <v>0</v>
      </c>
      <c r="J38" s="1">
        <f t="shared" si="11"/>
        <v>457973</v>
      </c>
      <c r="K38" s="1">
        <f>K37+K30+K25+K21</f>
        <v>457973</v>
      </c>
      <c r="L38" s="1">
        <f t="shared" si="11"/>
        <v>0</v>
      </c>
      <c r="M38" s="1">
        <f t="shared" si="11"/>
        <v>0</v>
      </c>
      <c r="N38" s="1">
        <f t="shared" si="11"/>
        <v>0</v>
      </c>
      <c r="O38" s="1">
        <f t="shared" si="11"/>
        <v>464462</v>
      </c>
      <c r="P38" s="1">
        <f t="shared" si="11"/>
        <v>464462</v>
      </c>
      <c r="Q38" s="1">
        <f t="shared" si="11"/>
        <v>0</v>
      </c>
      <c r="R38" s="1">
        <f t="shared" si="11"/>
        <v>0</v>
      </c>
      <c r="S38" s="1">
        <f t="shared" si="11"/>
        <v>0</v>
      </c>
      <c r="T38" s="1">
        <f t="shared" si="11"/>
        <v>492899.5</v>
      </c>
      <c r="U38" s="1">
        <f t="shared" si="11"/>
        <v>492899.5</v>
      </c>
      <c r="V38" s="1">
        <f t="shared" si="11"/>
        <v>0</v>
      </c>
      <c r="W38" s="1">
        <f t="shared" si="11"/>
        <v>0</v>
      </c>
      <c r="X38" s="1">
        <f t="shared" si="11"/>
        <v>0</v>
      </c>
      <c r="Y38" s="1">
        <f>Y37+Y30+Y25+Y21</f>
        <v>512978</v>
      </c>
      <c r="Z38" s="1">
        <f>Z37+Z30+Z25+Z21</f>
        <v>512978</v>
      </c>
      <c r="AA38" s="1">
        <f t="shared" si="11"/>
        <v>0</v>
      </c>
      <c r="AB38" s="1">
        <f t="shared" si="11"/>
        <v>0</v>
      </c>
      <c r="AC38" s="1">
        <f t="shared" si="11"/>
        <v>0</v>
      </c>
      <c r="AD38" s="2">
        <f>AD37+AD30+AD25+AD21</f>
        <v>2366090.5</v>
      </c>
      <c r="AH38" s="30">
        <f>F38+K38+P38+U38+Z38</f>
        <v>2366090.5</v>
      </c>
      <c r="AI38" s="31" t="s">
        <v>58</v>
      </c>
    </row>
    <row r="39" spans="1:39" ht="15.75" thickBot="1" x14ac:dyDescent="0.3">
      <c r="K39" s="32"/>
      <c r="L39" s="32"/>
      <c r="M39" s="32"/>
      <c r="N39" s="32"/>
      <c r="O39" s="32"/>
      <c r="P39" s="32"/>
      <c r="Q39" s="32"/>
      <c r="R39" s="32"/>
    </row>
    <row r="40" spans="1:39" x14ac:dyDescent="0.25"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33"/>
      <c r="AF40" s="33"/>
      <c r="AG40" s="5"/>
    </row>
    <row r="41" spans="1:39" x14ac:dyDescent="0.25">
      <c r="J41" s="27"/>
      <c r="T41" s="5"/>
      <c r="U41" s="5"/>
      <c r="V41" s="5"/>
      <c r="W41" s="5"/>
      <c r="X41" s="5"/>
      <c r="Y41" s="5"/>
      <c r="Z41" s="5"/>
      <c r="AA41" s="5"/>
      <c r="AB41" s="5"/>
      <c r="AC41" s="5"/>
      <c r="AD41" s="34">
        <f>Y38+T38+O38+J38+E38</f>
        <v>2366090.5</v>
      </c>
      <c r="AE41" s="33"/>
      <c r="AF41" s="33"/>
      <c r="AG41" s="5"/>
    </row>
    <row r="42" spans="1:39" ht="24" customHeight="1" x14ac:dyDescent="0.25">
      <c r="G42" s="27"/>
      <c r="J42" s="8">
        <v>457973</v>
      </c>
      <c r="K42" s="8"/>
      <c r="L42" s="8"/>
      <c r="M42" s="8"/>
      <c r="N42" s="8"/>
      <c r="O42" s="8"/>
      <c r="P42" s="8"/>
      <c r="Q42" s="8"/>
      <c r="R42" s="23"/>
      <c r="AC42" s="8"/>
    </row>
    <row r="43" spans="1:39" x14ac:dyDescent="0.25">
      <c r="T43" s="27">
        <f>T38-387261</f>
        <v>105638.5</v>
      </c>
      <c r="AA43" s="27"/>
      <c r="AC43" s="8"/>
    </row>
    <row r="44" spans="1:39" x14ac:dyDescent="0.25">
      <c r="H44" s="27"/>
      <c r="K44" s="27"/>
      <c r="P44" s="27"/>
      <c r="Q44" s="27"/>
      <c r="R44" s="27"/>
      <c r="T44" s="27"/>
      <c r="V44" s="27">
        <f>U38-Z38</f>
        <v>-20078.5</v>
      </c>
    </row>
    <row r="45" spans="1:39" x14ac:dyDescent="0.25">
      <c r="O45" s="27"/>
    </row>
    <row r="46" spans="1:39" x14ac:dyDescent="0.25">
      <c r="Q46" s="27"/>
    </row>
  </sheetData>
  <mergeCells count="25">
    <mergeCell ref="X1:AD1"/>
    <mergeCell ref="A38:B38"/>
    <mergeCell ref="A30:B30"/>
    <mergeCell ref="A37:B37"/>
    <mergeCell ref="D5:D7"/>
    <mergeCell ref="J6:N6"/>
    <mergeCell ref="A31:AD31"/>
    <mergeCell ref="E6:I6"/>
    <mergeCell ref="E5:AD5"/>
    <mergeCell ref="A9:AD9"/>
    <mergeCell ref="A10:AD10"/>
    <mergeCell ref="B3:AD3"/>
    <mergeCell ref="A22:AD22"/>
    <mergeCell ref="A26:AD26"/>
    <mergeCell ref="A25:B25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2023-01-10T10:09:22Z</cp:lastPrinted>
  <dcterms:created xsi:type="dcterms:W3CDTF">2016-10-07T06:30:37Z</dcterms:created>
  <dcterms:modified xsi:type="dcterms:W3CDTF">2023-01-10T12:59:13Z</dcterms:modified>
</cp:coreProperties>
</file>