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125" yWindow="150" windowWidth="17400" windowHeight="9210" activeTab="1"/>
  </bookViews>
  <sheets>
    <sheet name="Отчет о совместимости" sheetId="4" r:id="rId1"/>
    <sheet name="2022 год" sheetId="13" r:id="rId2"/>
  </sheets>
  <calcPr calcId="124519"/>
</workbook>
</file>

<file path=xl/calcChain.xml><?xml version="1.0" encoding="utf-8"?>
<calcChain xmlns="http://schemas.openxmlformats.org/spreadsheetml/2006/main">
  <c r="H56" i="13"/>
  <c r="H47" l="1"/>
  <c r="H29"/>
  <c r="H27"/>
  <c r="H17"/>
  <c r="H62"/>
  <c r="H57"/>
  <c r="H40"/>
  <c r="G56"/>
  <c r="H54"/>
  <c r="G54"/>
  <c r="I52"/>
  <c r="H52"/>
  <c r="G52"/>
  <c r="G49"/>
  <c r="G45"/>
  <c r="G44"/>
  <c r="G43"/>
  <c r="G42"/>
  <c r="H41"/>
  <c r="G40"/>
  <c r="H37"/>
  <c r="G37"/>
  <c r="H34"/>
  <c r="H33"/>
  <c r="H32"/>
  <c r="G31"/>
  <c r="G27"/>
  <c r="G25"/>
  <c r="G21"/>
  <c r="G20"/>
  <c r="G19"/>
  <c r="G18"/>
  <c r="G17"/>
  <c r="G15"/>
  <c r="G13"/>
  <c r="G12"/>
</calcChain>
</file>

<file path=xl/sharedStrings.xml><?xml version="1.0" encoding="utf-8"?>
<sst xmlns="http://schemas.openxmlformats.org/spreadsheetml/2006/main" count="317" uniqueCount="155">
  <si>
    <t xml:space="preserve"> Показатели (индикаторы)  муниципальной программы                                     </t>
  </si>
  <si>
    <t>№ п/п</t>
  </si>
  <si>
    <t>Наименование целей, задач и мероприятий муниципальной программы</t>
  </si>
  <si>
    <t>Наименование показателей (индикаторов)</t>
  </si>
  <si>
    <t>Единица измерения</t>
  </si>
  <si>
    <t>Базовое значение</t>
  </si>
  <si>
    <t>Значение показателей (индикаторов) по годам</t>
  </si>
  <si>
    <t>Цель: Создание условий для улучшения качества жизни жителей городского округа Тольятти и обеспечения социальной стабильности, защита законных прав и интересов детей и семей, нуждающихся в особой заботе государства</t>
  </si>
  <si>
    <t>1.1.</t>
  </si>
  <si>
    <t>Предоставление субсидий юридическим лицам (за исключением субсидий государственным (муниципальным) учреждениям), индивидуальным предпринимателям, физическим лицам - производителям товаров, работ, услуг в целях возмещения затрат по предоставлению бесплатного, льготного питания обучающимся в муниципальных общеобразовательных учреждениях городского округа Тольятти</t>
  </si>
  <si>
    <t>количество обучающихся, получивших бесплатное питание,  льготное  питание</t>
  </si>
  <si>
    <t>чел.</t>
  </si>
  <si>
    <t>1.2.</t>
  </si>
  <si>
    <t>количество учащихся, получивших бесплатное питание,  льготное  питание</t>
  </si>
  <si>
    <t>1.3.</t>
  </si>
  <si>
    <t>количество граждан, получивших соответствующую выплату</t>
  </si>
  <si>
    <t>1.4.</t>
  </si>
  <si>
    <t>семьи</t>
  </si>
  <si>
    <t>1.5.</t>
  </si>
  <si>
    <t>%</t>
  </si>
  <si>
    <t>2.1.</t>
  </si>
  <si>
    <t>количество обучающихся, получивших соответствующую  выплату</t>
  </si>
  <si>
    <t>3.1.</t>
  </si>
  <si>
    <t>количество граждан, получивших соответствующие  выплаты</t>
  </si>
  <si>
    <t>3.2.</t>
  </si>
  <si>
    <t>4.1.</t>
  </si>
  <si>
    <t xml:space="preserve">количество граждан, получивших соответствующую выплату </t>
  </si>
  <si>
    <t>Ежемесячные денежные выплаты гражданам, являющимся матерями погибших (умерших, пропавших без вести) двух и более военнослужащих, проходивших военную службу по призыву (по контракту), сотрудников органов внутренних дел, Государственной противопожарной службы, уголовно – исполнительной системы, в связи с выполнением задач в условиях вооруженного конфликта немеждународного характера в Чеченской Республики на непосредственно прилегающей к ней территории Северного Кавказа, отнесенной к зоне вооруженного конфликта, а также в связи с выполнением задач в ходе контртеррористических операций на территории Северо-Кавказского региона</t>
  </si>
  <si>
    <t xml:space="preserve">количество граждан, получивших соответствующие выплаты </t>
  </si>
  <si>
    <t xml:space="preserve">Денежные выплаты на оплату социальных услуг, предоставляемых на условиях оплаты отдельным категориям граждан </t>
  </si>
  <si>
    <t>количество граждан, получивших соответствующие выплаты</t>
  </si>
  <si>
    <t>Ежемесячные денежные выплаты гражданам, признанным инвалидами по причине – инвалидность с детства вследствие ранения (контузии, увечья), связанная с вооруженным конфликтом немеждународного характера в Чеченской Республике и на непосредственно прилегающей к ней территории Северного Кавказа, отнесенной к зоне вооруженного конфликта</t>
  </si>
  <si>
    <t>количество граждан, получивших соответствующее пособие</t>
  </si>
  <si>
    <t>5.1.</t>
  </si>
  <si>
    <t>5.2.</t>
  </si>
  <si>
    <t>6.1.</t>
  </si>
  <si>
    <t>7.1.</t>
  </si>
  <si>
    <t>количество граждан, с которыми заключен соответсвующий договор пожизненной ренты</t>
  </si>
  <si>
    <t>8.1.</t>
  </si>
  <si>
    <t>количество соответствующих проведенных мероприятий</t>
  </si>
  <si>
    <t>шт.</t>
  </si>
  <si>
    <t>9.1.</t>
  </si>
  <si>
    <t>10.</t>
  </si>
  <si>
    <t>вып.</t>
  </si>
  <si>
    <t>Приобретение подарков для поздравления ветеранов Великой Отечественной войны 1941-1945 годов в связи с традиционно считающимися юбилейными днями рождения, начиная с  90-летия</t>
  </si>
  <si>
    <t>ед.</t>
  </si>
  <si>
    <t>Отчет о совместимости для Приложение 2 -.xls</t>
  </si>
  <si>
    <t>Дата отчета: 28.02.2019 11:35</t>
  </si>
  <si>
    <t>Некоторые свойства данной книги не поддерживаются более ранними версиями Excel. Сохранение книги в формате более ранней версии приведет к потере или ограничению функциональности этих свойств.</t>
  </si>
  <si>
    <t>Несущественная потеря точности</t>
  </si>
  <si>
    <t>Число экземпляров</t>
  </si>
  <si>
    <t>Некоторые ячейки или стили в этой книге содержат форматирование, не поддерживаемое выбранным форматом файла. Эти форматы будут преобразованы в наиболее близкий из имеющихся форматов.</t>
  </si>
  <si>
    <t>колличество приобретенных подарков, для поздравления соответствующих граждан</t>
  </si>
  <si>
    <t>Ежемесячные денежные выплаты спортсменам высокого класса</t>
  </si>
  <si>
    <t>Ежемесячные денежные выплаты бывшим работникам физкультурно-спортивных организаций</t>
  </si>
  <si>
    <t xml:space="preserve">0 \ 1 </t>
  </si>
  <si>
    <t xml:space="preserve">доля от общей суммы выплат по программе </t>
  </si>
  <si>
    <t xml:space="preserve">Предоставление ежемесячной денежной выплаты на проезд для отдельных категорий граждан из числа инвалидов </t>
  </si>
  <si>
    <t>Ежемесячные денежные выплаты  тренерам, подготовившим спртсменов высокого класса</t>
  </si>
  <si>
    <t>Комиссионное вознаграждение по операциям кредитной организации, связанным с перечислением публичных нормативных социальных выплат гражданам на территории городского округа Тольятти, либо доставка данных выплат через почтовые отделения связи.</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</si>
  <si>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изготовления и установки надгробного памятника на могиле умершего (погибшего) Почетного гражданина городского округа Тольятти за счет собственных средств</t>
  </si>
  <si>
    <t>Предоставление ежемесячного пособия на содержание детей умершего лица, замещавшего должность депутата, выборного должностного лица местного самоуправления, осуществлявшего свои полномочия в органах местного самоуправления городского округа Тольятти, а также лица, замещавшего должность муниципальной службы в органах местного самоуправления городского округа Тольятти, в случае его естественной смерти</t>
  </si>
  <si>
    <t>Предоставление единовременной компенсационной денежной выплаты Почетным гражданам городского округа Тольятти на оплату платных медицинских услуг, оказываемых медицинскими организациями, участвующими в реализации программы государственных гарантий бесплатного оказания гражданам медицинской помощи и территориальной программы государственных гарантий бесплатного оказания гражданам медицинской помощи, на иных условиях, чем предусмотрено указанными программами</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</si>
  <si>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погребения умершего (погибшего) Почетного гражданина городского округа Тольятти за счет собственных средств</t>
  </si>
  <si>
    <t>Предоставление ежемесячной денежной выплаты к пенсии отдельным категориям граждан</t>
  </si>
  <si>
    <t xml:space="preserve"> Предоставление ежемесячной денежной выплаты Почетным гражданам городского округа Тольятти</t>
  </si>
  <si>
    <t xml:space="preserve">Предоставление единовременной денежной выплаты для граждан, находящихся в трудной жизненной ситуации, чрезвычайных обстоятельствах </t>
  </si>
  <si>
    <t>Предоставление единовременного пособия на первоочередные нужды</t>
  </si>
  <si>
    <t>Предоставление единовременного пособия в связи с принятием ребенка на воспитание в приемную семью, на патронатное воспитание</t>
  </si>
  <si>
    <t>Предоставление единовременного пособия на частичную компенсацию оплаты государственной пошлины за осуществление государственной регистрации прав на недвижимое имущество детей-сирот, детей, оставшихся без попечения родителей</t>
  </si>
  <si>
    <t>Предоставление единовременного пособия при зачислении детей-сирот, детей, оставшихся без попечения родителей, в 1-й класс образовательной организации, реализующей образовательные программы начального общего образования</t>
  </si>
  <si>
    <t>Предоставление единовременного пособия в связи с вручением медали "За особые успехи в учении" по окончании обучения в образовательной организации, реализующей образовательные программы среднего общего образования</t>
  </si>
  <si>
    <t xml:space="preserve">Предоставление денежной выплаты в целях компенсации части платы, взимаемой с родителей (законных представителей) за присмотр и уход за детьми в муниципальных образовательных учреждениях городского округа Тольятти, реализующих образовательную программу дошкольного образования
</t>
  </si>
  <si>
    <t>количество  медицинских работников, получивших соответствующие  выплаты</t>
  </si>
  <si>
    <t>1.6.</t>
  </si>
  <si>
    <t>1.7.</t>
  </si>
  <si>
    <t xml:space="preserve">Ежемесячные денежные выплаты на оплату жилого помещения и коммунальных услуг отдельным категориям граждан, проживающим в домах, лишенных статуса домов системы социального обслуживания населения 
</t>
  </si>
  <si>
    <t>Предоставление социальных выплат ветеранам Великой Отечественной войны 1941-1945 годов, вдовам инвалидов и участников Великой Отечественной войны 1941-1945 годов, бывшим несовершеннолетним узникам концлагерей, гетто и других мест принудительного содержания, созданных фашистами и их союзниками в период Второй мировой войны, на проведение мероприятий, направленных на улучшение условий их проживания</t>
  </si>
  <si>
    <t>Предоставление ежемесячной денежной выплаты спортсменам высокого класса, тренерам, подготовившим спортсменов высокого класса, бывшим работникам физкультурно-спортивных организаций</t>
  </si>
  <si>
    <t>Предоставление ежемесячных денежных выплат на оплату жилого помещения, занимаемого по договору найма жилого помещения частного жилищного фонда, поднайма жилого помещения частного, государственного и муниципального жилищного фонда, гражданам, замещающим отдельные должности медицинских работников в государственных учреждениях здравоохранения Самарской области, расположенных на территории городского округа Тольятти</t>
  </si>
  <si>
    <t>Предоставление ежемесячных денежных выплат приглашенным для работы в государственные учреждения здравоохранения Самарской области, расположенные на территории городского округа Тольятти, гражданам, замещающим отдельные должности медицинских работников в данных учреждениях</t>
  </si>
  <si>
    <t>Предоставление ежемесячных денежных выплат для отдельных категорий граждан, имеющих детей, которые имеют право на предоставление мер социальной поддержки, установленных для детей-инвалидов законодательством Российской Федерации</t>
  </si>
  <si>
    <t>количество произведенных выплат в год</t>
  </si>
  <si>
    <t>Предоставление ежемесячной денежной выплаты на приобретение льготных электронных проездных билетов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t>
  </si>
  <si>
    <t xml:space="preserve">  Предоставление ежемесячной денежной выплаты в случае смерти (гибели) Почетных граждан городского округа Тольятти пережившим их супругам и родителям, проживавшим совместно с Почетным гражданином городского округа Тольятти на день его смерти (гибели)
</t>
  </si>
  <si>
    <t>-</t>
  </si>
  <si>
    <t>количество выплат ежемесячного пособия на содержание ребенка, переданного на воспитание в приемную семью, на патронатное воспитание на конец года ( количество произведенных выплат в год)</t>
  </si>
  <si>
    <t xml:space="preserve">количество выплат единовременного пособия на первоочередные нужды (количество выплат в год) </t>
  </si>
  <si>
    <t xml:space="preserve">количество выплат единовременного пособия в связи с принятием ребенка на воспитание в приемную семью, на патронатное воспитание (количество выплат в год) </t>
  </si>
  <si>
    <t xml:space="preserve">количество выплат единовременного пособия на частичную компенсацию оплаты государственной пошлины за осуществление государственной регистрации прав на недвижимое имущество детей-сирот, детей, оставшихся без попечения родителей (количество выплат в год) </t>
  </si>
  <si>
    <t xml:space="preserve">количество выплат единовременного пособия при зачислении детей-сирот, детей, оставшихся без попечения родителей, в 1-й класс образовательной организации, реализующей образовательные программы начального общего образования (количество выплат в год) </t>
  </si>
  <si>
    <t xml:space="preserve">количество выплат единовременного пособияв в связи с вручением медали "За особые успехи в учении" по окончании обучения в образовательной организации, реализующей образовательные программы среднего общего образования (количество выплат в год) </t>
  </si>
  <si>
    <t xml:space="preserve">количество единовременных социальных выплат на ремонт жилого помещениялицу из детей-сирот и детей, оставшихся без попечения ролителей (количество выплат в год) </t>
  </si>
  <si>
    <t xml:space="preserve">Предоставление единовременной социальной выплаты на ремонт жилого помещения лицу из детей-сирот и детей, оставшихся без попечения родителей </t>
  </si>
  <si>
    <t>Приложение №2  к муниципальной программе  "Создание условий для улучшения качества жизни жителей городского округа Тольятти"  на 2020-2024 годы</t>
  </si>
  <si>
    <t>Приложение №2 к постановлению администрации городского</t>
  </si>
  <si>
    <t xml:space="preserve"> округа Тольятти от                             №  </t>
  </si>
  <si>
    <t xml:space="preserve">Осуществление денежных выплат на вознаграждение, причитающееся приёмным родителям, патронатным воспитателям </t>
  </si>
  <si>
    <t>0\ 2</t>
  </si>
  <si>
    <t>Предоставление ежемесячных денежных выплат для отдельных категорий граждан, имеющих детей в возрасте до 1 года</t>
  </si>
  <si>
    <t>Предоставление ежемесячного пособия на содержание ребенка, переданного на воспитание в приемную семью, на патронатное воспитание</t>
  </si>
  <si>
    <t>1.8.</t>
  </si>
  <si>
    <t>1.9.</t>
  </si>
  <si>
    <t>1.10.</t>
  </si>
  <si>
    <t>1.11.</t>
  </si>
  <si>
    <t>1.12.</t>
  </si>
  <si>
    <t>1.13.</t>
  </si>
  <si>
    <t>1.14.</t>
  </si>
  <si>
    <t>редоставление единовременного пособия гражданам в связи с рождением детей в День исторического рождения города Тольятти (20 июня)</t>
  </si>
  <si>
    <t>3.3.</t>
  </si>
  <si>
    <t>3.4.</t>
  </si>
  <si>
    <t>3.5.</t>
  </si>
  <si>
    <t>3.6.</t>
  </si>
  <si>
    <t>3.7.</t>
  </si>
  <si>
    <t>3.8.</t>
  </si>
  <si>
    <t>3.9.</t>
  </si>
  <si>
    <t>3.10.</t>
  </si>
  <si>
    <t>3.11.</t>
  </si>
  <si>
    <t>3.12.</t>
  </si>
  <si>
    <t>3.13.</t>
  </si>
  <si>
    <t>3.14.</t>
  </si>
  <si>
    <t>3.15.</t>
  </si>
  <si>
    <t>7.</t>
  </si>
  <si>
    <t>8.</t>
  </si>
  <si>
    <t>8.2.</t>
  </si>
  <si>
    <t>8.3.</t>
  </si>
  <si>
    <t xml:space="preserve">10.2. </t>
  </si>
  <si>
    <t xml:space="preserve">10.1. </t>
  </si>
  <si>
    <t>Организация  бесплатного питания, льготного питания учащимся, осваивающим образовательные программы основного общего или среднего общего образования через структурное подразделение муниципального образовательного учреждения «школьная столовая»с за счет средств бюджета городского округа Тольятти путем заключения соглашения о предоставлении субсидий в соответствии с абзацем вторым пункта 1 статьи 78.1 Бюджетного кодекса Российской Федерации</t>
  </si>
  <si>
    <t xml:space="preserve"> Единовременная денежная выплата на оплату оздоровительных услуг Почетным гражданам городского округа Тольятти, являющимся участниками Великой Отечественной войны 1941 - 1945 годов, в соответствии с Федеральным законом от 12.01.1995 N 5-ФЗ "О ветеранах", достигшим возраста 80 лет и зарегистрированным по месту жительства в городском округе Тольятти</t>
  </si>
  <si>
    <t xml:space="preserve">предоставление дополнительных мер социальной поддержки обучающимся муниципальных образовательных учреждений городского округа Тольятти в период их пребывания в профильных лагерях, организованных на базе данных учреждений
</t>
  </si>
  <si>
    <t xml:space="preserve">Предоставление ежемесячной денежной выплаты на питание отдельным категориям учащихся, осваивающих образовательные программы основного общего или среднего общего образования в муниципальных образовательных учреждениях городского округа Тольятти по очной форме обучения,
</t>
  </si>
  <si>
    <r>
      <t>1.</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</si>
  <si>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1 Финансовая поддержка семей с детьми</t>
    </r>
  </si>
  <si>
    <r>
      <t>2.</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</si>
  <si>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2 Предоставление дополнительных мер социальной поддержки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t>
    </r>
  </si>
  <si>
    <r>
      <t>3.</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</si>
  <si>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3 Предоставление социальных выплат гражданам, имеющим особые заслуги перед обществом</t>
    </r>
  </si>
  <si>
    <r>
      <t>4.</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</si>
  <si>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4 Предоставление дополнительных мер социальной поддержки для граждан, находящихся в трудной жизненной ситуации, чрезвычайных обстоятельствах</t>
    </r>
  </si>
  <si>
    <r>
      <t>5.</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</si>
  <si>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5 Организация пожизненной ренты граждан, передающих на праве собственности жилые помещения в муниципальную собственность городского округа Тольятти</t>
    </r>
  </si>
  <si>
    <r>
      <t>6.</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</si>
  <si>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6 Обеспечение условия для реализации дополнительных мер социальной поддрежки населения</t>
    </r>
  </si>
  <si>
    <r>
      <rPr>
        <i/>
        <u/>
        <sz val="13"/>
        <color theme="1"/>
        <rFont val="Times New Roman"/>
        <family val="1"/>
        <charset val="204"/>
      </rPr>
      <t>Задача: 7</t>
    </r>
    <r>
      <rPr>
        <sz val="13"/>
        <color theme="1"/>
        <rFont val="Times New Roman"/>
        <family val="1"/>
        <charset val="204"/>
      </rPr>
      <t xml:space="preserve"> Предоставление дополнительных мер социальной поддержки отдельным категориям граждан в виде ежемесячной денежной выплаты к пенсии</t>
    </r>
  </si>
  <si>
    <r>
      <t>Задача: 8</t>
    </r>
    <r>
      <rPr>
        <sz val="13"/>
        <color theme="1"/>
        <rFont val="Times New Roman"/>
        <family val="1"/>
        <charset val="204"/>
      </rPr>
      <t xml:space="preserve"> Предоставление дополнительных мер социальной поддержки для отдельных категорий граждан из числа инвалидов</t>
    </r>
  </si>
  <si>
    <r>
      <t xml:space="preserve">Задача: 9 </t>
    </r>
    <r>
      <rPr>
        <sz val="13"/>
        <color theme="1"/>
        <rFont val="Times New Roman"/>
        <family val="1"/>
        <charset val="204"/>
      </rPr>
      <t>Популяризация семейных ценностей.</t>
    </r>
  </si>
  <si>
    <r>
      <rPr>
        <i/>
        <u/>
        <sz val="13"/>
        <color theme="1"/>
        <rFont val="Times New Roman"/>
        <family val="1"/>
        <charset val="204"/>
      </rPr>
      <t xml:space="preserve">Задача: </t>
    </r>
    <r>
      <rPr>
        <u/>
        <sz val="13"/>
        <color theme="1"/>
        <rFont val="Times New Roman"/>
        <family val="1"/>
        <charset val="204"/>
      </rPr>
      <t xml:space="preserve">10 </t>
    </r>
    <r>
      <rPr>
        <sz val="13"/>
        <color theme="1"/>
        <rFont val="Times New Roman"/>
        <family val="1"/>
        <charset val="204"/>
      </rPr>
      <t xml:space="preserve">Создание благоприятных условий в целях привлечения медицинских работников для работы в государственные учреждения здравоохранения Самарской области, расположенные на территории городского округа Тольятти </t>
    </r>
  </si>
  <si>
    <t>Предоставление дополнительных мер социальной поддержки для отдельных категорий граждан, зарегистрированных в городском округе Тльятти, в виде единовременных денежных выплат к отдельным датам</t>
  </si>
  <si>
    <t>Приобретение товаров, работ, услуг связанных с проведением при участии департамента социального обеспечения администрации городского округа Тольятти праздничных мероприятий, предусмотренных в рамках утвержденных перечней праздничных мероприятий на территории городского округа Тольятти на соответствующий год, но не включенных в муниципальное задание муниципальных учреждений городского округа Тольятти, находящихся в ведомственном подчинении департамента культуры администрации городского округа Тольятти</t>
  </si>
  <si>
    <t>Оплата комиссионного вознаграждения по операциям кредитной организации  (услуг организации почтовой связи), связанным (связанных) с выплатами в рамках договоров пожизненной ренты; оплата расходов, связанных с сопровождением договоров пожизненной ренты</t>
  </si>
  <si>
    <t xml:space="preserve">Выплаты в рамках договоров пожизненной ренты </t>
  </si>
  <si>
    <t>количество граждан, с которыми были заключены  дополнительные соглашения к договорам  ренты в отчетном году  \ количество граждан, с которыми прекращены договоры ренты в связи со смертью   рентополучателя</t>
  </si>
  <si>
    <t>5\ 1</t>
  </si>
  <si>
    <t>2\ 1</t>
  </si>
</sst>
</file>

<file path=xl/styles.xml><?xml version="1.0" encoding="utf-8"?>
<styleSheet xmlns="http://schemas.openxmlformats.org/spreadsheetml/2006/main">
  <fonts count="15">
    <font>
      <sz val="11"/>
      <color theme="1"/>
      <name val="Calibri"/>
      <family val="2"/>
      <charset val="204"/>
      <scheme val="minor"/>
    </font>
    <font>
      <b/>
      <sz val="11"/>
      <color theme="1"/>
      <name val="Calibri"/>
      <family val="2"/>
      <charset val="204"/>
      <scheme val="minor"/>
    </font>
    <font>
      <sz val="11"/>
      <color rgb="FF006100"/>
      <name val="Calibri"/>
      <family val="2"/>
      <charset val="204"/>
      <scheme val="minor"/>
    </font>
    <font>
      <sz val="11"/>
      <color theme="1"/>
      <name val="Times New Roman"/>
      <family val="1"/>
      <charset val="204"/>
    </font>
    <font>
      <sz val="12"/>
      <color theme="1"/>
      <name val="Times New Roman"/>
      <family val="1"/>
      <charset val="204"/>
    </font>
    <font>
      <sz val="13"/>
      <color theme="1"/>
      <name val="Calibri"/>
      <family val="2"/>
      <charset val="204"/>
      <scheme val="minor"/>
    </font>
    <font>
      <sz val="11"/>
      <color theme="1"/>
      <name val="Calibri"/>
      <family val="2"/>
      <charset val="204"/>
    </font>
    <font>
      <sz val="14"/>
      <color theme="1"/>
      <name val="Times New Roman"/>
      <family val="1"/>
      <charset val="204"/>
    </font>
    <font>
      <sz val="18"/>
      <color theme="1"/>
      <name val="Times New Roman"/>
      <family val="1"/>
      <charset val="204"/>
    </font>
    <font>
      <b/>
      <sz val="12"/>
      <color theme="1"/>
      <name val="Times New Roman"/>
      <family val="1"/>
      <charset val="204"/>
    </font>
    <font>
      <sz val="7"/>
      <color theme="1"/>
      <name val="Times New Roman"/>
      <family val="1"/>
      <charset val="204"/>
    </font>
    <font>
      <i/>
      <u/>
      <sz val="14"/>
      <color theme="1"/>
      <name val="Times New Roman"/>
      <family val="1"/>
      <charset val="204"/>
    </font>
    <font>
      <sz val="13"/>
      <color theme="1"/>
      <name val="Times New Roman"/>
      <family val="1"/>
      <charset val="204"/>
    </font>
    <font>
      <i/>
      <u/>
      <sz val="13"/>
      <color theme="1"/>
      <name val="Times New Roman"/>
      <family val="1"/>
      <charset val="204"/>
    </font>
    <font>
      <u/>
      <sz val="13"/>
      <color theme="1"/>
      <name val="Times New Roman"/>
      <family val="1"/>
      <charset val="204"/>
    </font>
  </fonts>
  <fills count="3">
    <fill>
      <patternFill patternType="none"/>
    </fill>
    <fill>
      <patternFill patternType="gray125"/>
    </fill>
    <fill>
      <patternFill patternType="solid">
        <fgColor rgb="FFC6EFCE"/>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2" fillId="2" borderId="0" applyNumberFormat="0" applyBorder="0" applyAlignment="0" applyProtection="0"/>
  </cellStyleXfs>
  <cellXfs count="77">
    <xf numFmtId="0" fontId="0" fillId="0" borderId="0" xfId="0"/>
    <xf numFmtId="0" fontId="1" fillId="0" borderId="0" xfId="0" applyNumberFormat="1" applyFont="1" applyAlignment="1">
      <alignment vertical="top" wrapText="1"/>
    </xf>
    <xf numFmtId="0" fontId="1" fillId="0" borderId="0" xfId="0" applyFont="1" applyAlignment="1">
      <alignment vertical="top" wrapText="1"/>
    </xf>
    <xf numFmtId="0" fontId="0" fillId="0" borderId="0" xfId="0"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Border="1" applyAlignment="1">
      <alignment vertical="top" wrapText="1"/>
    </xf>
    <xf numFmtId="0" fontId="1" fillId="0" borderId="0" xfId="0" applyFont="1" applyAlignment="1">
      <alignment horizontal="center" vertical="top" wrapText="1"/>
    </xf>
    <xf numFmtId="0" fontId="0" fillId="0" borderId="0" xfId="0" applyAlignment="1">
      <alignment horizontal="center" vertical="top" wrapText="1"/>
    </xf>
    <xf numFmtId="0" fontId="1" fillId="0" borderId="0" xfId="0" applyNumberFormat="1" applyFont="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6" fillId="0" borderId="0" xfId="0" applyFont="1" applyFill="1"/>
    <xf numFmtId="0" fontId="0" fillId="0" borderId="0" xfId="0" applyFont="1" applyFill="1" applyAlignment="1">
      <alignment horizontal="left" wrapText="1"/>
    </xf>
    <xf numFmtId="0" fontId="6" fillId="0" borderId="0" xfId="0" applyFont="1" applyFill="1" applyAlignment="1">
      <alignment horizontal="center" vertical="center"/>
    </xf>
    <xf numFmtId="0" fontId="8" fillId="0" borderId="0" xfId="0" applyFont="1" applyFill="1" applyAlignment="1">
      <alignment horizontal="center" vertical="center"/>
    </xf>
    <xf numFmtId="0" fontId="9" fillId="0" borderId="1" xfId="0" applyFont="1" applyFill="1" applyBorder="1" applyAlignment="1">
      <alignment horizontal="center" vertical="top" wrapText="1"/>
    </xf>
    <xf numFmtId="0" fontId="9" fillId="0" borderId="1" xfId="0" applyFont="1" applyFill="1" applyBorder="1" applyAlignment="1">
      <alignment horizontal="center" vertical="top"/>
    </xf>
    <xf numFmtId="0" fontId="6"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0" xfId="0" applyFont="1" applyFill="1"/>
    <xf numFmtId="0" fontId="7" fillId="0" borderId="1" xfId="0" applyFont="1" applyFill="1" applyBorder="1" applyAlignment="1">
      <alignment horizontal="center" vertical="top" wrapText="1"/>
    </xf>
    <xf numFmtId="0" fontId="4" fillId="0" borderId="1" xfId="0" applyFont="1" applyFill="1" applyBorder="1" applyAlignment="1">
      <alignment horizontal="center" vertical="top"/>
    </xf>
    <xf numFmtId="0" fontId="4" fillId="0" borderId="1" xfId="0" applyFont="1" applyFill="1" applyBorder="1" applyAlignment="1">
      <alignment horizontal="center" vertical="top" wrapText="1"/>
    </xf>
    <xf numFmtId="3" fontId="4" fillId="0" borderId="1" xfId="0" applyNumberFormat="1" applyFont="1" applyFill="1" applyBorder="1" applyAlignment="1">
      <alignment horizontal="center" vertical="top"/>
    </xf>
    <xf numFmtId="1" fontId="4" fillId="0" borderId="1" xfId="0" applyNumberFormat="1" applyFont="1" applyFill="1" applyBorder="1" applyAlignment="1">
      <alignment horizontal="center" vertical="top"/>
    </xf>
    <xf numFmtId="0" fontId="3" fillId="0" borderId="1" xfId="0" applyFont="1" applyFill="1" applyBorder="1" applyAlignment="1">
      <alignment horizontal="center" vertical="top"/>
    </xf>
    <xf numFmtId="0" fontId="4" fillId="0" borderId="1" xfId="0" applyFont="1" applyFill="1" applyBorder="1" applyAlignment="1">
      <alignment vertical="top" wrapText="1"/>
    </xf>
    <xf numFmtId="16" fontId="4" fillId="0" borderId="1" xfId="0" applyNumberFormat="1" applyFont="1" applyFill="1" applyBorder="1" applyAlignment="1">
      <alignment horizontal="center" vertical="top" wrapText="1"/>
    </xf>
    <xf numFmtId="0" fontId="4" fillId="0" borderId="1" xfId="0" applyFont="1" applyFill="1" applyBorder="1" applyAlignment="1">
      <alignment horizontal="center" vertical="center"/>
    </xf>
    <xf numFmtId="0" fontId="4" fillId="0" borderId="1" xfId="1" applyFont="1" applyFill="1" applyBorder="1" applyAlignment="1">
      <alignment horizontal="center" vertical="top"/>
    </xf>
    <xf numFmtId="0" fontId="0" fillId="0" borderId="1" xfId="1" applyFont="1" applyFill="1" applyBorder="1" applyAlignment="1">
      <alignment horizontal="center" vertical="top" wrapText="1"/>
    </xf>
    <xf numFmtId="0" fontId="0" fillId="0" borderId="1" xfId="1" applyFont="1" applyFill="1" applyBorder="1" applyAlignment="1">
      <alignment horizontal="center" vertical="top"/>
    </xf>
    <xf numFmtId="1" fontId="0" fillId="0" borderId="1" xfId="1" applyNumberFormat="1" applyFont="1" applyFill="1" applyBorder="1" applyAlignment="1">
      <alignment horizontal="center" vertical="top"/>
    </xf>
    <xf numFmtId="1" fontId="4" fillId="0" borderId="1"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top"/>
    </xf>
    <xf numFmtId="0" fontId="7" fillId="0" borderId="0" xfId="0" applyFont="1" applyFill="1" applyBorder="1" applyAlignment="1">
      <alignment horizontal="center" vertical="top" wrapText="1"/>
    </xf>
    <xf numFmtId="0" fontId="7" fillId="0" borderId="0" xfId="0" applyFont="1" applyFill="1" applyBorder="1" applyAlignment="1">
      <alignment horizontal="left" vertical="top" wrapText="1"/>
    </xf>
    <xf numFmtId="0" fontId="0" fillId="0" borderId="0" xfId="0" applyFont="1" applyFill="1" applyBorder="1" applyAlignment="1"/>
    <xf numFmtId="0" fontId="13" fillId="0" borderId="5" xfId="0" applyFont="1" applyFill="1" applyBorder="1" applyAlignment="1">
      <alignment horizontal="left" vertical="center" wrapText="1"/>
    </xf>
    <xf numFmtId="0" fontId="0" fillId="0" borderId="6" xfId="0" applyFont="1" applyFill="1" applyBorder="1" applyAlignment="1"/>
    <xf numFmtId="0" fontId="4" fillId="0" borderId="5" xfId="0" applyFont="1" applyFill="1" applyBorder="1" applyAlignment="1">
      <alignment vertical="top" wrapText="1"/>
    </xf>
    <xf numFmtId="0" fontId="0" fillId="0" borderId="7" xfId="0" applyFont="1" applyFill="1" applyBorder="1" applyAlignment="1">
      <alignment vertical="top"/>
    </xf>
    <xf numFmtId="0" fontId="12" fillId="0" borderId="5" xfId="0" applyFont="1" applyFill="1" applyBorder="1" applyAlignment="1">
      <alignment horizontal="left" vertical="top" wrapText="1"/>
    </xf>
    <xf numFmtId="0" fontId="5" fillId="0" borderId="6" xfId="0" applyFont="1" applyFill="1" applyBorder="1" applyAlignment="1"/>
    <xf numFmtId="0" fontId="5" fillId="0" borderId="7" xfId="0" applyFont="1" applyFill="1" applyBorder="1" applyAlignment="1"/>
    <xf numFmtId="0" fontId="4" fillId="0" borderId="5" xfId="0" applyFont="1" applyFill="1" applyBorder="1" applyAlignment="1">
      <alignment horizontal="left" vertical="top" wrapText="1"/>
    </xf>
    <xf numFmtId="0" fontId="4" fillId="0" borderId="12" xfId="0" applyFont="1" applyFill="1" applyBorder="1" applyAlignment="1">
      <alignment horizontal="center" vertical="top"/>
    </xf>
    <xf numFmtId="0" fontId="0" fillId="0" borderId="13" xfId="0" applyFont="1" applyFill="1" applyBorder="1" applyAlignment="1">
      <alignment horizontal="center" vertical="top"/>
    </xf>
    <xf numFmtId="0" fontId="0" fillId="0" borderId="14" xfId="0" applyFont="1" applyFill="1" applyBorder="1" applyAlignment="1">
      <alignment horizontal="center" vertical="top"/>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7" fillId="0" borderId="5" xfId="0" applyFont="1" applyFill="1" applyBorder="1" applyAlignment="1">
      <alignment horizontal="left" vertical="top" wrapText="1"/>
    </xf>
    <xf numFmtId="0" fontId="0" fillId="0" borderId="7" xfId="0" applyFont="1" applyFill="1" applyBorder="1" applyAlignment="1"/>
    <xf numFmtId="0" fontId="12" fillId="0" borderId="5" xfId="0" applyFont="1" applyFill="1" applyBorder="1" applyAlignment="1">
      <alignment horizontal="left" vertical="center" wrapText="1"/>
    </xf>
    <xf numFmtId="0" fontId="0" fillId="0" borderId="6" xfId="0" applyFont="1" applyFill="1" applyBorder="1" applyAlignment="1">
      <alignment vertical="top" wrapText="1"/>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4" fillId="0" borderId="1" xfId="0" applyFont="1" applyFill="1" applyBorder="1" applyAlignment="1">
      <alignment horizontal="center" vertical="center" wrapText="1"/>
    </xf>
    <xf numFmtId="0" fontId="0" fillId="0" borderId="1" xfId="0" applyFont="1" applyFill="1" applyBorder="1" applyAlignment="1"/>
    <xf numFmtId="0" fontId="4" fillId="0" borderId="5" xfId="0" applyNumberFormat="1" applyFont="1" applyFill="1" applyBorder="1" applyAlignment="1">
      <alignment horizontal="left" vertical="top" wrapText="1"/>
    </xf>
    <xf numFmtId="0" fontId="0" fillId="0" borderId="7" xfId="0" applyFont="1" applyFill="1" applyBorder="1" applyAlignment="1">
      <alignment horizontal="left" vertical="top" wrapText="1"/>
    </xf>
    <xf numFmtId="0" fontId="4" fillId="0" borderId="5" xfId="0" applyNumberFormat="1" applyFont="1" applyFill="1" applyBorder="1" applyAlignment="1">
      <alignment vertical="top" wrapText="1"/>
    </xf>
    <xf numFmtId="0" fontId="0" fillId="0" borderId="7" xfId="0" applyFont="1" applyFill="1" applyBorder="1" applyAlignment="1">
      <alignment vertical="top" wrapText="1"/>
    </xf>
    <xf numFmtId="0" fontId="4" fillId="0" borderId="1" xfId="0" applyFont="1" applyFill="1" applyBorder="1" applyAlignment="1">
      <alignment vertical="top" wrapText="1"/>
    </xf>
    <xf numFmtId="0" fontId="0" fillId="0" borderId="1" xfId="0" applyFont="1" applyFill="1" applyBorder="1" applyAlignment="1">
      <alignment vertical="top" wrapText="1"/>
    </xf>
    <xf numFmtId="0" fontId="4" fillId="0" borderId="5" xfId="0" applyFont="1" applyFill="1" applyBorder="1" applyAlignment="1">
      <alignment horizontal="justify" vertical="top" wrapText="1"/>
    </xf>
    <xf numFmtId="0" fontId="3" fillId="0" borderId="0" xfId="0" applyFont="1" applyFill="1" applyAlignment="1">
      <alignment horizontal="left" wrapText="1"/>
    </xf>
    <xf numFmtId="0" fontId="0" fillId="0" borderId="0" xfId="0" applyFont="1" applyFill="1" applyAlignment="1">
      <alignment horizontal="left" wrapText="1"/>
    </xf>
    <xf numFmtId="0" fontId="3" fillId="0" borderId="0" xfId="0" applyFont="1" applyFill="1" applyAlignment="1">
      <alignment horizontal="center" vertical="center" wrapText="1"/>
    </xf>
    <xf numFmtId="0" fontId="7" fillId="0" borderId="0" xfId="0" applyFont="1" applyFill="1" applyAlignment="1">
      <alignment horizontal="center" vertical="center"/>
    </xf>
    <xf numFmtId="0" fontId="6"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cellXfs>
  <cellStyles count="2">
    <cellStyle name="Обычный" xfId="0" builtinId="0"/>
    <cellStyle name="Хороший" xfId="1" builtinId="2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E10"/>
  <sheetViews>
    <sheetView showGridLines="0" workbookViewId="0"/>
  </sheetViews>
  <sheetFormatPr defaultRowHeight="15"/>
  <cols>
    <col min="1" max="1" width="1.140625" customWidth="1"/>
    <col min="2" max="2" width="64.42578125" customWidth="1"/>
    <col min="3" max="3" width="1.5703125" customWidth="1"/>
    <col min="4" max="4" width="5.5703125" customWidth="1"/>
    <col min="5" max="5" width="16" customWidth="1"/>
  </cols>
  <sheetData>
    <row r="1" spans="2:5">
      <c r="B1" s="1" t="s">
        <v>46</v>
      </c>
      <c r="C1" s="2"/>
      <c r="D1" s="7"/>
      <c r="E1" s="7"/>
    </row>
    <row r="2" spans="2:5">
      <c r="B2" s="1" t="s">
        <v>47</v>
      </c>
      <c r="C2" s="2"/>
      <c r="D2" s="7"/>
      <c r="E2" s="7"/>
    </row>
    <row r="3" spans="2:5">
      <c r="B3" s="3"/>
      <c r="C3" s="3"/>
      <c r="D3" s="8"/>
      <c r="E3" s="8"/>
    </row>
    <row r="4" spans="2:5" ht="60">
      <c r="B4" s="4" t="s">
        <v>48</v>
      </c>
      <c r="C4" s="3"/>
      <c r="D4" s="8"/>
      <c r="E4" s="8"/>
    </row>
    <row r="5" spans="2:5">
      <c r="B5" s="3"/>
      <c r="C5" s="3"/>
      <c r="D5" s="8"/>
      <c r="E5" s="8"/>
    </row>
    <row r="6" spans="2:5" ht="30">
      <c r="B6" s="1" t="s">
        <v>49</v>
      </c>
      <c r="C6" s="2"/>
      <c r="D6" s="7"/>
      <c r="E6" s="9" t="s">
        <v>50</v>
      </c>
    </row>
    <row r="7" spans="2:5" ht="15.75" thickBot="1">
      <c r="B7" s="3"/>
      <c r="C7" s="3"/>
      <c r="D7" s="8"/>
      <c r="E7" s="8"/>
    </row>
    <row r="8" spans="2:5" ht="60.75" thickBot="1">
      <c r="B8" s="5" t="s">
        <v>51</v>
      </c>
      <c r="C8" s="6"/>
      <c r="D8" s="10"/>
      <c r="E8" s="11">
        <v>10</v>
      </c>
    </row>
    <row r="9" spans="2:5">
      <c r="B9" s="3"/>
      <c r="C9" s="3"/>
      <c r="D9" s="8"/>
      <c r="E9" s="8"/>
    </row>
    <row r="10" spans="2:5">
      <c r="B10" s="3"/>
      <c r="C10" s="3"/>
      <c r="D10" s="8"/>
      <c r="E10"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K64"/>
  <sheetViews>
    <sheetView tabSelected="1" view="pageBreakPreview" topLeftCell="A20" zoomScale="60" workbookViewId="0">
      <selection activeCell="J25" sqref="J25"/>
    </sheetView>
  </sheetViews>
  <sheetFormatPr defaultRowHeight="15"/>
  <cols>
    <col min="1" max="1" width="8.85546875" style="12" customWidth="1"/>
    <col min="2" max="2" width="56" style="12" customWidth="1"/>
    <col min="3" max="3" width="51" style="12" customWidth="1"/>
    <col min="4" max="4" width="33.28515625" style="12" customWidth="1"/>
    <col min="5" max="5" width="14.42578125" style="12" customWidth="1"/>
    <col min="6" max="6" width="11.42578125" style="12" customWidth="1"/>
    <col min="7" max="7" width="11" style="12" customWidth="1"/>
    <col min="8" max="8" width="11.28515625" style="12" customWidth="1"/>
    <col min="9" max="9" width="12.5703125" style="12" customWidth="1"/>
    <col min="10" max="10" width="12.85546875" style="12" customWidth="1"/>
    <col min="11" max="11" width="10.5703125" style="12" customWidth="1"/>
    <col min="12" max="16384" width="9.140625" style="12"/>
  </cols>
  <sheetData>
    <row r="1" spans="1:11">
      <c r="E1" s="68" t="s">
        <v>95</v>
      </c>
      <c r="F1" s="69"/>
      <c r="G1" s="69"/>
      <c r="H1" s="69"/>
      <c r="I1" s="69"/>
      <c r="J1" s="69"/>
    </row>
    <row r="2" spans="1:11">
      <c r="E2" s="69"/>
      <c r="F2" s="69"/>
      <c r="G2" s="69"/>
      <c r="H2" s="69"/>
      <c r="I2" s="69"/>
      <c r="J2" s="69"/>
    </row>
    <row r="3" spans="1:11">
      <c r="E3" s="68" t="s">
        <v>96</v>
      </c>
      <c r="F3" s="68"/>
      <c r="G3" s="68"/>
      <c r="H3" s="68"/>
      <c r="I3" s="68"/>
      <c r="J3" s="13"/>
    </row>
    <row r="4" spans="1:11" ht="58.5" customHeight="1">
      <c r="A4" s="14"/>
      <c r="B4" s="14"/>
      <c r="E4" s="70" t="s">
        <v>94</v>
      </c>
      <c r="F4" s="70"/>
      <c r="G4" s="70"/>
      <c r="H4" s="70"/>
      <c r="I4" s="70"/>
    </row>
    <row r="5" spans="1:11" ht="18.75">
      <c r="A5" s="71" t="s">
        <v>0</v>
      </c>
      <c r="B5" s="71"/>
      <c r="C5" s="71"/>
      <c r="D5" s="71"/>
      <c r="E5" s="71"/>
      <c r="F5" s="71"/>
      <c r="G5" s="71"/>
      <c r="H5" s="71"/>
      <c r="I5" s="71"/>
    </row>
    <row r="6" spans="1:11" ht="13.5" customHeight="1">
      <c r="A6" s="15"/>
      <c r="B6" s="15"/>
      <c r="C6" s="15"/>
      <c r="D6" s="15"/>
      <c r="E6" s="15"/>
      <c r="F6" s="15"/>
      <c r="G6" s="15"/>
      <c r="H6" s="15"/>
      <c r="I6" s="15"/>
      <c r="J6" s="15"/>
      <c r="K6" s="15"/>
    </row>
    <row r="7" spans="1:11" ht="33" customHeight="1">
      <c r="A7" s="59" t="s">
        <v>1</v>
      </c>
      <c r="B7" s="73" t="s">
        <v>2</v>
      </c>
      <c r="C7" s="74"/>
      <c r="D7" s="59" t="s">
        <v>3</v>
      </c>
      <c r="E7" s="59" t="s">
        <v>4</v>
      </c>
      <c r="F7" s="59" t="s">
        <v>5</v>
      </c>
      <c r="G7" s="59" t="s">
        <v>6</v>
      </c>
      <c r="H7" s="59"/>
      <c r="I7" s="59"/>
      <c r="J7" s="60"/>
      <c r="K7" s="60"/>
    </row>
    <row r="8" spans="1:11" ht="15.75">
      <c r="A8" s="72"/>
      <c r="B8" s="75"/>
      <c r="C8" s="76"/>
      <c r="D8" s="59"/>
      <c r="E8" s="59"/>
      <c r="F8" s="59"/>
      <c r="G8" s="16">
        <v>2020</v>
      </c>
      <c r="H8" s="16">
        <v>2021</v>
      </c>
      <c r="I8" s="17">
        <v>2022</v>
      </c>
      <c r="J8" s="17">
        <v>2023</v>
      </c>
      <c r="K8" s="17">
        <v>2024</v>
      </c>
    </row>
    <row r="9" spans="1:11" ht="15.75">
      <c r="A9" s="18">
        <v>1</v>
      </c>
      <c r="B9" s="18"/>
      <c r="C9" s="19">
        <v>2</v>
      </c>
      <c r="D9" s="19">
        <v>3</v>
      </c>
      <c r="E9" s="19">
        <v>4</v>
      </c>
      <c r="F9" s="19">
        <v>5</v>
      </c>
      <c r="G9" s="19">
        <v>6</v>
      </c>
      <c r="H9" s="19">
        <v>7</v>
      </c>
      <c r="I9" s="19">
        <v>8</v>
      </c>
      <c r="J9" s="19">
        <v>8</v>
      </c>
      <c r="K9" s="19">
        <v>8</v>
      </c>
    </row>
    <row r="10" spans="1:11" s="20" customFormat="1" ht="39" customHeight="1">
      <c r="A10" s="59" t="s">
        <v>7</v>
      </c>
      <c r="B10" s="59"/>
      <c r="C10" s="59"/>
      <c r="D10" s="59"/>
      <c r="E10" s="59"/>
      <c r="F10" s="59"/>
      <c r="G10" s="59"/>
      <c r="H10" s="59"/>
      <c r="I10" s="59"/>
      <c r="J10" s="60"/>
      <c r="K10" s="60"/>
    </row>
    <row r="11" spans="1:11" ht="27" customHeight="1">
      <c r="A11" s="21" t="s">
        <v>132</v>
      </c>
      <c r="B11" s="53" t="s">
        <v>133</v>
      </c>
      <c r="C11" s="40"/>
      <c r="D11" s="40"/>
      <c r="E11" s="40"/>
      <c r="F11" s="40"/>
      <c r="G11" s="40"/>
      <c r="H11" s="40"/>
      <c r="I11" s="40"/>
      <c r="J11" s="40"/>
      <c r="K11" s="54"/>
    </row>
    <row r="12" spans="1:11" ht="92.25" customHeight="1">
      <c r="A12" s="22" t="s">
        <v>8</v>
      </c>
      <c r="B12" s="61" t="s">
        <v>9</v>
      </c>
      <c r="C12" s="62"/>
      <c r="D12" s="23" t="s">
        <v>10</v>
      </c>
      <c r="E12" s="22" t="s">
        <v>11</v>
      </c>
      <c r="F12" s="24">
        <v>5774</v>
      </c>
      <c r="G12" s="24">
        <f>5774-1742</f>
        <v>4032</v>
      </c>
      <c r="H12" s="24">
        <v>3894</v>
      </c>
      <c r="I12" s="24">
        <v>4536</v>
      </c>
      <c r="J12" s="24" t="s">
        <v>85</v>
      </c>
      <c r="K12" s="24" t="s">
        <v>85</v>
      </c>
    </row>
    <row r="13" spans="1:11" ht="104.25" customHeight="1">
      <c r="A13" s="22" t="s">
        <v>12</v>
      </c>
      <c r="B13" s="63" t="s">
        <v>128</v>
      </c>
      <c r="C13" s="64"/>
      <c r="D13" s="23" t="s">
        <v>13</v>
      </c>
      <c r="E13" s="22" t="s">
        <v>11</v>
      </c>
      <c r="F13" s="24">
        <v>1720</v>
      </c>
      <c r="G13" s="24">
        <f>1720-874</f>
        <v>846</v>
      </c>
      <c r="H13" s="24" t="s">
        <v>85</v>
      </c>
      <c r="I13" s="24" t="s">
        <v>85</v>
      </c>
      <c r="J13" s="24" t="s">
        <v>85</v>
      </c>
      <c r="K13" s="24" t="s">
        <v>85</v>
      </c>
    </row>
    <row r="14" spans="1:11" ht="78" customHeight="1">
      <c r="A14" s="22" t="s">
        <v>14</v>
      </c>
      <c r="B14" s="41" t="s">
        <v>72</v>
      </c>
      <c r="C14" s="64"/>
      <c r="D14" s="23" t="s">
        <v>15</v>
      </c>
      <c r="E14" s="22" t="s">
        <v>17</v>
      </c>
      <c r="F14" s="22">
        <v>815</v>
      </c>
      <c r="G14" s="22">
        <v>815</v>
      </c>
      <c r="H14" s="22">
        <v>1185</v>
      </c>
      <c r="I14" s="22">
        <v>1362</v>
      </c>
      <c r="J14" s="22" t="s">
        <v>85</v>
      </c>
      <c r="K14" s="22" t="s">
        <v>85</v>
      </c>
    </row>
    <row r="15" spans="1:11" ht="81.75" customHeight="1">
      <c r="A15" s="22" t="s">
        <v>16</v>
      </c>
      <c r="B15" s="46" t="s">
        <v>130</v>
      </c>
      <c r="C15" s="62"/>
      <c r="D15" s="23" t="s">
        <v>10</v>
      </c>
      <c r="E15" s="23" t="s">
        <v>11</v>
      </c>
      <c r="F15" s="23">
        <v>993</v>
      </c>
      <c r="G15" s="23">
        <f>993-783</f>
        <v>210</v>
      </c>
      <c r="H15" s="23" t="s">
        <v>85</v>
      </c>
      <c r="I15" s="23" t="s">
        <v>85</v>
      </c>
      <c r="J15" s="23" t="s">
        <v>85</v>
      </c>
      <c r="K15" s="23" t="s">
        <v>85</v>
      </c>
    </row>
    <row r="16" spans="1:11" ht="64.5" customHeight="1">
      <c r="A16" s="22" t="s">
        <v>18</v>
      </c>
      <c r="B16" s="41" t="s">
        <v>99</v>
      </c>
      <c r="C16" s="64"/>
      <c r="D16" s="23" t="s">
        <v>23</v>
      </c>
      <c r="E16" s="22" t="s">
        <v>11</v>
      </c>
      <c r="F16" s="22">
        <v>174</v>
      </c>
      <c r="G16" s="22">
        <v>298</v>
      </c>
      <c r="H16" s="22" t="s">
        <v>85</v>
      </c>
      <c r="I16" s="22" t="s">
        <v>85</v>
      </c>
      <c r="J16" s="22" t="s">
        <v>85</v>
      </c>
      <c r="K16" s="22" t="s">
        <v>85</v>
      </c>
    </row>
    <row r="17" spans="1:11" ht="126" customHeight="1">
      <c r="A17" s="22" t="s">
        <v>74</v>
      </c>
      <c r="B17" s="65" t="s">
        <v>100</v>
      </c>
      <c r="C17" s="66"/>
      <c r="D17" s="23" t="s">
        <v>86</v>
      </c>
      <c r="E17" s="22" t="s">
        <v>43</v>
      </c>
      <c r="F17" s="23">
        <v>4003</v>
      </c>
      <c r="G17" s="22">
        <f>4122-82</f>
        <v>4040</v>
      </c>
      <c r="H17" s="22">
        <f>3888-84-80</f>
        <v>3724</v>
      </c>
      <c r="I17" s="22">
        <v>3840</v>
      </c>
      <c r="J17" s="22" t="s">
        <v>85</v>
      </c>
      <c r="K17" s="22" t="s">
        <v>85</v>
      </c>
    </row>
    <row r="18" spans="1:11" ht="87" customHeight="1">
      <c r="A18" s="22" t="s">
        <v>75</v>
      </c>
      <c r="B18" s="41" t="s">
        <v>67</v>
      </c>
      <c r="C18" s="54"/>
      <c r="D18" s="23" t="s">
        <v>87</v>
      </c>
      <c r="E18" s="22" t="s">
        <v>43</v>
      </c>
      <c r="F18" s="23">
        <v>86</v>
      </c>
      <c r="G18" s="22">
        <f>157</f>
        <v>157</v>
      </c>
      <c r="H18" s="25">
        <v>18</v>
      </c>
      <c r="I18" s="25" t="s">
        <v>85</v>
      </c>
      <c r="J18" s="25" t="s">
        <v>85</v>
      </c>
      <c r="K18" s="25" t="s">
        <v>85</v>
      </c>
    </row>
    <row r="19" spans="1:11" ht="87" customHeight="1">
      <c r="A19" s="22" t="s">
        <v>101</v>
      </c>
      <c r="B19" s="41" t="s">
        <v>68</v>
      </c>
      <c r="C19" s="54"/>
      <c r="D19" s="23" t="s">
        <v>88</v>
      </c>
      <c r="E19" s="22" t="s">
        <v>43</v>
      </c>
      <c r="F19" s="23">
        <v>63</v>
      </c>
      <c r="G19" s="22">
        <f>55</f>
        <v>55</v>
      </c>
      <c r="H19" s="25" t="s">
        <v>85</v>
      </c>
      <c r="I19" s="25" t="s">
        <v>85</v>
      </c>
      <c r="J19" s="25" t="s">
        <v>85</v>
      </c>
      <c r="K19" s="25" t="s">
        <v>85</v>
      </c>
    </row>
    <row r="20" spans="1:11" ht="87" customHeight="1">
      <c r="A20" s="22" t="s">
        <v>102</v>
      </c>
      <c r="B20" s="41" t="s">
        <v>69</v>
      </c>
      <c r="C20" s="54"/>
      <c r="D20" s="23" t="s">
        <v>89</v>
      </c>
      <c r="E20" s="22" t="s">
        <v>43</v>
      </c>
      <c r="F20" s="23">
        <v>106</v>
      </c>
      <c r="G20" s="22">
        <f>106</f>
        <v>106</v>
      </c>
      <c r="H20" s="22" t="s">
        <v>85</v>
      </c>
      <c r="I20" s="22" t="s">
        <v>85</v>
      </c>
      <c r="J20" s="22" t="s">
        <v>85</v>
      </c>
      <c r="K20" s="22" t="s">
        <v>85</v>
      </c>
    </row>
    <row r="21" spans="1:11" ht="87" customHeight="1">
      <c r="A21" s="22" t="s">
        <v>103</v>
      </c>
      <c r="B21" s="46" t="s">
        <v>70</v>
      </c>
      <c r="C21" s="42"/>
      <c r="D21" s="23" t="s">
        <v>90</v>
      </c>
      <c r="E21" s="22" t="s">
        <v>43</v>
      </c>
      <c r="F21" s="23">
        <v>77</v>
      </c>
      <c r="G21" s="22">
        <f>56+9</f>
        <v>65</v>
      </c>
      <c r="H21" s="25" t="s">
        <v>85</v>
      </c>
      <c r="I21" s="25" t="s">
        <v>85</v>
      </c>
      <c r="J21" s="25" t="s">
        <v>85</v>
      </c>
      <c r="K21" s="25" t="s">
        <v>85</v>
      </c>
    </row>
    <row r="22" spans="1:11" ht="87" customHeight="1">
      <c r="A22" s="22" t="s">
        <v>104</v>
      </c>
      <c r="B22" s="46" t="s">
        <v>71</v>
      </c>
      <c r="C22" s="42"/>
      <c r="D22" s="23" t="s">
        <v>91</v>
      </c>
      <c r="E22" s="22" t="s">
        <v>43</v>
      </c>
      <c r="F22" s="26">
        <v>3</v>
      </c>
      <c r="G22" s="26">
        <v>4</v>
      </c>
      <c r="H22" s="26" t="s">
        <v>85</v>
      </c>
      <c r="I22" s="26">
        <v>2</v>
      </c>
      <c r="J22" s="26" t="s">
        <v>85</v>
      </c>
      <c r="K22" s="26" t="s">
        <v>85</v>
      </c>
    </row>
    <row r="23" spans="1:11" ht="87" customHeight="1">
      <c r="A23" s="22" t="s">
        <v>105</v>
      </c>
      <c r="B23" s="46" t="s">
        <v>97</v>
      </c>
      <c r="C23" s="42"/>
      <c r="D23" s="23" t="s">
        <v>82</v>
      </c>
      <c r="E23" s="23" t="s">
        <v>43</v>
      </c>
      <c r="F23" s="23">
        <v>3972</v>
      </c>
      <c r="G23" s="23">
        <v>4481</v>
      </c>
      <c r="H23" s="23">
        <v>4273</v>
      </c>
      <c r="I23" s="23">
        <v>4502</v>
      </c>
      <c r="J23" s="23">
        <v>4502</v>
      </c>
      <c r="K23" s="23">
        <v>4502</v>
      </c>
    </row>
    <row r="24" spans="1:11" ht="100.5" customHeight="1">
      <c r="A24" s="22" t="s">
        <v>106</v>
      </c>
      <c r="B24" s="46" t="s">
        <v>93</v>
      </c>
      <c r="C24" s="42"/>
      <c r="D24" s="23" t="s">
        <v>92</v>
      </c>
      <c r="E24" s="23" t="s">
        <v>43</v>
      </c>
      <c r="F24" s="23">
        <v>1</v>
      </c>
      <c r="G24" s="23">
        <v>1</v>
      </c>
      <c r="H24" s="23">
        <v>2</v>
      </c>
      <c r="I24" s="23" t="s">
        <v>85</v>
      </c>
      <c r="J24" s="23" t="s">
        <v>85</v>
      </c>
      <c r="K24" s="23" t="s">
        <v>85</v>
      </c>
    </row>
    <row r="25" spans="1:11" ht="87" customHeight="1">
      <c r="A25" s="22" t="s">
        <v>107</v>
      </c>
      <c r="B25" s="41" t="s">
        <v>108</v>
      </c>
      <c r="C25" s="56"/>
      <c r="D25" s="23" t="s">
        <v>23</v>
      </c>
      <c r="E25" s="22" t="s">
        <v>11</v>
      </c>
      <c r="F25" s="22">
        <v>30</v>
      </c>
      <c r="G25" s="22">
        <f>30-18</f>
        <v>12</v>
      </c>
      <c r="H25" s="22" t="s">
        <v>85</v>
      </c>
      <c r="I25" s="22" t="s">
        <v>85</v>
      </c>
      <c r="J25" s="22" t="s">
        <v>85</v>
      </c>
      <c r="K25" s="22" t="s">
        <v>85</v>
      </c>
    </row>
    <row r="26" spans="1:11" ht="57" customHeight="1">
      <c r="A26" s="21" t="s">
        <v>134</v>
      </c>
      <c r="B26" s="53" t="s">
        <v>135</v>
      </c>
      <c r="C26" s="57"/>
      <c r="D26" s="57"/>
      <c r="E26" s="57"/>
      <c r="F26" s="57"/>
      <c r="G26" s="57"/>
      <c r="H26" s="57"/>
      <c r="I26" s="57"/>
      <c r="J26" s="57"/>
      <c r="K26" s="58"/>
    </row>
    <row r="27" spans="1:11" ht="69.75" customHeight="1">
      <c r="A27" s="22" t="s">
        <v>20</v>
      </c>
      <c r="B27" s="67" t="s">
        <v>83</v>
      </c>
      <c r="C27" s="42"/>
      <c r="D27" s="23" t="s">
        <v>21</v>
      </c>
      <c r="E27" s="23" t="s">
        <v>11</v>
      </c>
      <c r="F27" s="23">
        <v>334</v>
      </c>
      <c r="G27" s="23">
        <f>385-125</f>
        <v>260</v>
      </c>
      <c r="H27" s="23">
        <f>260-68-41</f>
        <v>151</v>
      </c>
      <c r="I27" s="23">
        <v>195</v>
      </c>
      <c r="J27" s="23" t="s">
        <v>85</v>
      </c>
      <c r="K27" s="23" t="s">
        <v>85</v>
      </c>
    </row>
    <row r="28" spans="1:11" ht="35.25" customHeight="1">
      <c r="A28" s="21" t="s">
        <v>136</v>
      </c>
      <c r="B28" s="53" t="s">
        <v>137</v>
      </c>
      <c r="C28" s="40"/>
      <c r="D28" s="40"/>
      <c r="E28" s="40"/>
      <c r="F28" s="40"/>
      <c r="G28" s="40"/>
      <c r="H28" s="40"/>
      <c r="I28" s="40"/>
      <c r="J28" s="40"/>
      <c r="K28" s="54"/>
    </row>
    <row r="29" spans="1:11" ht="33.75" customHeight="1">
      <c r="A29" s="22" t="s">
        <v>22</v>
      </c>
      <c r="B29" s="67" t="s">
        <v>148</v>
      </c>
      <c r="C29" s="42"/>
      <c r="D29" s="23" t="s">
        <v>26</v>
      </c>
      <c r="E29" s="22" t="s">
        <v>11</v>
      </c>
      <c r="F29" s="24">
        <v>7236</v>
      </c>
      <c r="G29" s="24">
        <v>5591</v>
      </c>
      <c r="H29" s="24">
        <f>4044+409-131</f>
        <v>4322</v>
      </c>
      <c r="I29" s="24">
        <v>4453</v>
      </c>
      <c r="J29" s="24" t="s">
        <v>85</v>
      </c>
      <c r="K29" s="24" t="s">
        <v>85</v>
      </c>
    </row>
    <row r="30" spans="1:11" ht="135" customHeight="1">
      <c r="A30" s="22" t="s">
        <v>24</v>
      </c>
      <c r="B30" s="41" t="s">
        <v>27</v>
      </c>
      <c r="C30" s="42"/>
      <c r="D30" s="23" t="s">
        <v>28</v>
      </c>
      <c r="E30" s="22" t="s">
        <v>11</v>
      </c>
      <c r="F30" s="22">
        <v>1</v>
      </c>
      <c r="G30" s="22">
        <v>1</v>
      </c>
      <c r="H30" s="22">
        <v>1</v>
      </c>
      <c r="I30" s="22">
        <v>1</v>
      </c>
      <c r="J30" s="22" t="s">
        <v>85</v>
      </c>
      <c r="K30" s="22" t="s">
        <v>85</v>
      </c>
    </row>
    <row r="31" spans="1:11" ht="63" customHeight="1">
      <c r="A31" s="22" t="s">
        <v>109</v>
      </c>
      <c r="B31" s="41" t="s">
        <v>29</v>
      </c>
      <c r="C31" s="42"/>
      <c r="D31" s="23" t="s">
        <v>23</v>
      </c>
      <c r="E31" s="22" t="s">
        <v>11</v>
      </c>
      <c r="F31" s="22">
        <v>203</v>
      </c>
      <c r="G31" s="22">
        <f>215</f>
        <v>215</v>
      </c>
      <c r="H31" s="22" t="s">
        <v>85</v>
      </c>
      <c r="I31" s="22" t="s">
        <v>85</v>
      </c>
      <c r="J31" s="22" t="s">
        <v>85</v>
      </c>
      <c r="K31" s="22" t="s">
        <v>85</v>
      </c>
    </row>
    <row r="32" spans="1:11" ht="52.5" customHeight="1">
      <c r="A32" s="22" t="s">
        <v>110</v>
      </c>
      <c r="B32" s="41" t="s">
        <v>65</v>
      </c>
      <c r="C32" s="42"/>
      <c r="D32" s="23" t="s">
        <v>23</v>
      </c>
      <c r="E32" s="22" t="s">
        <v>11</v>
      </c>
      <c r="F32" s="22">
        <v>18</v>
      </c>
      <c r="G32" s="22">
        <v>20</v>
      </c>
      <c r="H32" s="22">
        <f>20-2</f>
        <v>18</v>
      </c>
      <c r="I32" s="22">
        <v>18</v>
      </c>
      <c r="J32" s="22" t="s">
        <v>85</v>
      </c>
      <c r="K32" s="22" t="s">
        <v>85</v>
      </c>
    </row>
    <row r="33" spans="1:11" ht="63" customHeight="1">
      <c r="A33" s="22" t="s">
        <v>111</v>
      </c>
      <c r="B33" s="41" t="s">
        <v>84</v>
      </c>
      <c r="C33" s="42"/>
      <c r="D33" s="23" t="s">
        <v>30</v>
      </c>
      <c r="E33" s="22" t="s">
        <v>11</v>
      </c>
      <c r="F33" s="22">
        <v>6</v>
      </c>
      <c r="G33" s="22">
        <v>7</v>
      </c>
      <c r="H33" s="22">
        <f>6+2</f>
        <v>8</v>
      </c>
      <c r="I33" s="22">
        <v>8</v>
      </c>
      <c r="J33" s="22" t="s">
        <v>85</v>
      </c>
      <c r="K33" s="22" t="s">
        <v>85</v>
      </c>
    </row>
    <row r="34" spans="1:11" ht="78.75" customHeight="1">
      <c r="A34" s="22" t="s">
        <v>112</v>
      </c>
      <c r="B34" s="41" t="s">
        <v>31</v>
      </c>
      <c r="C34" s="42"/>
      <c r="D34" s="23" t="s">
        <v>23</v>
      </c>
      <c r="E34" s="22" t="s">
        <v>11</v>
      </c>
      <c r="F34" s="22">
        <v>1</v>
      </c>
      <c r="G34" s="22">
        <v>1</v>
      </c>
      <c r="H34" s="22">
        <f>1</f>
        <v>1</v>
      </c>
      <c r="I34" s="22">
        <v>1</v>
      </c>
      <c r="J34" s="22" t="s">
        <v>85</v>
      </c>
      <c r="K34" s="22" t="s">
        <v>85</v>
      </c>
    </row>
    <row r="35" spans="1:11" ht="83.25" customHeight="1">
      <c r="A35" s="22" t="s">
        <v>113</v>
      </c>
      <c r="B35" s="41" t="s">
        <v>129</v>
      </c>
      <c r="C35" s="42"/>
      <c r="D35" s="23" t="s">
        <v>30</v>
      </c>
      <c r="E35" s="22" t="s">
        <v>11</v>
      </c>
      <c r="F35" s="22">
        <v>1</v>
      </c>
      <c r="G35" s="22">
        <v>1</v>
      </c>
      <c r="H35" s="22" t="s">
        <v>85</v>
      </c>
      <c r="I35" s="22" t="s">
        <v>85</v>
      </c>
      <c r="J35" s="22" t="s">
        <v>85</v>
      </c>
      <c r="K35" s="22" t="s">
        <v>85</v>
      </c>
    </row>
    <row r="36" spans="1:11" ht="69.75" customHeight="1">
      <c r="A36" s="22" t="s">
        <v>114</v>
      </c>
      <c r="B36" s="41" t="s">
        <v>60</v>
      </c>
      <c r="C36" s="42"/>
      <c r="D36" s="23" t="s">
        <v>28</v>
      </c>
      <c r="E36" s="22" t="s">
        <v>11</v>
      </c>
      <c r="F36" s="23">
        <v>2</v>
      </c>
      <c r="G36" s="22">
        <v>1</v>
      </c>
      <c r="H36" s="22">
        <v>1</v>
      </c>
      <c r="I36" s="22">
        <v>1</v>
      </c>
      <c r="J36" s="22" t="s">
        <v>85</v>
      </c>
      <c r="K36" s="22" t="s">
        <v>85</v>
      </c>
    </row>
    <row r="37" spans="1:11" ht="92.25" customHeight="1">
      <c r="A37" s="22" t="s">
        <v>115</v>
      </c>
      <c r="B37" s="41" t="s">
        <v>61</v>
      </c>
      <c r="C37" s="42"/>
      <c r="D37" s="23" t="s">
        <v>32</v>
      </c>
      <c r="E37" s="22" t="s">
        <v>11</v>
      </c>
      <c r="F37" s="22">
        <v>3</v>
      </c>
      <c r="G37" s="22">
        <f>4+3</f>
        <v>7</v>
      </c>
      <c r="H37" s="22">
        <f>6+1</f>
        <v>7</v>
      </c>
      <c r="I37" s="22">
        <v>6</v>
      </c>
      <c r="J37" s="22" t="s">
        <v>85</v>
      </c>
      <c r="K37" s="22" t="s">
        <v>85</v>
      </c>
    </row>
    <row r="38" spans="1:11" ht="109.5" customHeight="1">
      <c r="A38" s="22" t="s">
        <v>116</v>
      </c>
      <c r="B38" s="41" t="s">
        <v>62</v>
      </c>
      <c r="C38" s="42"/>
      <c r="D38" s="23" t="s">
        <v>28</v>
      </c>
      <c r="E38" s="22" t="s">
        <v>11</v>
      </c>
      <c r="F38" s="22">
        <v>1</v>
      </c>
      <c r="G38" s="22">
        <v>3</v>
      </c>
      <c r="H38" s="22">
        <v>1</v>
      </c>
      <c r="I38" s="22">
        <v>1</v>
      </c>
      <c r="J38" s="22" t="s">
        <v>85</v>
      </c>
      <c r="K38" s="22" t="s">
        <v>85</v>
      </c>
    </row>
    <row r="39" spans="1:11" ht="66" customHeight="1">
      <c r="A39" s="22" t="s">
        <v>117</v>
      </c>
      <c r="B39" s="41" t="s">
        <v>63</v>
      </c>
      <c r="C39" s="42"/>
      <c r="D39" s="23" t="s">
        <v>28</v>
      </c>
      <c r="E39" s="22" t="s">
        <v>11</v>
      </c>
      <c r="F39" s="22">
        <v>1</v>
      </c>
      <c r="G39" s="22">
        <v>1</v>
      </c>
      <c r="H39" s="22">
        <v>1</v>
      </c>
      <c r="I39" s="22">
        <v>2</v>
      </c>
      <c r="J39" s="22" t="s">
        <v>85</v>
      </c>
      <c r="K39" s="22" t="s">
        <v>85</v>
      </c>
    </row>
    <row r="40" spans="1:11" ht="61.5" customHeight="1">
      <c r="A40" s="22" t="s">
        <v>118</v>
      </c>
      <c r="B40" s="41" t="s">
        <v>76</v>
      </c>
      <c r="C40" s="42"/>
      <c r="D40" s="23" t="s">
        <v>28</v>
      </c>
      <c r="E40" s="22" t="s">
        <v>11</v>
      </c>
      <c r="F40" s="22">
        <v>5</v>
      </c>
      <c r="G40" s="22">
        <f>5</f>
        <v>5</v>
      </c>
      <c r="H40" s="22">
        <f>3-1</f>
        <v>2</v>
      </c>
      <c r="I40" s="22">
        <v>3</v>
      </c>
      <c r="J40" s="22" t="s">
        <v>85</v>
      </c>
      <c r="K40" s="22" t="s">
        <v>85</v>
      </c>
    </row>
    <row r="41" spans="1:11" ht="82.5" customHeight="1">
      <c r="A41" s="22" t="s">
        <v>119</v>
      </c>
      <c r="B41" s="41" t="s">
        <v>77</v>
      </c>
      <c r="C41" s="42"/>
      <c r="D41" s="23" t="s">
        <v>28</v>
      </c>
      <c r="E41" s="22" t="s">
        <v>11</v>
      </c>
      <c r="F41" s="22">
        <v>168</v>
      </c>
      <c r="G41" s="22">
        <v>515</v>
      </c>
      <c r="H41" s="22">
        <f>50+31</f>
        <v>81</v>
      </c>
      <c r="I41" s="22">
        <v>50</v>
      </c>
      <c r="J41" s="22" t="s">
        <v>85</v>
      </c>
      <c r="K41" s="22" t="s">
        <v>85</v>
      </c>
    </row>
    <row r="42" spans="1:11" ht="52.5" customHeight="1">
      <c r="A42" s="22" t="s">
        <v>120</v>
      </c>
      <c r="B42" s="41" t="s">
        <v>44</v>
      </c>
      <c r="C42" s="42"/>
      <c r="D42" s="23" t="s">
        <v>52</v>
      </c>
      <c r="E42" s="23" t="s">
        <v>40</v>
      </c>
      <c r="F42" s="23">
        <v>585</v>
      </c>
      <c r="G42" s="23">
        <f>586+9</f>
        <v>595</v>
      </c>
      <c r="H42" s="23">
        <v>387</v>
      </c>
      <c r="I42" s="23">
        <v>387</v>
      </c>
      <c r="J42" s="23">
        <v>387</v>
      </c>
      <c r="K42" s="23">
        <v>387</v>
      </c>
    </row>
    <row r="43" spans="1:11" ht="60.75" customHeight="1">
      <c r="A43" s="47" t="s">
        <v>121</v>
      </c>
      <c r="B43" s="50" t="s">
        <v>78</v>
      </c>
      <c r="C43" s="27" t="s">
        <v>53</v>
      </c>
      <c r="D43" s="23" t="s">
        <v>23</v>
      </c>
      <c r="E43" s="26" t="s">
        <v>11</v>
      </c>
      <c r="F43" s="26">
        <v>36</v>
      </c>
      <c r="G43" s="26">
        <f>41</f>
        <v>41</v>
      </c>
      <c r="H43" s="26" t="s">
        <v>85</v>
      </c>
      <c r="I43" s="26" t="s">
        <v>85</v>
      </c>
      <c r="J43" s="26" t="s">
        <v>85</v>
      </c>
      <c r="K43" s="26" t="s">
        <v>85</v>
      </c>
    </row>
    <row r="44" spans="1:11" ht="66" customHeight="1">
      <c r="A44" s="48"/>
      <c r="B44" s="51"/>
      <c r="C44" s="27" t="s">
        <v>58</v>
      </c>
      <c r="D44" s="23" t="s">
        <v>23</v>
      </c>
      <c r="E44" s="26" t="s">
        <v>11</v>
      </c>
      <c r="F44" s="23">
        <v>12</v>
      </c>
      <c r="G44" s="23">
        <f>17</f>
        <v>17</v>
      </c>
      <c r="H44" s="23" t="s">
        <v>85</v>
      </c>
      <c r="I44" s="23" t="s">
        <v>85</v>
      </c>
      <c r="J44" s="23" t="s">
        <v>85</v>
      </c>
      <c r="K44" s="23" t="s">
        <v>85</v>
      </c>
    </row>
    <row r="45" spans="1:11" ht="69.75" customHeight="1">
      <c r="A45" s="49"/>
      <c r="B45" s="52"/>
      <c r="C45" s="27" t="s">
        <v>54</v>
      </c>
      <c r="D45" s="23" t="s">
        <v>23</v>
      </c>
      <c r="E45" s="26" t="s">
        <v>11</v>
      </c>
      <c r="F45" s="23">
        <v>12</v>
      </c>
      <c r="G45" s="23">
        <f>17</f>
        <v>17</v>
      </c>
      <c r="H45" s="23" t="s">
        <v>85</v>
      </c>
      <c r="I45" s="23" t="s">
        <v>85</v>
      </c>
      <c r="J45" s="23" t="s">
        <v>85</v>
      </c>
      <c r="K45" s="23" t="s">
        <v>85</v>
      </c>
    </row>
    <row r="46" spans="1:11" ht="36.75" customHeight="1">
      <c r="A46" s="21" t="s">
        <v>138</v>
      </c>
      <c r="B46" s="53" t="s">
        <v>139</v>
      </c>
      <c r="C46" s="40"/>
      <c r="D46" s="40"/>
      <c r="E46" s="40"/>
      <c r="F46" s="40"/>
      <c r="G46" s="40"/>
      <c r="H46" s="40"/>
      <c r="I46" s="40"/>
      <c r="J46" s="40"/>
      <c r="K46" s="54"/>
    </row>
    <row r="47" spans="1:11" ht="50.25" customHeight="1">
      <c r="A47" s="22" t="s">
        <v>25</v>
      </c>
      <c r="B47" s="41" t="s">
        <v>66</v>
      </c>
      <c r="C47" s="42"/>
      <c r="D47" s="23" t="s">
        <v>30</v>
      </c>
      <c r="E47" s="22" t="s">
        <v>11</v>
      </c>
      <c r="F47" s="22">
        <v>258</v>
      </c>
      <c r="G47" s="22">
        <v>237</v>
      </c>
      <c r="H47" s="22">
        <f>170-38</f>
        <v>132</v>
      </c>
      <c r="I47" s="22">
        <v>170</v>
      </c>
      <c r="J47" s="22" t="s">
        <v>85</v>
      </c>
      <c r="K47" s="22" t="s">
        <v>85</v>
      </c>
    </row>
    <row r="48" spans="1:11" ht="44.25" customHeight="1">
      <c r="A48" s="21" t="s">
        <v>140</v>
      </c>
      <c r="B48" s="53" t="s">
        <v>141</v>
      </c>
      <c r="C48" s="40"/>
      <c r="D48" s="40"/>
      <c r="E48" s="40"/>
      <c r="F48" s="40"/>
      <c r="G48" s="40"/>
      <c r="H48" s="40"/>
      <c r="I48" s="40"/>
      <c r="J48" s="40"/>
      <c r="K48" s="54"/>
    </row>
    <row r="49" spans="1:11" ht="73.5" customHeight="1">
      <c r="A49" s="22" t="s">
        <v>33</v>
      </c>
      <c r="B49" s="41" t="s">
        <v>151</v>
      </c>
      <c r="C49" s="42"/>
      <c r="D49" s="23" t="s">
        <v>37</v>
      </c>
      <c r="E49" s="22" t="s">
        <v>11</v>
      </c>
      <c r="F49" s="22">
        <v>10</v>
      </c>
      <c r="G49" s="22">
        <f>8-1</f>
        <v>7</v>
      </c>
      <c r="H49" s="22">
        <v>6</v>
      </c>
      <c r="I49" s="22">
        <v>6</v>
      </c>
      <c r="J49" s="22">
        <v>6</v>
      </c>
      <c r="K49" s="22">
        <v>6</v>
      </c>
    </row>
    <row r="50" spans="1:11" ht="131.25" customHeight="1">
      <c r="A50" s="22" t="s">
        <v>34</v>
      </c>
      <c r="B50" s="41" t="s">
        <v>150</v>
      </c>
      <c r="C50" s="42"/>
      <c r="D50" s="23" t="s">
        <v>152</v>
      </c>
      <c r="E50" s="23" t="s">
        <v>11</v>
      </c>
      <c r="F50" s="28" t="s">
        <v>55</v>
      </c>
      <c r="G50" s="23" t="s">
        <v>98</v>
      </c>
      <c r="H50" s="23" t="s">
        <v>153</v>
      </c>
      <c r="I50" s="23" t="s">
        <v>154</v>
      </c>
      <c r="J50" s="23" t="s">
        <v>154</v>
      </c>
      <c r="K50" s="23" t="s">
        <v>154</v>
      </c>
    </row>
    <row r="51" spans="1:11" ht="34.5" customHeight="1">
      <c r="A51" s="21" t="s">
        <v>142</v>
      </c>
      <c r="B51" s="53" t="s">
        <v>143</v>
      </c>
      <c r="C51" s="40"/>
      <c r="D51" s="40"/>
      <c r="E51" s="40"/>
      <c r="F51" s="40"/>
      <c r="G51" s="40"/>
      <c r="H51" s="40"/>
      <c r="I51" s="40"/>
      <c r="J51" s="40"/>
      <c r="K51" s="54"/>
    </row>
    <row r="52" spans="1:11" ht="72" customHeight="1">
      <c r="A52" s="22" t="s">
        <v>35</v>
      </c>
      <c r="B52" s="41" t="s">
        <v>59</v>
      </c>
      <c r="C52" s="42"/>
      <c r="D52" s="23" t="s">
        <v>56</v>
      </c>
      <c r="E52" s="23" t="s">
        <v>19</v>
      </c>
      <c r="F52" s="23">
        <v>0.4</v>
      </c>
      <c r="G52" s="23">
        <f>0.4+0.4</f>
        <v>0.8</v>
      </c>
      <c r="H52" s="23">
        <f>0.4+0.4</f>
        <v>0.8</v>
      </c>
      <c r="I52" s="23">
        <f>0.4+0.4</f>
        <v>0.8</v>
      </c>
      <c r="J52" s="23" t="s">
        <v>85</v>
      </c>
      <c r="K52" s="23" t="s">
        <v>85</v>
      </c>
    </row>
    <row r="53" spans="1:11" ht="43.5" customHeight="1">
      <c r="A53" s="29" t="s">
        <v>122</v>
      </c>
      <c r="B53" s="55" t="s">
        <v>144</v>
      </c>
      <c r="C53" s="40"/>
      <c r="D53" s="40"/>
      <c r="E53" s="40"/>
      <c r="F53" s="40"/>
      <c r="G53" s="40"/>
      <c r="H53" s="40"/>
      <c r="I53" s="40"/>
      <c r="J53" s="40"/>
      <c r="K53" s="54"/>
    </row>
    <row r="54" spans="1:11" ht="48.75" customHeight="1">
      <c r="A54" s="29" t="s">
        <v>36</v>
      </c>
      <c r="B54" s="46" t="s">
        <v>64</v>
      </c>
      <c r="C54" s="54"/>
      <c r="D54" s="23" t="s">
        <v>23</v>
      </c>
      <c r="E54" s="23" t="s">
        <v>11</v>
      </c>
      <c r="F54" s="22">
        <v>5314</v>
      </c>
      <c r="G54" s="22">
        <f>9876-3465</f>
        <v>6411</v>
      </c>
      <c r="H54" s="22">
        <f>10216-26-972</f>
        <v>9218</v>
      </c>
      <c r="I54" s="22">
        <v>9218</v>
      </c>
      <c r="J54" s="22" t="s">
        <v>85</v>
      </c>
      <c r="K54" s="22" t="s">
        <v>85</v>
      </c>
    </row>
    <row r="55" spans="1:11" ht="34.5" customHeight="1">
      <c r="A55" s="29" t="s">
        <v>123</v>
      </c>
      <c r="B55" s="39" t="s">
        <v>145</v>
      </c>
      <c r="C55" s="40"/>
      <c r="D55" s="40"/>
      <c r="E55" s="40"/>
      <c r="F55" s="40"/>
      <c r="G55" s="40"/>
      <c r="H55" s="40"/>
      <c r="I55" s="40"/>
      <c r="J55" s="40"/>
      <c r="K55" s="54"/>
    </row>
    <row r="56" spans="1:11" ht="53.25" customHeight="1">
      <c r="A56" s="29" t="s">
        <v>38</v>
      </c>
      <c r="B56" s="46" t="s">
        <v>57</v>
      </c>
      <c r="C56" s="54"/>
      <c r="D56" s="23" t="s">
        <v>23</v>
      </c>
      <c r="E56" s="23" t="s">
        <v>11</v>
      </c>
      <c r="F56" s="23">
        <v>222</v>
      </c>
      <c r="G56" s="23">
        <f>235+6</f>
        <v>241</v>
      </c>
      <c r="H56" s="23">
        <f>235-26</f>
        <v>209</v>
      </c>
      <c r="I56" s="23">
        <v>235</v>
      </c>
      <c r="J56" s="23" t="s">
        <v>85</v>
      </c>
      <c r="K56" s="23" t="s">
        <v>85</v>
      </c>
    </row>
    <row r="57" spans="1:11" ht="54.75" customHeight="1">
      <c r="A57" s="29" t="s">
        <v>124</v>
      </c>
      <c r="B57" s="41" t="s">
        <v>81</v>
      </c>
      <c r="C57" s="54"/>
      <c r="D57" s="23" t="s">
        <v>23</v>
      </c>
      <c r="E57" s="22" t="s">
        <v>11</v>
      </c>
      <c r="F57" s="22">
        <v>106</v>
      </c>
      <c r="G57" s="22">
        <v>114</v>
      </c>
      <c r="H57" s="22">
        <f>114-21</f>
        <v>93</v>
      </c>
      <c r="I57" s="22">
        <v>102</v>
      </c>
      <c r="J57" s="22" t="s">
        <v>85</v>
      </c>
      <c r="K57" s="22" t="s">
        <v>85</v>
      </c>
    </row>
    <row r="58" spans="1:11" ht="74.25" customHeight="1">
      <c r="A58" s="29" t="s">
        <v>125</v>
      </c>
      <c r="B58" s="41" t="s">
        <v>131</v>
      </c>
      <c r="C58" s="40"/>
      <c r="D58" s="23" t="s">
        <v>15</v>
      </c>
      <c r="E58" s="22" t="s">
        <v>11</v>
      </c>
      <c r="F58" s="22">
        <v>86</v>
      </c>
      <c r="G58" s="22">
        <v>86</v>
      </c>
      <c r="H58" s="22">
        <v>70</v>
      </c>
      <c r="I58" s="22">
        <v>40</v>
      </c>
      <c r="J58" s="22" t="s">
        <v>85</v>
      </c>
      <c r="K58" s="22" t="s">
        <v>85</v>
      </c>
    </row>
    <row r="59" spans="1:11" ht="15.75" customHeight="1">
      <c r="A59" s="30">
        <v>9</v>
      </c>
      <c r="B59" s="39" t="s">
        <v>146</v>
      </c>
      <c r="C59" s="40"/>
      <c r="D59" s="31"/>
      <c r="E59" s="32"/>
      <c r="F59" s="31"/>
      <c r="G59" s="32"/>
      <c r="H59" s="33"/>
      <c r="I59" s="33"/>
      <c r="J59" s="33"/>
      <c r="K59" s="33"/>
    </row>
    <row r="60" spans="1:11" ht="105.75" customHeight="1">
      <c r="A60" s="22" t="s">
        <v>41</v>
      </c>
      <c r="B60" s="41" t="s">
        <v>149</v>
      </c>
      <c r="C60" s="42"/>
      <c r="D60" s="23" t="s">
        <v>39</v>
      </c>
      <c r="E60" s="22" t="s">
        <v>45</v>
      </c>
      <c r="F60" s="23">
        <v>3</v>
      </c>
      <c r="G60" s="23">
        <v>3</v>
      </c>
      <c r="H60" s="34">
        <v>3</v>
      </c>
      <c r="I60" s="34">
        <v>3</v>
      </c>
      <c r="J60" s="34">
        <v>3</v>
      </c>
      <c r="K60" s="34" t="s">
        <v>85</v>
      </c>
    </row>
    <row r="61" spans="1:11" ht="43.5" customHeight="1">
      <c r="A61" s="21" t="s">
        <v>42</v>
      </c>
      <c r="B61" s="43" t="s">
        <v>147</v>
      </c>
      <c r="C61" s="44"/>
      <c r="D61" s="44"/>
      <c r="E61" s="44"/>
      <c r="F61" s="44"/>
      <c r="G61" s="44"/>
      <c r="H61" s="44"/>
      <c r="I61" s="44"/>
      <c r="J61" s="44"/>
      <c r="K61" s="45"/>
    </row>
    <row r="62" spans="1:11" ht="123.75" customHeight="1">
      <c r="A62" s="35" t="s">
        <v>127</v>
      </c>
      <c r="B62" s="46" t="s">
        <v>79</v>
      </c>
      <c r="C62" s="42"/>
      <c r="D62" s="23" t="s">
        <v>73</v>
      </c>
      <c r="E62" s="22" t="s">
        <v>11</v>
      </c>
      <c r="F62" s="22">
        <v>540</v>
      </c>
      <c r="G62" s="22">
        <v>41</v>
      </c>
      <c r="H62" s="22">
        <f>2-1</f>
        <v>1</v>
      </c>
      <c r="I62" s="22">
        <v>2</v>
      </c>
      <c r="J62" s="22" t="s">
        <v>85</v>
      </c>
      <c r="K62" s="22" t="s">
        <v>85</v>
      </c>
    </row>
    <row r="63" spans="1:11" ht="95.25" customHeight="1">
      <c r="A63" s="35" t="s">
        <v>126</v>
      </c>
      <c r="B63" s="46" t="s">
        <v>80</v>
      </c>
      <c r="C63" s="42"/>
      <c r="D63" s="23" t="s">
        <v>73</v>
      </c>
      <c r="E63" s="22" t="s">
        <v>11</v>
      </c>
      <c r="F63" s="22">
        <v>8</v>
      </c>
      <c r="G63" s="22">
        <v>8</v>
      </c>
      <c r="H63" s="22">
        <v>8</v>
      </c>
      <c r="I63" s="22">
        <v>8</v>
      </c>
      <c r="J63" s="22" t="s">
        <v>85</v>
      </c>
      <c r="K63" s="22" t="s">
        <v>85</v>
      </c>
    </row>
    <row r="64" spans="1:11" ht="29.25" customHeight="1">
      <c r="A64" s="36"/>
      <c r="B64" s="37"/>
      <c r="C64" s="38"/>
      <c r="D64" s="38"/>
      <c r="E64" s="38"/>
      <c r="F64" s="38"/>
      <c r="G64" s="38"/>
      <c r="H64" s="38"/>
      <c r="I64" s="38"/>
      <c r="J64" s="38"/>
      <c r="K64" s="38"/>
    </row>
  </sheetData>
  <mergeCells count="63">
    <mergeCell ref="E1:J2"/>
    <mergeCell ref="E3:I3"/>
    <mergeCell ref="E4:I4"/>
    <mergeCell ref="A5:I5"/>
    <mergeCell ref="A7:A8"/>
    <mergeCell ref="B7:C8"/>
    <mergeCell ref="D7:D8"/>
    <mergeCell ref="E7:E8"/>
    <mergeCell ref="F7:F8"/>
    <mergeCell ref="G7:K7"/>
    <mergeCell ref="B32:C32"/>
    <mergeCell ref="B21:C21"/>
    <mergeCell ref="A10:K10"/>
    <mergeCell ref="B11:K11"/>
    <mergeCell ref="B12:C12"/>
    <mergeCell ref="B13:C13"/>
    <mergeCell ref="B14:C14"/>
    <mergeCell ref="B15:C15"/>
    <mergeCell ref="B16:C16"/>
    <mergeCell ref="B17:C17"/>
    <mergeCell ref="B18:C18"/>
    <mergeCell ref="B19:C19"/>
    <mergeCell ref="B20:C20"/>
    <mergeCell ref="B27:C27"/>
    <mergeCell ref="B28:K28"/>
    <mergeCell ref="B29:C29"/>
    <mergeCell ref="B30:C30"/>
    <mergeCell ref="B31:C31"/>
    <mergeCell ref="B22:C22"/>
    <mergeCell ref="B23:C23"/>
    <mergeCell ref="B24:C24"/>
    <mergeCell ref="B25:C25"/>
    <mergeCell ref="B26:K26"/>
    <mergeCell ref="B39:C39"/>
    <mergeCell ref="B40:C40"/>
    <mergeCell ref="B41:C41"/>
    <mergeCell ref="B42:C42"/>
    <mergeCell ref="B33:C33"/>
    <mergeCell ref="B34:C34"/>
    <mergeCell ref="B35:C35"/>
    <mergeCell ref="B36:C36"/>
    <mergeCell ref="B37:C37"/>
    <mergeCell ref="B38:C38"/>
    <mergeCell ref="A43:A45"/>
    <mergeCell ref="B43:B45"/>
    <mergeCell ref="B58:C58"/>
    <mergeCell ref="B47:C47"/>
    <mergeCell ref="B48:K48"/>
    <mergeCell ref="B49:C49"/>
    <mergeCell ref="B50:C50"/>
    <mergeCell ref="B51:K51"/>
    <mergeCell ref="B52:C52"/>
    <mergeCell ref="B53:K53"/>
    <mergeCell ref="B54:C54"/>
    <mergeCell ref="B55:K55"/>
    <mergeCell ref="B56:C56"/>
    <mergeCell ref="B57:C57"/>
    <mergeCell ref="B46:K46"/>
    <mergeCell ref="B59:C59"/>
    <mergeCell ref="B60:C60"/>
    <mergeCell ref="B61:K61"/>
    <mergeCell ref="B62:C62"/>
    <mergeCell ref="B63:C63"/>
  </mergeCells>
  <pageMargins left="0.17" right="0.17" top="0.17" bottom="0.74803149606299213" header="0.17" footer="0.31496062992125984"/>
  <pageSetup paperSize="9" scale="4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Отчет о совместимости</vt:lpstr>
      <vt:lpstr>2022 год</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Смирнова Светлана Викторовна</dc:creator>
  <cp:lastModifiedBy>davitjan.ej</cp:lastModifiedBy>
  <cp:lastPrinted>2021-12-22T10:49:30Z</cp:lastPrinted>
  <dcterms:created xsi:type="dcterms:W3CDTF">2017-12-15T06:16:59Z</dcterms:created>
  <dcterms:modified xsi:type="dcterms:W3CDTF">2022-01-10T07:49:16Z</dcterms:modified>
</cp:coreProperties>
</file>