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25" yWindow="150" windowWidth="17400" windowHeight="9210"/>
  </bookViews>
  <sheets>
    <sheet name="5 изменение" sheetId="20" r:id="rId1"/>
  </sheets>
  <calcPr calcId="124519"/>
</workbook>
</file>

<file path=xl/calcChain.xml><?xml version="1.0" encoding="utf-8"?>
<calcChain xmlns="http://schemas.openxmlformats.org/spreadsheetml/2006/main">
  <c r="I17" i="20"/>
  <c r="I65"/>
  <c r="F65"/>
  <c r="H62"/>
  <c r="I57"/>
  <c r="H57"/>
  <c r="I56"/>
  <c r="H56"/>
  <c r="G56"/>
  <c r="H54"/>
  <c r="G54"/>
  <c r="I52"/>
  <c r="H52"/>
  <c r="G52"/>
  <c r="G49"/>
  <c r="I47"/>
  <c r="H47"/>
  <c r="G45"/>
  <c r="G44"/>
  <c r="G43"/>
  <c r="G42"/>
  <c r="H41"/>
  <c r="H40"/>
  <c r="G40"/>
  <c r="H37"/>
  <c r="G37"/>
  <c r="H34"/>
  <c r="H33"/>
  <c r="H32"/>
  <c r="G31"/>
  <c r="I29"/>
  <c r="H29"/>
  <c r="I27"/>
  <c r="H27"/>
  <c r="G27"/>
  <c r="G25"/>
  <c r="I22"/>
  <c r="G21"/>
  <c r="G20"/>
  <c r="G19"/>
  <c r="G18"/>
  <c r="H17"/>
  <c r="G17"/>
  <c r="G15"/>
  <c r="G13"/>
  <c r="G12"/>
</calcChain>
</file>

<file path=xl/sharedStrings.xml><?xml version="1.0" encoding="utf-8"?>
<sst xmlns="http://schemas.openxmlformats.org/spreadsheetml/2006/main" count="335" uniqueCount="155">
  <si>
    <t xml:space="preserve"> Показатели (индикаторы)  муниципальной программы                                     </t>
  </si>
  <si>
    <t>№ п/п</t>
  </si>
  <si>
    <t>Наименование целей, задач и мероприятий муниципальной программы</t>
  </si>
  <si>
    <t>Наименование показателей (индикаторов)</t>
  </si>
  <si>
    <t>Единица измерения</t>
  </si>
  <si>
    <t>Базовое значение</t>
  </si>
  <si>
    <t>Значение показателей (индикаторов) по годам</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</si>
  <si>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</si>
  <si>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</si>
  <si>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</si>
  <si>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количество обучающихся, получивших бесплатное питание,  льготное  питание</t>
  </si>
  <si>
    <t>чел.</t>
  </si>
  <si>
    <t>1.2.</t>
  </si>
  <si>
    <t>количество учащихся, получивших бесплатное питание,  льготное  питание</t>
  </si>
  <si>
    <t>1.3.</t>
  </si>
  <si>
    <t>количество граждан, получивших соответствующую выплату</t>
  </si>
  <si>
    <t>1.4.</t>
  </si>
  <si>
    <t>семьи</t>
  </si>
  <si>
    <t>1.5.</t>
  </si>
  <si>
    <t>%</t>
  </si>
  <si>
    <t>2.1.</t>
  </si>
  <si>
    <t>количество обучающихся, получивших соответствующую  выплату</t>
  </si>
  <si>
    <t>3.1.</t>
  </si>
  <si>
    <t>количество граждан, получивших соответствующие  выплаты</t>
  </si>
  <si>
    <t>3.2.</t>
  </si>
  <si>
    <t>4.1.</t>
  </si>
  <si>
    <t xml:space="preserve">количество граждан, получивших соответствующую выплату </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</si>
  <si>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</si>
  <si>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 xml:space="preserve">количество граждан, получивших соответствующие выплаты </t>
  </si>
  <si>
    <t xml:space="preserve">Денежные выплаты на оплату социальных услуг, предоставляемых на условиях оплаты отдельным категориям граждан </t>
  </si>
  <si>
    <t>количество граждан, получивших соответствующие выплаты</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</si>
  <si>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</si>
  <si>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количество граждан, получивших соответствующее пособие</t>
  </si>
  <si>
    <t>5.1.</t>
  </si>
  <si>
    <t>5.2.</t>
  </si>
  <si>
    <t>6.1.</t>
  </si>
  <si>
    <t>7.1.</t>
  </si>
  <si>
    <t>количество граждан, с которыми заключен соответсвующий договор пожизненной ренты</t>
  </si>
  <si>
    <t>8.1.</t>
  </si>
  <si>
    <t>количество соответствующих проведенных мероприятий</t>
  </si>
  <si>
    <t>шт.</t>
  </si>
  <si>
    <t>9.1.</t>
  </si>
  <si>
    <t>10.</t>
  </si>
  <si>
    <t>11.</t>
  </si>
  <si>
    <t>вып.</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</si>
  <si>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</si>
  <si>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ед.</t>
  </si>
  <si>
    <t>колличество приобретенных подарков, для поздравления соответствующих граждан</t>
  </si>
  <si>
    <t>Ежемесячные денежные выплаты спортсменам высокого класса</t>
  </si>
  <si>
    <t>Ежемесячные денежные выплаты бывшим работникам физкультурно-спортивных организаций</t>
  </si>
  <si>
    <t xml:space="preserve">0 \ 1 </t>
  </si>
  <si>
    <t xml:space="preserve">доля от общей суммы выплат по программе </t>
  </si>
  <si>
    <t xml:space="preserve">Предоставление ежемесячной денежной выплаты на проезд для отдельных категорий граждан из числа инвалидов </t>
  </si>
  <si>
    <t>Ежемесячные денежные выплаты  тренерам, подготовившим спртсменов высокого класса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</si>
  <si>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</si>
  <si>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</si>
  <si>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</si>
  <si>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</si>
  <si>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</si>
  <si>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</si>
  <si>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 Предоставление ежемесячной денежной выплаты Почетным гражданам городского округа Тольятти</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</si>
  <si>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</si>
  <si>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</si>
  <si>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</si>
  <si>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</si>
  <si>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</si>
  <si>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</si>
  <si>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</si>
  <si>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количество  медицинских работников, получивших соответствующие  выплаты</t>
  </si>
  <si>
    <t>1.6.</t>
  </si>
  <si>
    <t>1.7.</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</si>
  <si>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</si>
  <si>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</si>
  <si>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</si>
  <si>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</si>
  <si>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</si>
  <si>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количество произведенных выплат в год</t>
  </si>
  <si>
    <t>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</si>
  <si>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</si>
  <si>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t>
  </si>
  <si>
    <t>количество выплат ежемесячного пособия на содержание ребенка, переданного на воспитание в приемную семью, на патронатное воспитание на конец года ( количество произведенных выплат в год)</t>
  </si>
  <si>
    <t xml:space="preserve">количество выплат единовременного пособия на первоочередные нужды (количество выплат в год) </t>
  </si>
  <si>
    <t xml:space="preserve">количество выплат единовременного пособия в связи с принятием ребенка на воспитание в приемную семью, на патронатное воспитание (количество выплат в год) </t>
  </si>
  <si>
    <t xml:space="preserve">количество выплат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 (количество выплат в год) </t>
  </si>
  <si>
    <t xml:space="preserve">количество выплат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 (количество выплат в год) </t>
  </si>
  <si>
    <t xml:space="preserve">количество выплат единовременного пособияв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 (количество выплат в год)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</si>
  <si>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</si>
  <si>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Приложение №2  к муниципальной программе  "Создание условий для улучшения качества жизни жителей городского округа Тольятти"  на 2020-2024 годы</t>
  </si>
  <si>
    <t>Приложение №2 к постановлению администрации городского</t>
  </si>
  <si>
    <t xml:space="preserve"> округа Тольятти от                             №  </t>
  </si>
  <si>
    <t xml:space="preserve">Осуществление денежных выплат на вознаграждение, причитающееся приёмным родителям, патронатным воспитателям </t>
  </si>
  <si>
    <t>0\ 2</t>
  </si>
  <si>
    <t>Предоставление ежемесячных денежных выплат для отдельных категорий граждан, имеющих детей в возрасте до 1 года</t>
  </si>
  <si>
    <t>Предоставление ежемесячного пособия на содержание ребенка, переданного на воспитание в приемную семью, на патронатное воспитание</t>
  </si>
  <si>
    <t>1.8.</t>
  </si>
  <si>
    <t>1.9.</t>
  </si>
  <si>
    <t>1.10.</t>
  </si>
  <si>
    <t>1.11.</t>
  </si>
  <si>
    <t>1.12.</t>
  </si>
  <si>
    <t>1.13.</t>
  </si>
  <si>
    <t>1.14.</t>
  </si>
  <si>
    <t>редоставление единовременного пособия гражданам в связи с рождением детей в День исторического рождения города Тольятти (20 июня)</t>
  </si>
  <si>
    <t>3.3.</t>
  </si>
  <si>
    <t>3.4.</t>
  </si>
  <si>
    <t>3.5.</t>
  </si>
  <si>
    <t>3.6.</t>
  </si>
  <si>
    <t>3.7.</t>
  </si>
  <si>
    <t>3.8.</t>
  </si>
  <si>
    <t>3.9.</t>
  </si>
  <si>
    <t>3.10.</t>
  </si>
  <si>
    <t>3.11.</t>
  </si>
  <si>
    <t>3.12.</t>
  </si>
  <si>
    <t>3.13.</t>
  </si>
  <si>
    <t>3.14.</t>
  </si>
  <si>
    <t>3.15.</t>
  </si>
  <si>
    <t>7.</t>
  </si>
  <si>
    <t>8.</t>
  </si>
  <si>
    <t>8.2.</t>
  </si>
  <si>
    <t>8.3.</t>
  </si>
  <si>
    <t xml:space="preserve">10.2. </t>
  </si>
  <si>
    <t xml:space="preserve">10.1. </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</si>
  <si>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</si>
  <si>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</si>
  <si>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</si>
  <si>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</si>
  <si>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r>
      <t>1.</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</si>
  <si>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1 Финансовая поддержка семей с детьми</t>
    </r>
  </si>
  <si>
    <r>
      <t>2.</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</si>
  <si>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</si>
  <si>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r>
      <t>3.</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</si>
  <si>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3 Предоставление социальных выплат гражданам, имеющим особые заслуги перед обществом</t>
    </r>
  </si>
  <si>
    <r>
      <t>4.</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</si>
  <si>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4 Предоставление дополнительных мер социальной поддержки для граждан, находящихся в трудной жизненной ситуации, чрезвычайных обстоятельствах</t>
    </r>
  </si>
  <si>
    <r>
      <t>5.</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</si>
  <si>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5 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</si>
  <si>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6.</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</si>
  <si>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</si>
  <si>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rPr>
        <i/>
        <u/>
        <sz val="13"/>
        <color theme="1"/>
        <rFont val="Times New Roman"/>
        <family val="1"/>
        <charset val="204"/>
      </rPr>
      <t>Задача: 7</t>
    </r>
    <r>
      <rPr>
        <sz val="13"/>
        <color theme="1"/>
        <rFont val="Times New Roman"/>
        <family val="1"/>
        <charset val="204"/>
      </rPr>
      <t xml:space="preserve"> Предоставление дополнительных мер социальной поддержки отдельным категориям граждан в виде ежемесячной денежной выплаты к пенсии</t>
    </r>
  </si>
  <si>
    <r>
      <t>Задача: 8</t>
    </r>
    <r>
      <rPr>
        <sz val="13"/>
        <color theme="1"/>
        <rFont val="Times New Roman"/>
        <family val="1"/>
        <charset val="204"/>
      </rPr>
      <t xml:space="preserve"> Предоставление дополнительных мер социальной поддержки для отдельных категорий граждан из числа инвалидов</t>
    </r>
  </si>
  <si>
    <r>
      <t xml:space="preserve">Задача: 9 </t>
    </r>
    <r>
      <rPr>
        <sz val="13"/>
        <color theme="1"/>
        <rFont val="Times New Roman"/>
        <family val="1"/>
        <charset val="204"/>
      </rPr>
      <t>Популяризация семейных ценностей.</t>
    </r>
  </si>
  <si>
    <r>
      <rPr>
        <i/>
        <u/>
        <sz val="13"/>
        <color theme="1"/>
        <rFont val="Times New Roman"/>
        <family val="1"/>
        <charset val="204"/>
      </rPr>
      <t xml:space="preserve">Задача: </t>
    </r>
    <r>
      <rPr>
        <u/>
        <sz val="13"/>
        <color theme="1"/>
        <rFont val="Times New Roman"/>
        <family val="1"/>
        <charset val="204"/>
      </rPr>
      <t xml:space="preserve">10 </t>
    </r>
    <r>
      <rPr>
        <sz val="13"/>
        <color theme="1"/>
        <rFont val="Times New Roman"/>
        <family val="1"/>
        <charset val="204"/>
      </rPr>
      <t xml:space="preserve">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</si>
  <si>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</si>
  <si>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</si>
  <si>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</si>
  <si>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Выплаты в рамках договоров пожизненной ренты </t>
  </si>
  <si>
    <t>5\ 1</t>
  </si>
  <si>
    <t>количество граждан, с которыми были заключены  дополнительные соглашения к договорам  ренты в отчетном году  \ количество граждан, с которыми прекращены договоры ренты в связи со смертью   рентополучателя  2020-2021 годы./                        наличие  заключенных муниципальных контрактов в целях   обеспечения исполнения обязательств по договорам ренты ( комиссионое вознаграждение кредитной организации ( услуги организации почтовой связи), оказание ритуальных услуг) с 2022 года ( 1-есть, 0-нет)</t>
  </si>
  <si>
    <t xml:space="preserve">количество единовременных социальных выплат на ремонт жилого помещения лицу из детей-сирот и детей, оставшихся без попечения ролителей (количество выплат в год) </t>
  </si>
  <si>
    <r>
      <rPr>
        <i/>
        <u/>
        <sz val="13"/>
        <color theme="1"/>
        <rFont val="Times New Roman"/>
        <family val="1"/>
        <charset val="204"/>
      </rPr>
      <t xml:space="preserve">Задача: </t>
    </r>
    <r>
      <rPr>
        <u/>
        <sz val="13"/>
        <color theme="1"/>
        <rFont val="Times New Roman"/>
        <family val="1"/>
        <charset val="204"/>
      </rPr>
      <t xml:space="preserve">11 </t>
    </r>
    <r>
      <rPr>
        <sz val="13"/>
        <color theme="1"/>
        <rFont val="Times New Roman"/>
        <family val="1"/>
        <charset val="204"/>
      </rPr>
      <t xml:space="preserve">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 </t>
    </r>
  </si>
  <si>
    <t xml:space="preserve">11.1. </t>
  </si>
  <si>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 в том числе:</t>
  </si>
  <si>
    <t>обучающимся, отчисленным из муниципального бюджетного образовательного учреждения высшего образования городского округа Тольятти досрочно по обстоятельствам, не зависящим от их воли и воли муниципального бюджетного образовательного учреждения высшего образования городского округа Тольятти, в случае его ликвидации</t>
  </si>
  <si>
    <t>лицам, являющимся работниками (профессорско – преподавательскому составу, административно–управленческому и вспомогательному персоналу) муниципального бюджетного образовательного учреждения высшего образования городского округа Тольятти, на день принятия решение о ликвидации указанной организации</t>
  </si>
  <si>
    <t>Количество граждан, получивших соответствующую выплату</t>
  </si>
  <si>
    <t xml:space="preserve">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 </t>
  </si>
</sst>
</file>

<file path=xl/styles.xml><?xml version="1.0" encoding="utf-8"?>
<styleSheet xmlns="http://schemas.openxmlformats.org/spreadsheetml/2006/main">
  <fonts count="14">
    <font>
      <sz val="11"/>
      <color theme="1"/>
      <name val="Calibri"/>
      <family val="2"/>
      <charset val="204"/>
      <scheme val="minor"/>
    </font>
    <font>
      <sz val="11"/>
      <color rgb="FF006100"/>
      <name val="Calibri"/>
      <family val="2"/>
      <charset val="204"/>
      <scheme val="minor"/>
    </font>
    <font>
      <sz val="11"/>
      <color theme="1"/>
      <name val="Times New Roman"/>
      <family val="1"/>
      <charset val="204"/>
    </font>
    <font>
      <sz val="12"/>
      <color theme="1"/>
      <name val="Times New Roman"/>
      <family val="1"/>
      <charset val="204"/>
    </font>
    <font>
      <sz val="13"/>
      <color theme="1"/>
      <name val="Calibri"/>
      <family val="2"/>
      <charset val="204"/>
      <scheme val="minor"/>
    </font>
    <font>
      <sz val="11"/>
      <color theme="1"/>
      <name val="Calibri"/>
      <family val="2"/>
      <charset val="204"/>
    </font>
    <font>
      <sz val="14"/>
      <color theme="1"/>
      <name val="Times New Roman"/>
      <family val="1"/>
      <charset val="204"/>
    </font>
    <font>
      <sz val="18"/>
      <color theme="1"/>
      <name val="Times New Roman"/>
      <family val="1"/>
      <charset val="204"/>
    </font>
    <font>
      <b/>
      <sz val="12"/>
      <color theme="1"/>
      <name val="Times New Roman"/>
      <family val="1"/>
      <charset val="204"/>
    </font>
    <font>
      <sz val="7"/>
      <color theme="1"/>
      <name val="Times New Roman"/>
      <family val="1"/>
      <charset val="204"/>
    </font>
    <font>
      <i/>
      <u/>
      <sz val="14"/>
      <color theme="1"/>
      <name val="Times New Roman"/>
      <family val="1"/>
      <charset val="204"/>
    </font>
    <font>
      <sz val="13"/>
      <color theme="1"/>
      <name val="Times New Roman"/>
      <family val="1"/>
      <charset val="204"/>
    </font>
    <font>
      <i/>
      <u/>
      <sz val="13"/>
      <color theme="1"/>
      <name val="Times New Roman"/>
      <family val="1"/>
      <charset val="204"/>
    </font>
    <font>
      <u/>
      <sz val="13"/>
      <color theme="1"/>
      <name val="Times New Roman"/>
      <family val="1"/>
      <charset val="204"/>
    </font>
  </fonts>
  <fills count="3">
    <fill>
      <patternFill patternType="none"/>
    </fill>
    <fill>
      <patternFill patternType="gray125"/>
    </fill>
    <fill>
      <patternFill patternType="solid">
        <fgColor rgb="FFC6EFCE"/>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68">
    <xf numFmtId="0" fontId="0" fillId="0" borderId="0" xfId="0"/>
    <xf numFmtId="0" fontId="5" fillId="0" borderId="0" xfId="0" applyFont="1" applyFill="1"/>
    <xf numFmtId="0" fontId="5"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xf>
    <xf numFmtId="0" fontId="5" fillId="0" borderId="1" xfId="0" applyFont="1" applyFill="1" applyBorder="1" applyAlignment="1">
      <alignment horizontal="center" vertical="center"/>
    </xf>
    <xf numFmtId="0" fontId="3" fillId="0" borderId="0" xfId="0" applyFont="1" applyFill="1"/>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center" vertical="top" wrapText="1"/>
    </xf>
    <xf numFmtId="3"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0" fontId="2" fillId="0" borderId="1" xfId="0" applyFont="1" applyFill="1" applyBorder="1" applyAlignment="1">
      <alignment horizontal="center" vertical="top"/>
    </xf>
    <xf numFmtId="16"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1" applyFont="1" applyFill="1" applyBorder="1" applyAlignment="1">
      <alignment horizontal="center" vertical="top"/>
    </xf>
    <xf numFmtId="0" fontId="0" fillId="0" borderId="1" xfId="1" applyFont="1" applyFill="1" applyBorder="1" applyAlignment="1">
      <alignment horizontal="center" vertical="top" wrapText="1"/>
    </xf>
    <xf numFmtId="0" fontId="0" fillId="0" borderId="1" xfId="1" applyFont="1" applyFill="1" applyBorder="1" applyAlignment="1">
      <alignment horizontal="center" vertical="top"/>
    </xf>
    <xf numFmtId="1" fontId="0" fillId="0" borderId="1" xfId="1" applyNumberFormat="1" applyFont="1" applyFill="1" applyBorder="1" applyAlignment="1">
      <alignment horizontal="center" vertical="top"/>
    </xf>
    <xf numFmtId="1" fontId="3"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vertical="top" wrapText="1"/>
    </xf>
    <xf numFmtId="0" fontId="0" fillId="0" borderId="0" xfId="0" applyFont="1" applyFill="1" applyAlignment="1">
      <alignment horizontal="left" wrapText="1"/>
    </xf>
    <xf numFmtId="49" fontId="3" fillId="0" borderId="1" xfId="0" applyNumberFormat="1" applyFont="1" applyFill="1" applyBorder="1" applyAlignment="1">
      <alignment horizontal="center" vertical="center"/>
    </xf>
    <xf numFmtId="0" fontId="0" fillId="0" borderId="1" xfId="0" applyFont="1" applyBorder="1" applyAlignment="1">
      <alignment vertical="center"/>
    </xf>
    <xf numFmtId="0" fontId="3"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2" fillId="0" borderId="1" xfId="0" applyFont="1" applyBorder="1" applyAlignment="1">
      <alignment horizontal="left" vertical="top" wrapText="1"/>
    </xf>
    <xf numFmtId="0" fontId="12" fillId="0" borderId="2" xfId="0" applyFont="1" applyFill="1" applyBorder="1" applyAlignment="1">
      <alignment horizontal="left" vertical="center" wrapText="1"/>
    </xf>
    <xf numFmtId="0" fontId="0" fillId="0" borderId="3" xfId="0" applyFont="1" applyFill="1" applyBorder="1" applyAlignment="1"/>
    <xf numFmtId="0" fontId="3" fillId="0" borderId="2" xfId="0" applyFont="1" applyFill="1" applyBorder="1" applyAlignment="1">
      <alignment vertical="top" wrapText="1"/>
    </xf>
    <xf numFmtId="0" fontId="0" fillId="0" borderId="4" xfId="0" applyFont="1" applyFill="1" applyBorder="1" applyAlignment="1">
      <alignment vertical="top"/>
    </xf>
    <xf numFmtId="0" fontId="11" fillId="0" borderId="2" xfId="0" applyFont="1" applyFill="1" applyBorder="1" applyAlignment="1">
      <alignment horizontal="left" vertical="top" wrapText="1"/>
    </xf>
    <xf numFmtId="0" fontId="4" fillId="0" borderId="3" xfId="0" applyFont="1" applyFill="1" applyBorder="1" applyAlignment="1"/>
    <xf numFmtId="0" fontId="4" fillId="0" borderId="4" xfId="0" applyFont="1" applyFill="1" applyBorder="1" applyAlignment="1"/>
    <xf numFmtId="0" fontId="3" fillId="0" borderId="2" xfId="0" applyFont="1" applyFill="1" applyBorder="1" applyAlignment="1">
      <alignment horizontal="left" vertical="top" wrapText="1"/>
    </xf>
    <xf numFmtId="0" fontId="3" fillId="0" borderId="9" xfId="0" applyFont="1" applyFill="1" applyBorder="1" applyAlignment="1">
      <alignment horizontal="center" vertical="top"/>
    </xf>
    <xf numFmtId="0" fontId="0" fillId="0" borderId="10" xfId="0" applyFont="1" applyFill="1" applyBorder="1" applyAlignment="1">
      <alignment horizontal="center" vertical="top"/>
    </xf>
    <xf numFmtId="0" fontId="0" fillId="0" borderId="11" xfId="0" applyFont="1" applyFill="1" applyBorder="1" applyAlignment="1">
      <alignment horizontal="center" vertical="top"/>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6" fillId="0" borderId="2" xfId="0" applyFont="1" applyFill="1" applyBorder="1" applyAlignment="1">
      <alignment horizontal="left" vertical="top" wrapText="1"/>
    </xf>
    <xf numFmtId="0" fontId="0" fillId="0" borderId="4" xfId="0" applyFont="1" applyFill="1" applyBorder="1" applyAlignment="1"/>
    <xf numFmtId="0" fontId="11" fillId="0" borderId="2" xfId="0" applyFont="1" applyFill="1" applyBorder="1" applyAlignment="1">
      <alignment horizontal="left" vertical="center" wrapText="1"/>
    </xf>
    <xf numFmtId="0" fontId="0" fillId="0" borderId="3" xfId="0" applyFont="1" applyFill="1" applyBorder="1" applyAlignment="1">
      <alignmen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3" fillId="0" borderId="1" xfId="0" applyFont="1" applyFill="1" applyBorder="1" applyAlignment="1">
      <alignment horizontal="center" vertical="center" wrapText="1"/>
    </xf>
    <xf numFmtId="0" fontId="0" fillId="0" borderId="1" xfId="0" applyFont="1" applyFill="1" applyBorder="1" applyAlignment="1"/>
    <xf numFmtId="0" fontId="3" fillId="0" borderId="2" xfId="0" applyNumberFormat="1" applyFont="1" applyFill="1" applyBorder="1" applyAlignment="1">
      <alignment horizontal="left" vertical="top" wrapText="1"/>
    </xf>
    <xf numFmtId="0" fontId="0" fillId="0" borderId="4" xfId="0" applyFont="1" applyFill="1" applyBorder="1" applyAlignment="1">
      <alignment horizontal="left" vertical="top" wrapText="1"/>
    </xf>
    <xf numFmtId="0" fontId="3" fillId="0" borderId="2" xfId="0" applyNumberFormat="1" applyFont="1" applyFill="1" applyBorder="1" applyAlignment="1">
      <alignment vertical="top" wrapText="1"/>
    </xf>
    <xf numFmtId="0" fontId="0" fillId="0" borderId="4" xfId="0" applyFont="1" applyFill="1" applyBorder="1" applyAlignment="1">
      <alignment vertical="top" wrapText="1"/>
    </xf>
    <xf numFmtId="0" fontId="3" fillId="0" borderId="1" xfId="0" applyFont="1" applyFill="1" applyBorder="1" applyAlignment="1">
      <alignment vertical="top" wrapText="1"/>
    </xf>
    <xf numFmtId="0" fontId="0" fillId="0" borderId="1" xfId="0" applyFont="1" applyFill="1" applyBorder="1" applyAlignment="1">
      <alignment vertical="top" wrapText="1"/>
    </xf>
    <xf numFmtId="0" fontId="3" fillId="0" borderId="2" xfId="0" applyFont="1" applyFill="1" applyBorder="1" applyAlignment="1">
      <alignment horizontal="justify" vertical="top" wrapText="1"/>
    </xf>
    <xf numFmtId="0" fontId="2" fillId="0" borderId="0" xfId="0" applyFont="1" applyFill="1" applyAlignment="1">
      <alignment horizontal="left" wrapText="1"/>
    </xf>
    <xf numFmtId="0" fontId="0" fillId="0" borderId="0" xfId="0" applyFont="1" applyFill="1" applyAlignment="1">
      <alignment horizontal="left" wrapText="1"/>
    </xf>
    <xf numFmtId="0" fontId="2"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cellXfs>
  <cellStyles count="2">
    <cellStyle name="Обычный" xfId="0" builtinId="0"/>
    <cellStyle name="Хороший" xfId="1" builtinId="2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67"/>
  <sheetViews>
    <sheetView tabSelected="1" topLeftCell="A22" workbookViewId="0">
      <selection activeCell="I25" sqref="I25"/>
    </sheetView>
  </sheetViews>
  <sheetFormatPr defaultRowHeight="15"/>
  <cols>
    <col min="1" max="1" width="8.85546875" style="1" customWidth="1"/>
    <col min="2" max="2" width="56" style="1" customWidth="1"/>
    <col min="3" max="3" width="51" style="1" customWidth="1"/>
    <col min="4" max="4" width="33.28515625" style="1" customWidth="1"/>
    <col min="5" max="5" width="14.42578125" style="1" customWidth="1"/>
    <col min="6" max="6" width="11.42578125" style="1" customWidth="1"/>
    <col min="7" max="7" width="11" style="1" customWidth="1"/>
    <col min="8" max="8" width="11.28515625" style="1" customWidth="1"/>
    <col min="9" max="9" width="12.5703125" style="1" customWidth="1"/>
    <col min="10" max="10" width="12.85546875" style="1" customWidth="1"/>
    <col min="11" max="11" width="10.5703125" style="1" customWidth="1"/>
    <col min="12" max="16384" width="9.140625" style="1"/>
  </cols>
  <sheetData>
    <row r="1" spans="1:11">
      <c r="E1" s="59" t="s">
        <v>88</v>
      </c>
      <c r="F1" s="60"/>
      <c r="G1" s="60"/>
      <c r="H1" s="60"/>
      <c r="I1" s="60"/>
      <c r="J1" s="60"/>
    </row>
    <row r="2" spans="1:11">
      <c r="E2" s="60"/>
      <c r="F2" s="60"/>
      <c r="G2" s="60"/>
      <c r="H2" s="60"/>
      <c r="I2" s="60"/>
      <c r="J2" s="60"/>
    </row>
    <row r="3" spans="1:11">
      <c r="E3" s="59" t="s">
        <v>89</v>
      </c>
      <c r="F3" s="59"/>
      <c r="G3" s="59"/>
      <c r="H3" s="59"/>
      <c r="I3" s="59"/>
      <c r="J3" s="24"/>
    </row>
    <row r="4" spans="1:11" ht="58.5" customHeight="1">
      <c r="A4" s="2"/>
      <c r="B4" s="2"/>
      <c r="E4" s="61" t="s">
        <v>87</v>
      </c>
      <c r="F4" s="61"/>
      <c r="G4" s="61"/>
      <c r="H4" s="61"/>
      <c r="I4" s="61"/>
    </row>
    <row r="5" spans="1:11" ht="18.75">
      <c r="A5" s="62" t="s">
        <v>0</v>
      </c>
      <c r="B5" s="62"/>
      <c r="C5" s="62"/>
      <c r="D5" s="62"/>
      <c r="E5" s="62"/>
      <c r="F5" s="62"/>
      <c r="G5" s="62"/>
      <c r="H5" s="62"/>
      <c r="I5" s="62"/>
    </row>
    <row r="6" spans="1:11" ht="13.5" customHeight="1">
      <c r="A6" s="3"/>
      <c r="B6" s="3"/>
      <c r="C6" s="3"/>
      <c r="D6" s="3"/>
      <c r="E6" s="3"/>
      <c r="F6" s="3"/>
      <c r="G6" s="3"/>
      <c r="H6" s="3"/>
      <c r="I6" s="3"/>
      <c r="J6" s="3"/>
      <c r="K6" s="3"/>
    </row>
    <row r="7" spans="1:11" ht="33" customHeight="1">
      <c r="A7" s="50" t="s">
        <v>1</v>
      </c>
      <c r="B7" s="64" t="s">
        <v>2</v>
      </c>
      <c r="C7" s="65"/>
      <c r="D7" s="50" t="s">
        <v>3</v>
      </c>
      <c r="E7" s="50" t="s">
        <v>4</v>
      </c>
      <c r="F7" s="50" t="s">
        <v>5</v>
      </c>
      <c r="G7" s="50" t="s">
        <v>6</v>
      </c>
      <c r="H7" s="50"/>
      <c r="I7" s="50"/>
      <c r="J7" s="51"/>
      <c r="K7" s="51"/>
    </row>
    <row r="8" spans="1:11" ht="15.75">
      <c r="A8" s="63"/>
      <c r="B8" s="66"/>
      <c r="C8" s="67"/>
      <c r="D8" s="50"/>
      <c r="E8" s="50"/>
      <c r="F8" s="50"/>
      <c r="G8" s="4">
        <v>2020</v>
      </c>
      <c r="H8" s="4">
        <v>2021</v>
      </c>
      <c r="I8" s="5">
        <v>2022</v>
      </c>
      <c r="J8" s="5">
        <v>2023</v>
      </c>
      <c r="K8" s="5">
        <v>2024</v>
      </c>
    </row>
    <row r="9" spans="1:11" ht="15.75">
      <c r="A9" s="6">
        <v>1</v>
      </c>
      <c r="B9" s="6"/>
      <c r="C9" s="22">
        <v>2</v>
      </c>
      <c r="D9" s="22">
        <v>3</v>
      </c>
      <c r="E9" s="22">
        <v>4</v>
      </c>
      <c r="F9" s="22">
        <v>5</v>
      </c>
      <c r="G9" s="22">
        <v>6</v>
      </c>
      <c r="H9" s="22">
        <v>7</v>
      </c>
      <c r="I9" s="22">
        <v>8</v>
      </c>
      <c r="J9" s="22">
        <v>8</v>
      </c>
      <c r="K9" s="22">
        <v>8</v>
      </c>
    </row>
    <row r="10" spans="1:11" s="7" customFormat="1" ht="39" customHeight="1">
      <c r="A10" s="50" t="s">
        <v>7</v>
      </c>
      <c r="B10" s="50"/>
      <c r="C10" s="50"/>
      <c r="D10" s="50"/>
      <c r="E10" s="50"/>
      <c r="F10" s="50"/>
      <c r="G10" s="50"/>
      <c r="H10" s="50"/>
      <c r="I10" s="50"/>
      <c r="J10" s="51"/>
      <c r="K10" s="51"/>
    </row>
    <row r="11" spans="1:11" ht="27" customHeight="1">
      <c r="A11" s="8" t="s">
        <v>125</v>
      </c>
      <c r="B11" s="44" t="s">
        <v>126</v>
      </c>
      <c r="C11" s="31"/>
      <c r="D11" s="31"/>
      <c r="E11" s="31"/>
      <c r="F11" s="31"/>
      <c r="G11" s="31"/>
      <c r="H11" s="31"/>
      <c r="I11" s="31"/>
      <c r="J11" s="31"/>
      <c r="K11" s="45"/>
    </row>
    <row r="12" spans="1:11" ht="92.25" customHeight="1">
      <c r="A12" s="9" t="s">
        <v>8</v>
      </c>
      <c r="B12" s="52" t="s">
        <v>9</v>
      </c>
      <c r="C12" s="53"/>
      <c r="D12" s="10" t="s">
        <v>10</v>
      </c>
      <c r="E12" s="9" t="s">
        <v>11</v>
      </c>
      <c r="F12" s="11">
        <v>5774</v>
      </c>
      <c r="G12" s="11">
        <f>5774-1742</f>
        <v>4032</v>
      </c>
      <c r="H12" s="11">
        <v>3894</v>
      </c>
      <c r="I12" s="11">
        <v>4536</v>
      </c>
      <c r="J12" s="11" t="s">
        <v>79</v>
      </c>
      <c r="K12" s="11" t="s">
        <v>79</v>
      </c>
    </row>
    <row r="13" spans="1:11" ht="104.25" customHeight="1">
      <c r="A13" s="9" t="s">
        <v>12</v>
      </c>
      <c r="B13" s="54" t="s">
        <v>121</v>
      </c>
      <c r="C13" s="55"/>
      <c r="D13" s="10" t="s">
        <v>13</v>
      </c>
      <c r="E13" s="9" t="s">
        <v>11</v>
      </c>
      <c r="F13" s="11">
        <v>1720</v>
      </c>
      <c r="G13" s="11">
        <f>1720-874</f>
        <v>846</v>
      </c>
      <c r="H13" s="11" t="s">
        <v>79</v>
      </c>
      <c r="I13" s="11" t="s">
        <v>79</v>
      </c>
      <c r="J13" s="11" t="s">
        <v>79</v>
      </c>
      <c r="K13" s="11" t="s">
        <v>79</v>
      </c>
    </row>
    <row r="14" spans="1:11" ht="78" customHeight="1">
      <c r="A14" s="9" t="s">
        <v>14</v>
      </c>
      <c r="B14" s="32" t="s">
        <v>67</v>
      </c>
      <c r="C14" s="55"/>
      <c r="D14" s="10" t="s">
        <v>15</v>
      </c>
      <c r="E14" s="9" t="s">
        <v>17</v>
      </c>
      <c r="F14" s="9">
        <v>815</v>
      </c>
      <c r="G14" s="9">
        <v>815</v>
      </c>
      <c r="H14" s="9">
        <v>1185</v>
      </c>
      <c r="I14" s="9">
        <v>1362</v>
      </c>
      <c r="J14" s="9" t="s">
        <v>79</v>
      </c>
      <c r="K14" s="9" t="s">
        <v>79</v>
      </c>
    </row>
    <row r="15" spans="1:11" ht="81.75" customHeight="1">
      <c r="A15" s="9" t="s">
        <v>16</v>
      </c>
      <c r="B15" s="37" t="s">
        <v>123</v>
      </c>
      <c r="C15" s="53"/>
      <c r="D15" s="10" t="s">
        <v>10</v>
      </c>
      <c r="E15" s="10" t="s">
        <v>11</v>
      </c>
      <c r="F15" s="10">
        <v>993</v>
      </c>
      <c r="G15" s="10">
        <f>993-783</f>
        <v>210</v>
      </c>
      <c r="H15" s="10" t="s">
        <v>79</v>
      </c>
      <c r="I15" s="10" t="s">
        <v>79</v>
      </c>
      <c r="J15" s="10" t="s">
        <v>79</v>
      </c>
      <c r="K15" s="10" t="s">
        <v>79</v>
      </c>
    </row>
    <row r="16" spans="1:11" ht="64.5" customHeight="1">
      <c r="A16" s="9" t="s">
        <v>18</v>
      </c>
      <c r="B16" s="32" t="s">
        <v>92</v>
      </c>
      <c r="C16" s="55"/>
      <c r="D16" s="10" t="s">
        <v>23</v>
      </c>
      <c r="E16" s="9" t="s">
        <v>11</v>
      </c>
      <c r="F16" s="9">
        <v>174</v>
      </c>
      <c r="G16" s="9">
        <v>298</v>
      </c>
      <c r="H16" s="9" t="s">
        <v>79</v>
      </c>
      <c r="I16" s="9" t="s">
        <v>79</v>
      </c>
      <c r="J16" s="9" t="s">
        <v>79</v>
      </c>
      <c r="K16" s="9" t="s">
        <v>79</v>
      </c>
    </row>
    <row r="17" spans="1:11" ht="126" customHeight="1">
      <c r="A17" s="9" t="s">
        <v>69</v>
      </c>
      <c r="B17" s="56" t="s">
        <v>93</v>
      </c>
      <c r="C17" s="57"/>
      <c r="D17" s="10" t="s">
        <v>80</v>
      </c>
      <c r="E17" s="9" t="s">
        <v>44</v>
      </c>
      <c r="F17" s="10">
        <v>4003</v>
      </c>
      <c r="G17" s="9">
        <f>4122-82</f>
        <v>4040</v>
      </c>
      <c r="H17" s="9">
        <f>3888-84-80</f>
        <v>3724</v>
      </c>
      <c r="I17" s="9">
        <f>3840</f>
        <v>3840</v>
      </c>
      <c r="J17" s="9" t="s">
        <v>79</v>
      </c>
      <c r="K17" s="9" t="s">
        <v>79</v>
      </c>
    </row>
    <row r="18" spans="1:11" ht="87" customHeight="1">
      <c r="A18" s="9" t="s">
        <v>70</v>
      </c>
      <c r="B18" s="32" t="s">
        <v>62</v>
      </c>
      <c r="C18" s="45"/>
      <c r="D18" s="10" t="s">
        <v>81</v>
      </c>
      <c r="E18" s="9" t="s">
        <v>44</v>
      </c>
      <c r="F18" s="10">
        <v>86</v>
      </c>
      <c r="G18" s="9">
        <f>157</f>
        <v>157</v>
      </c>
      <c r="H18" s="12">
        <v>18</v>
      </c>
      <c r="I18" s="12" t="s">
        <v>79</v>
      </c>
      <c r="J18" s="12" t="s">
        <v>79</v>
      </c>
      <c r="K18" s="12" t="s">
        <v>79</v>
      </c>
    </row>
    <row r="19" spans="1:11" ht="87" customHeight="1">
      <c r="A19" s="9" t="s">
        <v>94</v>
      </c>
      <c r="B19" s="32" t="s">
        <v>63</v>
      </c>
      <c r="C19" s="45"/>
      <c r="D19" s="10" t="s">
        <v>82</v>
      </c>
      <c r="E19" s="9" t="s">
        <v>44</v>
      </c>
      <c r="F19" s="10">
        <v>63</v>
      </c>
      <c r="G19" s="9">
        <f>55</f>
        <v>55</v>
      </c>
      <c r="H19" s="12" t="s">
        <v>79</v>
      </c>
      <c r="I19" s="12" t="s">
        <v>79</v>
      </c>
      <c r="J19" s="12" t="s">
        <v>79</v>
      </c>
      <c r="K19" s="12" t="s">
        <v>79</v>
      </c>
    </row>
    <row r="20" spans="1:11" ht="87" customHeight="1">
      <c r="A20" s="9" t="s">
        <v>95</v>
      </c>
      <c r="B20" s="32" t="s">
        <v>64</v>
      </c>
      <c r="C20" s="45"/>
      <c r="D20" s="10" t="s">
        <v>83</v>
      </c>
      <c r="E20" s="9" t="s">
        <v>44</v>
      </c>
      <c r="F20" s="10">
        <v>106</v>
      </c>
      <c r="G20" s="9">
        <f>106</f>
        <v>106</v>
      </c>
      <c r="H20" s="9" t="s">
        <v>79</v>
      </c>
      <c r="I20" s="9" t="s">
        <v>79</v>
      </c>
      <c r="J20" s="9" t="s">
        <v>79</v>
      </c>
      <c r="K20" s="9" t="s">
        <v>79</v>
      </c>
    </row>
    <row r="21" spans="1:11" ht="87" customHeight="1">
      <c r="A21" s="9" t="s">
        <v>96</v>
      </c>
      <c r="B21" s="37" t="s">
        <v>65</v>
      </c>
      <c r="C21" s="33"/>
      <c r="D21" s="10" t="s">
        <v>84</v>
      </c>
      <c r="E21" s="9" t="s">
        <v>44</v>
      </c>
      <c r="F21" s="10">
        <v>77</v>
      </c>
      <c r="G21" s="9">
        <f>56+9</f>
        <v>65</v>
      </c>
      <c r="H21" s="12" t="s">
        <v>79</v>
      </c>
      <c r="I21" s="12" t="s">
        <v>79</v>
      </c>
      <c r="J21" s="12" t="s">
        <v>79</v>
      </c>
      <c r="K21" s="12" t="s">
        <v>79</v>
      </c>
    </row>
    <row r="22" spans="1:11" ht="152.25" customHeight="1">
      <c r="A22" s="9" t="s">
        <v>97</v>
      </c>
      <c r="B22" s="37" t="s">
        <v>66</v>
      </c>
      <c r="C22" s="33"/>
      <c r="D22" s="10" t="s">
        <v>85</v>
      </c>
      <c r="E22" s="9" t="s">
        <v>44</v>
      </c>
      <c r="F22" s="13">
        <v>3</v>
      </c>
      <c r="G22" s="13">
        <v>4</v>
      </c>
      <c r="H22" s="13" t="s">
        <v>79</v>
      </c>
      <c r="I22" s="13">
        <f>2+2</f>
        <v>4</v>
      </c>
      <c r="J22" s="13" t="s">
        <v>79</v>
      </c>
      <c r="K22" s="13" t="s">
        <v>79</v>
      </c>
    </row>
    <row r="23" spans="1:11" ht="87" customHeight="1">
      <c r="A23" s="9" t="s">
        <v>98</v>
      </c>
      <c r="B23" s="37" t="s">
        <v>90</v>
      </c>
      <c r="C23" s="33"/>
      <c r="D23" s="10" t="s">
        <v>76</v>
      </c>
      <c r="E23" s="10" t="s">
        <v>44</v>
      </c>
      <c r="F23" s="10">
        <v>3972</v>
      </c>
      <c r="G23" s="10">
        <v>4481</v>
      </c>
      <c r="H23" s="10">
        <v>4273</v>
      </c>
      <c r="I23" s="10">
        <v>4502</v>
      </c>
      <c r="J23" s="10">
        <v>4502</v>
      </c>
      <c r="K23" s="10">
        <v>4502</v>
      </c>
    </row>
    <row r="24" spans="1:11" ht="100.5" customHeight="1">
      <c r="A24" s="9" t="s">
        <v>99</v>
      </c>
      <c r="B24" s="37" t="s">
        <v>86</v>
      </c>
      <c r="C24" s="33"/>
      <c r="D24" s="10" t="s">
        <v>147</v>
      </c>
      <c r="E24" s="10" t="s">
        <v>44</v>
      </c>
      <c r="F24" s="10">
        <v>1</v>
      </c>
      <c r="G24" s="10">
        <v>1</v>
      </c>
      <c r="H24" s="10">
        <v>2</v>
      </c>
      <c r="I24" s="10">
        <v>8</v>
      </c>
      <c r="J24" s="10" t="s">
        <v>79</v>
      </c>
      <c r="K24" s="10" t="s">
        <v>79</v>
      </c>
    </row>
    <row r="25" spans="1:11" ht="87" customHeight="1">
      <c r="A25" s="9" t="s">
        <v>100</v>
      </c>
      <c r="B25" s="32" t="s">
        <v>101</v>
      </c>
      <c r="C25" s="47"/>
      <c r="D25" s="10" t="s">
        <v>23</v>
      </c>
      <c r="E25" s="9" t="s">
        <v>11</v>
      </c>
      <c r="F25" s="9">
        <v>30</v>
      </c>
      <c r="G25" s="9">
        <f>30-18</f>
        <v>12</v>
      </c>
      <c r="H25" s="9" t="s">
        <v>79</v>
      </c>
      <c r="I25" s="9" t="s">
        <v>79</v>
      </c>
      <c r="J25" s="9" t="s">
        <v>79</v>
      </c>
      <c r="K25" s="9" t="s">
        <v>79</v>
      </c>
    </row>
    <row r="26" spans="1:11" ht="57" customHeight="1">
      <c r="A26" s="8" t="s">
        <v>127</v>
      </c>
      <c r="B26" s="44" t="s">
        <v>128</v>
      </c>
      <c r="C26" s="48"/>
      <c r="D26" s="48"/>
      <c r="E26" s="48"/>
      <c r="F26" s="48"/>
      <c r="G26" s="48"/>
      <c r="H26" s="48"/>
      <c r="I26" s="48"/>
      <c r="J26" s="48"/>
      <c r="K26" s="49"/>
    </row>
    <row r="27" spans="1:11" ht="69.75" customHeight="1">
      <c r="A27" s="9" t="s">
        <v>20</v>
      </c>
      <c r="B27" s="58" t="s">
        <v>77</v>
      </c>
      <c r="C27" s="33"/>
      <c r="D27" s="10" t="s">
        <v>21</v>
      </c>
      <c r="E27" s="10" t="s">
        <v>11</v>
      </c>
      <c r="F27" s="10">
        <v>334</v>
      </c>
      <c r="G27" s="10">
        <f>385-125</f>
        <v>260</v>
      </c>
      <c r="H27" s="10">
        <f>260-68-41</f>
        <v>151</v>
      </c>
      <c r="I27" s="10">
        <f>195-44</f>
        <v>151</v>
      </c>
      <c r="J27" s="10" t="s">
        <v>79</v>
      </c>
      <c r="K27" s="10" t="s">
        <v>79</v>
      </c>
    </row>
    <row r="28" spans="1:11" ht="35.25" customHeight="1">
      <c r="A28" s="8" t="s">
        <v>129</v>
      </c>
      <c r="B28" s="44" t="s">
        <v>130</v>
      </c>
      <c r="C28" s="31"/>
      <c r="D28" s="31"/>
      <c r="E28" s="31"/>
      <c r="F28" s="31"/>
      <c r="G28" s="31"/>
      <c r="H28" s="31"/>
      <c r="I28" s="31"/>
      <c r="J28" s="31"/>
      <c r="K28" s="45"/>
    </row>
    <row r="29" spans="1:11" ht="33.75" customHeight="1">
      <c r="A29" s="9" t="s">
        <v>22</v>
      </c>
      <c r="B29" s="58" t="s">
        <v>141</v>
      </c>
      <c r="C29" s="33"/>
      <c r="D29" s="10" t="s">
        <v>26</v>
      </c>
      <c r="E29" s="9" t="s">
        <v>11</v>
      </c>
      <c r="F29" s="11">
        <v>7236</v>
      </c>
      <c r="G29" s="11">
        <v>5591</v>
      </c>
      <c r="H29" s="11">
        <f>4044+409-131</f>
        <v>4322</v>
      </c>
      <c r="I29" s="11">
        <f>4453-30-600</f>
        <v>3823</v>
      </c>
      <c r="J29" s="11" t="s">
        <v>79</v>
      </c>
      <c r="K29" s="11" t="s">
        <v>79</v>
      </c>
    </row>
    <row r="30" spans="1:11" ht="135" customHeight="1">
      <c r="A30" s="9" t="s">
        <v>24</v>
      </c>
      <c r="B30" s="32" t="s">
        <v>27</v>
      </c>
      <c r="C30" s="33"/>
      <c r="D30" s="10" t="s">
        <v>28</v>
      </c>
      <c r="E30" s="9" t="s">
        <v>11</v>
      </c>
      <c r="F30" s="9">
        <v>1</v>
      </c>
      <c r="G30" s="9">
        <v>1</v>
      </c>
      <c r="H30" s="9">
        <v>1</v>
      </c>
      <c r="I30" s="9">
        <v>1</v>
      </c>
      <c r="J30" s="9" t="s">
        <v>79</v>
      </c>
      <c r="K30" s="9" t="s">
        <v>79</v>
      </c>
    </row>
    <row r="31" spans="1:11" ht="63" customHeight="1">
      <c r="A31" s="9" t="s">
        <v>102</v>
      </c>
      <c r="B31" s="32" t="s">
        <v>29</v>
      </c>
      <c r="C31" s="33"/>
      <c r="D31" s="10" t="s">
        <v>23</v>
      </c>
      <c r="E31" s="9" t="s">
        <v>11</v>
      </c>
      <c r="F31" s="9">
        <v>203</v>
      </c>
      <c r="G31" s="9">
        <f>215</f>
        <v>215</v>
      </c>
      <c r="H31" s="9" t="s">
        <v>79</v>
      </c>
      <c r="I31" s="9" t="s">
        <v>79</v>
      </c>
      <c r="J31" s="9" t="s">
        <v>79</v>
      </c>
      <c r="K31" s="9" t="s">
        <v>79</v>
      </c>
    </row>
    <row r="32" spans="1:11" ht="52.5" customHeight="1">
      <c r="A32" s="9" t="s">
        <v>103</v>
      </c>
      <c r="B32" s="32" t="s">
        <v>60</v>
      </c>
      <c r="C32" s="33"/>
      <c r="D32" s="10" t="s">
        <v>23</v>
      </c>
      <c r="E32" s="9" t="s">
        <v>11</v>
      </c>
      <c r="F32" s="9">
        <v>18</v>
      </c>
      <c r="G32" s="9">
        <v>20</v>
      </c>
      <c r="H32" s="9">
        <f>20-2</f>
        <v>18</v>
      </c>
      <c r="I32" s="9">
        <v>18</v>
      </c>
      <c r="J32" s="9" t="s">
        <v>79</v>
      </c>
      <c r="K32" s="9" t="s">
        <v>79</v>
      </c>
    </row>
    <row r="33" spans="1:11" ht="63" customHeight="1">
      <c r="A33" s="9" t="s">
        <v>104</v>
      </c>
      <c r="B33" s="32" t="s">
        <v>78</v>
      </c>
      <c r="C33" s="33"/>
      <c r="D33" s="10" t="s">
        <v>30</v>
      </c>
      <c r="E33" s="9" t="s">
        <v>11</v>
      </c>
      <c r="F33" s="9">
        <v>6</v>
      </c>
      <c r="G33" s="9">
        <v>7</v>
      </c>
      <c r="H33" s="9">
        <f>6+2</f>
        <v>8</v>
      </c>
      <c r="I33" s="9">
        <v>8</v>
      </c>
      <c r="J33" s="9" t="s">
        <v>79</v>
      </c>
      <c r="K33" s="9" t="s">
        <v>79</v>
      </c>
    </row>
    <row r="34" spans="1:11" ht="78.75" customHeight="1">
      <c r="A34" s="9" t="s">
        <v>105</v>
      </c>
      <c r="B34" s="32" t="s">
        <v>31</v>
      </c>
      <c r="C34" s="33"/>
      <c r="D34" s="10" t="s">
        <v>23</v>
      </c>
      <c r="E34" s="9" t="s">
        <v>11</v>
      </c>
      <c r="F34" s="9">
        <v>1</v>
      </c>
      <c r="G34" s="9">
        <v>1</v>
      </c>
      <c r="H34" s="9">
        <f>1</f>
        <v>1</v>
      </c>
      <c r="I34" s="9">
        <v>1</v>
      </c>
      <c r="J34" s="9" t="s">
        <v>79</v>
      </c>
      <c r="K34" s="9" t="s">
        <v>79</v>
      </c>
    </row>
    <row r="35" spans="1:11" ht="83.25" customHeight="1">
      <c r="A35" s="9" t="s">
        <v>106</v>
      </c>
      <c r="B35" s="32" t="s">
        <v>122</v>
      </c>
      <c r="C35" s="33"/>
      <c r="D35" s="10" t="s">
        <v>30</v>
      </c>
      <c r="E35" s="9" t="s">
        <v>11</v>
      </c>
      <c r="F35" s="9">
        <v>1</v>
      </c>
      <c r="G35" s="9">
        <v>1</v>
      </c>
      <c r="H35" s="9" t="s">
        <v>79</v>
      </c>
      <c r="I35" s="9" t="s">
        <v>79</v>
      </c>
      <c r="J35" s="9" t="s">
        <v>79</v>
      </c>
      <c r="K35" s="9" t="s">
        <v>79</v>
      </c>
    </row>
    <row r="36" spans="1:11" ht="69.75" customHeight="1">
      <c r="A36" s="9" t="s">
        <v>107</v>
      </c>
      <c r="B36" s="32" t="s">
        <v>55</v>
      </c>
      <c r="C36" s="33"/>
      <c r="D36" s="10" t="s">
        <v>28</v>
      </c>
      <c r="E36" s="9" t="s">
        <v>11</v>
      </c>
      <c r="F36" s="10">
        <v>2</v>
      </c>
      <c r="G36" s="9">
        <v>1</v>
      </c>
      <c r="H36" s="9">
        <v>1</v>
      </c>
      <c r="I36" s="9">
        <v>1</v>
      </c>
      <c r="J36" s="9" t="s">
        <v>79</v>
      </c>
      <c r="K36" s="9" t="s">
        <v>79</v>
      </c>
    </row>
    <row r="37" spans="1:11" ht="92.25" customHeight="1">
      <c r="A37" s="9" t="s">
        <v>108</v>
      </c>
      <c r="B37" s="32" t="s">
        <v>56</v>
      </c>
      <c r="C37" s="33"/>
      <c r="D37" s="10" t="s">
        <v>32</v>
      </c>
      <c r="E37" s="9" t="s">
        <v>11</v>
      </c>
      <c r="F37" s="9">
        <v>3</v>
      </c>
      <c r="G37" s="9">
        <f>4+3</f>
        <v>7</v>
      </c>
      <c r="H37" s="9">
        <f>6+1</f>
        <v>7</v>
      </c>
      <c r="I37" s="9">
        <v>6</v>
      </c>
      <c r="J37" s="9" t="s">
        <v>79</v>
      </c>
      <c r="K37" s="9" t="s">
        <v>79</v>
      </c>
    </row>
    <row r="38" spans="1:11" ht="109.5" customHeight="1">
      <c r="A38" s="9" t="s">
        <v>109</v>
      </c>
      <c r="B38" s="32" t="s">
        <v>57</v>
      </c>
      <c r="C38" s="33"/>
      <c r="D38" s="10" t="s">
        <v>28</v>
      </c>
      <c r="E38" s="9" t="s">
        <v>11</v>
      </c>
      <c r="F38" s="9">
        <v>1</v>
      </c>
      <c r="G38" s="9">
        <v>3</v>
      </c>
      <c r="H38" s="9">
        <v>1</v>
      </c>
      <c r="I38" s="9">
        <v>1</v>
      </c>
      <c r="J38" s="9" t="s">
        <v>79</v>
      </c>
      <c r="K38" s="9" t="s">
        <v>79</v>
      </c>
    </row>
    <row r="39" spans="1:11" ht="66" customHeight="1">
      <c r="A39" s="9" t="s">
        <v>110</v>
      </c>
      <c r="B39" s="32" t="s">
        <v>58</v>
      </c>
      <c r="C39" s="33"/>
      <c r="D39" s="10" t="s">
        <v>28</v>
      </c>
      <c r="E39" s="9" t="s">
        <v>11</v>
      </c>
      <c r="F39" s="9">
        <v>1</v>
      </c>
      <c r="G39" s="9">
        <v>1</v>
      </c>
      <c r="H39" s="9">
        <v>1</v>
      </c>
      <c r="I39" s="9">
        <v>2</v>
      </c>
      <c r="J39" s="9" t="s">
        <v>79</v>
      </c>
      <c r="K39" s="9" t="s">
        <v>79</v>
      </c>
    </row>
    <row r="40" spans="1:11" ht="61.5" customHeight="1">
      <c r="A40" s="9" t="s">
        <v>111</v>
      </c>
      <c r="B40" s="32" t="s">
        <v>71</v>
      </c>
      <c r="C40" s="33"/>
      <c r="D40" s="10" t="s">
        <v>28</v>
      </c>
      <c r="E40" s="9" t="s">
        <v>11</v>
      </c>
      <c r="F40" s="9">
        <v>5</v>
      </c>
      <c r="G40" s="9">
        <f>5</f>
        <v>5</v>
      </c>
      <c r="H40" s="9">
        <f>3-1</f>
        <v>2</v>
      </c>
      <c r="I40" s="9">
        <v>3</v>
      </c>
      <c r="J40" s="9" t="s">
        <v>79</v>
      </c>
      <c r="K40" s="9" t="s">
        <v>79</v>
      </c>
    </row>
    <row r="41" spans="1:11" ht="99" customHeight="1">
      <c r="A41" s="9" t="s">
        <v>112</v>
      </c>
      <c r="B41" s="32" t="s">
        <v>154</v>
      </c>
      <c r="C41" s="33"/>
      <c r="D41" s="10" t="s">
        <v>28</v>
      </c>
      <c r="E41" s="9" t="s">
        <v>11</v>
      </c>
      <c r="F41" s="9">
        <v>168</v>
      </c>
      <c r="G41" s="9">
        <v>515</v>
      </c>
      <c r="H41" s="9">
        <f>50+31</f>
        <v>81</v>
      </c>
      <c r="I41" s="9">
        <v>50</v>
      </c>
      <c r="J41" s="9" t="s">
        <v>79</v>
      </c>
      <c r="K41" s="9" t="s">
        <v>79</v>
      </c>
    </row>
    <row r="42" spans="1:11" ht="52.5" customHeight="1">
      <c r="A42" s="9" t="s">
        <v>113</v>
      </c>
      <c r="B42" s="32" t="s">
        <v>45</v>
      </c>
      <c r="C42" s="33"/>
      <c r="D42" s="10" t="s">
        <v>47</v>
      </c>
      <c r="E42" s="10" t="s">
        <v>40</v>
      </c>
      <c r="F42" s="10">
        <v>585</v>
      </c>
      <c r="G42" s="10">
        <f>586+9</f>
        <v>595</v>
      </c>
      <c r="H42" s="10">
        <v>387</v>
      </c>
      <c r="I42" s="10">
        <v>387</v>
      </c>
      <c r="J42" s="10" t="s">
        <v>79</v>
      </c>
      <c r="K42" s="10" t="s">
        <v>79</v>
      </c>
    </row>
    <row r="43" spans="1:11" ht="60.75" customHeight="1">
      <c r="A43" s="38" t="s">
        <v>114</v>
      </c>
      <c r="B43" s="41" t="s">
        <v>72</v>
      </c>
      <c r="C43" s="23" t="s">
        <v>48</v>
      </c>
      <c r="D43" s="10" t="s">
        <v>23</v>
      </c>
      <c r="E43" s="13" t="s">
        <v>11</v>
      </c>
      <c r="F43" s="13">
        <v>36</v>
      </c>
      <c r="G43" s="13">
        <f>41</f>
        <v>41</v>
      </c>
      <c r="H43" s="13" t="s">
        <v>79</v>
      </c>
      <c r="I43" s="13" t="s">
        <v>79</v>
      </c>
      <c r="J43" s="13" t="s">
        <v>79</v>
      </c>
      <c r="K43" s="13" t="s">
        <v>79</v>
      </c>
    </row>
    <row r="44" spans="1:11" ht="66" customHeight="1">
      <c r="A44" s="39"/>
      <c r="B44" s="42"/>
      <c r="C44" s="23" t="s">
        <v>53</v>
      </c>
      <c r="D44" s="10" t="s">
        <v>23</v>
      </c>
      <c r="E44" s="13" t="s">
        <v>11</v>
      </c>
      <c r="F44" s="10">
        <v>12</v>
      </c>
      <c r="G44" s="10">
        <f>17</f>
        <v>17</v>
      </c>
      <c r="H44" s="10" t="s">
        <v>79</v>
      </c>
      <c r="I44" s="10" t="s">
        <v>79</v>
      </c>
      <c r="J44" s="10" t="s">
        <v>79</v>
      </c>
      <c r="K44" s="10" t="s">
        <v>79</v>
      </c>
    </row>
    <row r="45" spans="1:11" ht="69.75" customHeight="1">
      <c r="A45" s="40"/>
      <c r="B45" s="43"/>
      <c r="C45" s="23" t="s">
        <v>49</v>
      </c>
      <c r="D45" s="10" t="s">
        <v>23</v>
      </c>
      <c r="E45" s="13" t="s">
        <v>11</v>
      </c>
      <c r="F45" s="10">
        <v>12</v>
      </c>
      <c r="G45" s="10">
        <f>17</f>
        <v>17</v>
      </c>
      <c r="H45" s="10" t="s">
        <v>79</v>
      </c>
      <c r="I45" s="10" t="s">
        <v>79</v>
      </c>
      <c r="J45" s="10" t="s">
        <v>79</v>
      </c>
      <c r="K45" s="10" t="s">
        <v>79</v>
      </c>
    </row>
    <row r="46" spans="1:11" ht="36.75" customHeight="1">
      <c r="A46" s="8" t="s">
        <v>131</v>
      </c>
      <c r="B46" s="44" t="s">
        <v>132</v>
      </c>
      <c r="C46" s="31"/>
      <c r="D46" s="31"/>
      <c r="E46" s="31"/>
      <c r="F46" s="31"/>
      <c r="G46" s="31"/>
      <c r="H46" s="31"/>
      <c r="I46" s="31"/>
      <c r="J46" s="31"/>
      <c r="K46" s="45"/>
    </row>
    <row r="47" spans="1:11" ht="50.25" customHeight="1">
      <c r="A47" s="9" t="s">
        <v>25</v>
      </c>
      <c r="B47" s="32" t="s">
        <v>61</v>
      </c>
      <c r="C47" s="33"/>
      <c r="D47" s="10" t="s">
        <v>30</v>
      </c>
      <c r="E47" s="9" t="s">
        <v>11</v>
      </c>
      <c r="F47" s="9">
        <v>258</v>
      </c>
      <c r="G47" s="9">
        <v>237</v>
      </c>
      <c r="H47" s="9">
        <f>170-38</f>
        <v>132</v>
      </c>
      <c r="I47" s="9">
        <f>170-36</f>
        <v>134</v>
      </c>
      <c r="J47" s="9" t="s">
        <v>79</v>
      </c>
      <c r="K47" s="9" t="s">
        <v>79</v>
      </c>
    </row>
    <row r="48" spans="1:11" ht="44.25" customHeight="1">
      <c r="A48" s="8" t="s">
        <v>133</v>
      </c>
      <c r="B48" s="44" t="s">
        <v>134</v>
      </c>
      <c r="C48" s="31"/>
      <c r="D48" s="31"/>
      <c r="E48" s="31"/>
      <c r="F48" s="31"/>
      <c r="G48" s="31"/>
      <c r="H48" s="31"/>
      <c r="I48" s="31"/>
      <c r="J48" s="31"/>
      <c r="K48" s="45"/>
    </row>
    <row r="49" spans="1:11" ht="73.5" customHeight="1">
      <c r="A49" s="9" t="s">
        <v>33</v>
      </c>
      <c r="B49" s="32" t="s">
        <v>144</v>
      </c>
      <c r="C49" s="33"/>
      <c r="D49" s="10" t="s">
        <v>37</v>
      </c>
      <c r="E49" s="9" t="s">
        <v>11</v>
      </c>
      <c r="F49" s="9">
        <v>10</v>
      </c>
      <c r="G49" s="9">
        <f>8-1</f>
        <v>7</v>
      </c>
      <c r="H49" s="9">
        <v>6</v>
      </c>
      <c r="I49" s="9">
        <v>6</v>
      </c>
      <c r="J49" s="9">
        <v>6</v>
      </c>
      <c r="K49" s="9">
        <v>6</v>
      </c>
    </row>
    <row r="50" spans="1:11" ht="284.25" customHeight="1">
      <c r="A50" s="9" t="s">
        <v>34</v>
      </c>
      <c r="B50" s="32" t="s">
        <v>143</v>
      </c>
      <c r="C50" s="33"/>
      <c r="D50" s="10" t="s">
        <v>146</v>
      </c>
      <c r="E50" s="10" t="s">
        <v>11</v>
      </c>
      <c r="F50" s="14" t="s">
        <v>50</v>
      </c>
      <c r="G50" s="10" t="s">
        <v>91</v>
      </c>
      <c r="H50" s="10" t="s">
        <v>145</v>
      </c>
      <c r="I50" s="10">
        <v>1</v>
      </c>
      <c r="J50" s="10">
        <v>1</v>
      </c>
      <c r="K50" s="10">
        <v>1</v>
      </c>
    </row>
    <row r="51" spans="1:11" ht="34.5" customHeight="1">
      <c r="A51" s="8" t="s">
        <v>135</v>
      </c>
      <c r="B51" s="44" t="s">
        <v>136</v>
      </c>
      <c r="C51" s="31"/>
      <c r="D51" s="31"/>
      <c r="E51" s="31"/>
      <c r="F51" s="31"/>
      <c r="G51" s="31"/>
      <c r="H51" s="31"/>
      <c r="I51" s="31"/>
      <c r="J51" s="31"/>
      <c r="K51" s="45"/>
    </row>
    <row r="52" spans="1:11" ht="72" customHeight="1">
      <c r="A52" s="9" t="s">
        <v>35</v>
      </c>
      <c r="B52" s="32" t="s">
        <v>54</v>
      </c>
      <c r="C52" s="33"/>
      <c r="D52" s="10" t="s">
        <v>51</v>
      </c>
      <c r="E52" s="10" t="s">
        <v>19</v>
      </c>
      <c r="F52" s="10">
        <v>0.4</v>
      </c>
      <c r="G52" s="10">
        <f>0.4+0.4</f>
        <v>0.8</v>
      </c>
      <c r="H52" s="10">
        <f>0.4+0.4</f>
        <v>0.8</v>
      </c>
      <c r="I52" s="10">
        <f>0.4+0.4</f>
        <v>0.8</v>
      </c>
      <c r="J52" s="10" t="s">
        <v>79</v>
      </c>
      <c r="K52" s="10" t="s">
        <v>79</v>
      </c>
    </row>
    <row r="53" spans="1:11" ht="43.5" customHeight="1">
      <c r="A53" s="15" t="s">
        <v>115</v>
      </c>
      <c r="B53" s="46" t="s">
        <v>137</v>
      </c>
      <c r="C53" s="31"/>
      <c r="D53" s="31"/>
      <c r="E53" s="31"/>
      <c r="F53" s="31"/>
      <c r="G53" s="31"/>
      <c r="H53" s="31"/>
      <c r="I53" s="31"/>
      <c r="J53" s="31"/>
      <c r="K53" s="45"/>
    </row>
    <row r="54" spans="1:11" ht="48.75" customHeight="1">
      <c r="A54" s="15" t="s">
        <v>36</v>
      </c>
      <c r="B54" s="37" t="s">
        <v>59</v>
      </c>
      <c r="C54" s="45"/>
      <c r="D54" s="10" t="s">
        <v>23</v>
      </c>
      <c r="E54" s="10" t="s">
        <v>11</v>
      </c>
      <c r="F54" s="9">
        <v>5314</v>
      </c>
      <c r="G54" s="9">
        <f>9876-3465</f>
        <v>6411</v>
      </c>
      <c r="H54" s="9">
        <f>10216-26-972</f>
        <v>9218</v>
      </c>
      <c r="I54" s="9">
        <v>9218</v>
      </c>
      <c r="J54" s="9" t="s">
        <v>79</v>
      </c>
      <c r="K54" s="9" t="s">
        <v>79</v>
      </c>
    </row>
    <row r="55" spans="1:11" ht="34.5" customHeight="1">
      <c r="A55" s="15" t="s">
        <v>116</v>
      </c>
      <c r="B55" s="30" t="s">
        <v>138</v>
      </c>
      <c r="C55" s="31"/>
      <c r="D55" s="31"/>
      <c r="E55" s="31"/>
      <c r="F55" s="31"/>
      <c r="G55" s="31"/>
      <c r="H55" s="31"/>
      <c r="I55" s="31"/>
      <c r="J55" s="31"/>
      <c r="K55" s="45"/>
    </row>
    <row r="56" spans="1:11" ht="53.25" customHeight="1">
      <c r="A56" s="15" t="s">
        <v>38</v>
      </c>
      <c r="B56" s="37" t="s">
        <v>52</v>
      </c>
      <c r="C56" s="45"/>
      <c r="D56" s="10" t="s">
        <v>23</v>
      </c>
      <c r="E56" s="10" t="s">
        <v>11</v>
      </c>
      <c r="F56" s="10">
        <v>222</v>
      </c>
      <c r="G56" s="10">
        <f>235+6</f>
        <v>241</v>
      </c>
      <c r="H56" s="10">
        <f>235-26</f>
        <v>209</v>
      </c>
      <c r="I56" s="10">
        <f>235-13</f>
        <v>222</v>
      </c>
      <c r="J56" s="10" t="s">
        <v>79</v>
      </c>
      <c r="K56" s="10" t="s">
        <v>79</v>
      </c>
    </row>
    <row r="57" spans="1:11" ht="54.75" customHeight="1">
      <c r="A57" s="15" t="s">
        <v>117</v>
      </c>
      <c r="B57" s="32" t="s">
        <v>75</v>
      </c>
      <c r="C57" s="45"/>
      <c r="D57" s="10" t="s">
        <v>23</v>
      </c>
      <c r="E57" s="9" t="s">
        <v>11</v>
      </c>
      <c r="F57" s="9">
        <v>106</v>
      </c>
      <c r="G57" s="9">
        <v>114</v>
      </c>
      <c r="H57" s="9">
        <f>114-21</f>
        <v>93</v>
      </c>
      <c r="I57" s="9">
        <f>102-9</f>
        <v>93</v>
      </c>
      <c r="J57" s="9" t="s">
        <v>79</v>
      </c>
      <c r="K57" s="9" t="s">
        <v>79</v>
      </c>
    </row>
    <row r="58" spans="1:11" ht="74.25" customHeight="1">
      <c r="A58" s="15" t="s">
        <v>118</v>
      </c>
      <c r="B58" s="32" t="s">
        <v>124</v>
      </c>
      <c r="C58" s="31"/>
      <c r="D58" s="10" t="s">
        <v>15</v>
      </c>
      <c r="E58" s="9" t="s">
        <v>11</v>
      </c>
      <c r="F58" s="9">
        <v>86</v>
      </c>
      <c r="G58" s="9">
        <v>86</v>
      </c>
      <c r="H58" s="9">
        <v>70</v>
      </c>
      <c r="I58" s="9">
        <v>40</v>
      </c>
      <c r="J58" s="9" t="s">
        <v>79</v>
      </c>
      <c r="K58" s="9" t="s">
        <v>79</v>
      </c>
    </row>
    <row r="59" spans="1:11" ht="15.75" customHeight="1">
      <c r="A59" s="16">
        <v>9</v>
      </c>
      <c r="B59" s="30" t="s">
        <v>139</v>
      </c>
      <c r="C59" s="31"/>
      <c r="D59" s="17"/>
      <c r="E59" s="18"/>
      <c r="F59" s="17"/>
      <c r="G59" s="18"/>
      <c r="H59" s="19"/>
      <c r="I59" s="19"/>
      <c r="J59" s="19"/>
      <c r="K59" s="19"/>
    </row>
    <row r="60" spans="1:11" ht="105.75" customHeight="1">
      <c r="A60" s="9" t="s">
        <v>41</v>
      </c>
      <c r="B60" s="32" t="s">
        <v>142</v>
      </c>
      <c r="C60" s="33"/>
      <c r="D60" s="10" t="s">
        <v>39</v>
      </c>
      <c r="E60" s="9" t="s">
        <v>46</v>
      </c>
      <c r="F60" s="10">
        <v>3</v>
      </c>
      <c r="G60" s="10">
        <v>3</v>
      </c>
      <c r="H60" s="20">
        <v>3</v>
      </c>
      <c r="I60" s="20">
        <v>3</v>
      </c>
      <c r="J60" s="20">
        <v>3</v>
      </c>
      <c r="K60" s="20" t="s">
        <v>79</v>
      </c>
    </row>
    <row r="61" spans="1:11" ht="43.5" customHeight="1">
      <c r="A61" s="8" t="s">
        <v>42</v>
      </c>
      <c r="B61" s="34" t="s">
        <v>140</v>
      </c>
      <c r="C61" s="35"/>
      <c r="D61" s="35"/>
      <c r="E61" s="35"/>
      <c r="F61" s="35"/>
      <c r="G61" s="35"/>
      <c r="H61" s="35"/>
      <c r="I61" s="35"/>
      <c r="J61" s="35"/>
      <c r="K61" s="36"/>
    </row>
    <row r="62" spans="1:11" ht="123.75" customHeight="1">
      <c r="A62" s="21" t="s">
        <v>120</v>
      </c>
      <c r="B62" s="37" t="s">
        <v>73</v>
      </c>
      <c r="C62" s="33"/>
      <c r="D62" s="10" t="s">
        <v>68</v>
      </c>
      <c r="E62" s="9" t="s">
        <v>11</v>
      </c>
      <c r="F62" s="9">
        <v>540</v>
      </c>
      <c r="G62" s="9">
        <v>41</v>
      </c>
      <c r="H62" s="9">
        <f>2-1</f>
        <v>1</v>
      </c>
      <c r="I62" s="9" t="s">
        <v>79</v>
      </c>
      <c r="J62" s="9" t="s">
        <v>79</v>
      </c>
      <c r="K62" s="9" t="s">
        <v>79</v>
      </c>
    </row>
    <row r="63" spans="1:11" ht="95.25" customHeight="1">
      <c r="A63" s="21" t="s">
        <v>119</v>
      </c>
      <c r="B63" s="37" t="s">
        <v>74</v>
      </c>
      <c r="C63" s="33"/>
      <c r="D63" s="10" t="s">
        <v>68</v>
      </c>
      <c r="E63" s="9" t="s">
        <v>11</v>
      </c>
      <c r="F63" s="9">
        <v>8</v>
      </c>
      <c r="G63" s="9">
        <v>8</v>
      </c>
      <c r="H63" s="9">
        <v>8</v>
      </c>
      <c r="I63" s="9" t="s">
        <v>79</v>
      </c>
      <c r="J63" s="9" t="s">
        <v>79</v>
      </c>
      <c r="K63" s="9" t="s">
        <v>79</v>
      </c>
    </row>
    <row r="64" spans="1:11" ht="43.5" customHeight="1">
      <c r="A64" s="8" t="s">
        <v>43</v>
      </c>
      <c r="B64" s="34" t="s">
        <v>148</v>
      </c>
      <c r="C64" s="35"/>
      <c r="D64" s="35"/>
      <c r="E64" s="35"/>
      <c r="F64" s="35"/>
      <c r="G64" s="35"/>
      <c r="H64" s="35"/>
      <c r="I64" s="35"/>
      <c r="J64" s="35"/>
      <c r="K64" s="36"/>
    </row>
    <row r="65" spans="1:11" ht="54" customHeight="1">
      <c r="A65" s="25" t="s">
        <v>149</v>
      </c>
      <c r="B65" s="27" t="s">
        <v>150</v>
      </c>
      <c r="C65" s="28"/>
      <c r="D65" s="10" t="s">
        <v>153</v>
      </c>
      <c r="E65" s="9" t="s">
        <v>11</v>
      </c>
      <c r="F65" s="9">
        <f>F66+F67</f>
        <v>79</v>
      </c>
      <c r="G65" s="9" t="s">
        <v>79</v>
      </c>
      <c r="H65" s="9" t="s">
        <v>79</v>
      </c>
      <c r="I65" s="9">
        <f>I66+I67</f>
        <v>79</v>
      </c>
      <c r="J65" s="9" t="s">
        <v>79</v>
      </c>
      <c r="K65" s="9" t="s">
        <v>79</v>
      </c>
    </row>
    <row r="66" spans="1:11" ht="113.25" customHeight="1">
      <c r="A66" s="26"/>
      <c r="B66" s="29" t="s">
        <v>151</v>
      </c>
      <c r="C66" s="28"/>
      <c r="D66" s="10" t="s">
        <v>153</v>
      </c>
      <c r="E66" s="9" t="s">
        <v>11</v>
      </c>
      <c r="F66" s="9">
        <v>23</v>
      </c>
      <c r="G66" s="9" t="s">
        <v>79</v>
      </c>
      <c r="H66" s="9" t="s">
        <v>79</v>
      </c>
      <c r="I66" s="9">
        <v>23</v>
      </c>
      <c r="J66" s="9" t="s">
        <v>79</v>
      </c>
      <c r="K66" s="9" t="s">
        <v>79</v>
      </c>
    </row>
    <row r="67" spans="1:11" ht="52.5" customHeight="1">
      <c r="A67" s="26"/>
      <c r="B67" s="29" t="s">
        <v>152</v>
      </c>
      <c r="C67" s="28"/>
      <c r="D67" s="10" t="s">
        <v>153</v>
      </c>
      <c r="E67" s="9" t="s">
        <v>11</v>
      </c>
      <c r="F67" s="9">
        <v>56</v>
      </c>
      <c r="G67" s="9" t="s">
        <v>79</v>
      </c>
      <c r="H67" s="9" t="s">
        <v>79</v>
      </c>
      <c r="I67" s="9">
        <v>56</v>
      </c>
      <c r="J67" s="9" t="s">
        <v>79</v>
      </c>
      <c r="K67" s="9" t="s">
        <v>79</v>
      </c>
    </row>
  </sheetData>
  <mergeCells count="68">
    <mergeCell ref="E1:J2"/>
    <mergeCell ref="E3:I3"/>
    <mergeCell ref="E4:I4"/>
    <mergeCell ref="A5:I5"/>
    <mergeCell ref="A7:A8"/>
    <mergeCell ref="B7:C8"/>
    <mergeCell ref="D7:D8"/>
    <mergeCell ref="E7:E8"/>
    <mergeCell ref="F7:F8"/>
    <mergeCell ref="G7:K7"/>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B30:C30"/>
    <mergeCell ref="B31:C31"/>
    <mergeCell ref="B22:C22"/>
    <mergeCell ref="B23:C23"/>
    <mergeCell ref="B24:C24"/>
    <mergeCell ref="B25:C25"/>
    <mergeCell ref="B26:K26"/>
    <mergeCell ref="B39:C39"/>
    <mergeCell ref="B40:C40"/>
    <mergeCell ref="B41:C41"/>
    <mergeCell ref="B42:C42"/>
    <mergeCell ref="B33:C33"/>
    <mergeCell ref="B34:C34"/>
    <mergeCell ref="B35:C35"/>
    <mergeCell ref="B36:C36"/>
    <mergeCell ref="B37:C37"/>
    <mergeCell ref="B38:C38"/>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A65:A67"/>
    <mergeCell ref="B65:C65"/>
    <mergeCell ref="B66:C66"/>
    <mergeCell ref="B67:C67"/>
    <mergeCell ref="B59:C59"/>
    <mergeCell ref="B60:C60"/>
    <mergeCell ref="B61:K61"/>
    <mergeCell ref="B62:C62"/>
    <mergeCell ref="B63:C63"/>
    <mergeCell ref="B64:K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5 изменение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2021-11-22T09:05:58Z</cp:lastPrinted>
  <dcterms:created xsi:type="dcterms:W3CDTF">2017-12-15T06:16:59Z</dcterms:created>
  <dcterms:modified xsi:type="dcterms:W3CDTF">2022-10-27T07:37:11Z</dcterms:modified>
</cp:coreProperties>
</file>