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80" windowWidth="17520" windowHeight="9756"/>
  </bookViews>
  <sheets>
    <sheet name="Приложение 13" sheetId="2" r:id="rId1"/>
    <sheet name="Лист1" sheetId="1" r:id="rId2"/>
  </sheets>
  <definedNames>
    <definedName name="_xlnm._FilterDatabase" localSheetId="1" hidden="1">Лист1!$A$6:$C$117</definedName>
    <definedName name="_xlnm._FilterDatabase" localSheetId="0" hidden="1">'Приложение 13'!$A$6:$C$130</definedName>
    <definedName name="Z_06F30FBF_245C_499B_A109_615C7A065F8E_.wvu.FilterData" localSheetId="1" hidden="1">Лист1!$A$6:$C$117</definedName>
    <definedName name="Z_06F30FBF_245C_499B_A109_615C7A065F8E_.wvu.FilterData" localSheetId="0" hidden="1">'Приложение 13'!$A$6:$C$130</definedName>
    <definedName name="Z_06F30FBF_245C_499B_A109_615C7A065F8E_.wvu.PrintArea" localSheetId="1" hidden="1">Лист1!$A$1:$C$193</definedName>
    <definedName name="Z_06F30FBF_245C_499B_A109_615C7A065F8E_.wvu.PrintArea" localSheetId="0" hidden="1">'Приложение 13'!$A$1:$C$132</definedName>
    <definedName name="Z_06F30FBF_245C_499B_A109_615C7A065F8E_.wvu.PrintTitles" localSheetId="1" hidden="1">Лист1!$6:$6</definedName>
    <definedName name="Z_06F30FBF_245C_499B_A109_615C7A065F8E_.wvu.PrintTitles" localSheetId="0" hidden="1">'Приложение 13'!$6:$6</definedName>
    <definedName name="Z_0E7D6FB0_89ED_4CA2_8A46_395DE0EEF218_.wvu.FilterData" localSheetId="1" hidden="1">Лист1!$A$6:$C$117</definedName>
    <definedName name="Z_0E7D6FB0_89ED_4CA2_8A46_395DE0EEF218_.wvu.FilterData" localSheetId="0" hidden="1">'Приложение 13'!$A$6:$C$130</definedName>
    <definedName name="Z_0E7D6FB0_89ED_4CA2_8A46_395DE0EEF218_.wvu.PrintArea" localSheetId="1" hidden="1">Лист1!$A$4:$C$117</definedName>
    <definedName name="Z_0E7D6FB0_89ED_4CA2_8A46_395DE0EEF218_.wvu.PrintArea" localSheetId="0" hidden="1">'Приложение 13'!$A$4:$C$130</definedName>
    <definedName name="Z_0E7D6FB0_89ED_4CA2_8A46_395DE0EEF218_.wvu.PrintTitles" localSheetId="1" hidden="1">Лист1!$6:$6</definedName>
    <definedName name="Z_0E7D6FB0_89ED_4CA2_8A46_395DE0EEF218_.wvu.PrintTitles" localSheetId="0" hidden="1">'Приложение 13'!$6:$6</definedName>
    <definedName name="Z_0FA00ECF_3961_41D5_A43D_1C2B9CDD31E4_.wvu.FilterData" localSheetId="1" hidden="1">Лист1!$A$6:$C$117</definedName>
    <definedName name="Z_0FA00ECF_3961_41D5_A43D_1C2B9CDD31E4_.wvu.FilterData" localSheetId="0" hidden="1">'Приложение 13'!$A$6:$C$130</definedName>
    <definedName name="Z_3138DDCF_607D_436F_8387_9A91194A9663_.wvu.FilterData" localSheetId="1" hidden="1">Лист1!$A$6:$C$117</definedName>
    <definedName name="Z_3138DDCF_607D_436F_8387_9A91194A9663_.wvu.FilterData" localSheetId="0" hidden="1">'Приложение 13'!$A$6:$C$130</definedName>
    <definedName name="Z_3138DDCF_607D_436F_8387_9A91194A9663_.wvu.PrintArea" localSheetId="1" hidden="1">Лист1!$A$4:$C$117</definedName>
    <definedName name="Z_3138DDCF_607D_436F_8387_9A91194A9663_.wvu.PrintArea" localSheetId="0" hidden="1">'Приложение 13'!$A$4:$C$130</definedName>
    <definedName name="Z_3138DDCF_607D_436F_8387_9A91194A9663_.wvu.PrintTitles" localSheetId="1" hidden="1">Лист1!$6:$6</definedName>
    <definedName name="Z_3138DDCF_607D_436F_8387_9A91194A9663_.wvu.PrintTitles" localSheetId="0" hidden="1">'Приложение 13'!$6:$6</definedName>
    <definedName name="Z_32BFBB00_2C96_4039_A067_829533CF91D8_.wvu.FilterData" localSheetId="1" hidden="1">Лист1!$A$6:$C$117</definedName>
    <definedName name="Z_32BFBB00_2C96_4039_A067_829533CF91D8_.wvu.FilterData" localSheetId="0" hidden="1">'Приложение 13'!$A$6:$C$130</definedName>
    <definedName name="Z_4CF2844F_BD9E_4345_9DAC_FE6143A67D4E_.wvu.FilterData" localSheetId="1" hidden="1">Лист1!$A$6:$C$117</definedName>
    <definedName name="Z_4CF2844F_BD9E_4345_9DAC_FE6143A67D4E_.wvu.FilterData" localSheetId="0" hidden="1">'Приложение 13'!$A$6:$C$130</definedName>
    <definedName name="Z_54FD0BF2_5B65_4DCA_B3B0_92B0A1324D4D_.wvu.FilterData" localSheetId="1" hidden="1">Лист1!$A$6:$C$117</definedName>
    <definedName name="Z_54FD0BF2_5B65_4DCA_B3B0_92B0A1324D4D_.wvu.FilterData" localSheetId="0" hidden="1">'Приложение 13'!$A$6:$C$130</definedName>
    <definedName name="Z_54FD0BF2_5B65_4DCA_B3B0_92B0A1324D4D_.wvu.PrintArea" localSheetId="1" hidden="1">Лист1!$A$4:$C$117</definedName>
    <definedName name="Z_54FD0BF2_5B65_4DCA_B3B0_92B0A1324D4D_.wvu.PrintArea" localSheetId="0" hidden="1">'Приложение 13'!$A$4:$C$130</definedName>
    <definedName name="Z_54FD0BF2_5B65_4DCA_B3B0_92B0A1324D4D_.wvu.PrintTitles" localSheetId="1" hidden="1">Лист1!$6:$6</definedName>
    <definedName name="Z_54FD0BF2_5B65_4DCA_B3B0_92B0A1324D4D_.wvu.PrintTitles" localSheetId="0" hidden="1">'Приложение 13'!$6:$6</definedName>
    <definedName name="Z_59257022_7E1D_43D6_923E_29B12F5BA58B_.wvu.FilterData" localSheetId="1" hidden="1">Лист1!$A$6:$C$117</definedName>
    <definedName name="Z_59257022_7E1D_43D6_923E_29B12F5BA58B_.wvu.FilterData" localSheetId="0" hidden="1">'Приложение 13'!$A$6:$C$130</definedName>
    <definedName name="Z_59257022_7E1D_43D6_923E_29B12F5BA58B_.wvu.PrintArea" localSheetId="1" hidden="1">Лист1!$A$4:$C$117</definedName>
    <definedName name="Z_59257022_7E1D_43D6_923E_29B12F5BA58B_.wvu.PrintArea" localSheetId="0" hidden="1">'Приложение 13'!$A$4:$C$130</definedName>
    <definedName name="Z_59257022_7E1D_43D6_923E_29B12F5BA58B_.wvu.PrintTitles" localSheetId="1" hidden="1">Лист1!$6:$6</definedName>
    <definedName name="Z_59257022_7E1D_43D6_923E_29B12F5BA58B_.wvu.PrintTitles" localSheetId="0" hidden="1">'Приложение 13'!$6:$6</definedName>
    <definedName name="Z_5BD66860_B277_4F4A_AFEB_7F16F8995C23_.wvu.FilterData" localSheetId="1" hidden="1">Лист1!$A$6:$C$117</definedName>
    <definedName name="Z_5BD66860_B277_4F4A_AFEB_7F16F8995C23_.wvu.FilterData" localSheetId="0" hidden="1">'Приложение 13'!$A$6:$C$130</definedName>
    <definedName name="Z_5BD66860_B277_4F4A_AFEB_7F16F8995C23_.wvu.PrintArea" localSheetId="1" hidden="1">Лист1!$A$1:$C$193</definedName>
    <definedName name="Z_5BD66860_B277_4F4A_AFEB_7F16F8995C23_.wvu.PrintArea" localSheetId="0" hidden="1">'Приложение 13'!$A$1:$C$132</definedName>
    <definedName name="Z_5BD66860_B277_4F4A_AFEB_7F16F8995C23_.wvu.PrintTitles" localSheetId="1" hidden="1">Лист1!$6:$6</definedName>
    <definedName name="Z_5BD66860_B277_4F4A_AFEB_7F16F8995C23_.wvu.PrintTitles" localSheetId="0" hidden="1">'Приложение 13'!$6:$6</definedName>
    <definedName name="Z_5DB146CE_74AD_4351_8174_D98473963132_.wvu.FilterData" localSheetId="1" hidden="1">Лист1!$A$6:$C$117</definedName>
    <definedName name="Z_5DB146CE_74AD_4351_8174_D98473963132_.wvu.FilterData" localSheetId="0" hidden="1">'Приложение 13'!$A$6:$C$130</definedName>
    <definedName name="Z_5DB146CE_74AD_4351_8174_D98473963132_.wvu.PrintArea" localSheetId="1" hidden="1">Лист1!$A$4:$C$197</definedName>
    <definedName name="Z_5DB146CE_74AD_4351_8174_D98473963132_.wvu.PrintArea" localSheetId="0" hidden="1">'Приложение 13'!$A$4:$C$136</definedName>
    <definedName name="Z_5DB146CE_74AD_4351_8174_D98473963132_.wvu.PrintTitles" localSheetId="1" hidden="1">Лист1!$6:$6</definedName>
    <definedName name="Z_5DB146CE_74AD_4351_8174_D98473963132_.wvu.PrintTitles" localSheetId="0" hidden="1">'Приложение 13'!$6:$6</definedName>
    <definedName name="Z_5E970965_EBAA_4583_9113_2F1FD408C7E6_.wvu.FilterData" localSheetId="1" hidden="1">Лист1!$A$6:$C$117</definedName>
    <definedName name="Z_5E970965_EBAA_4583_9113_2F1FD408C7E6_.wvu.FilterData" localSheetId="0" hidden="1">'Приложение 13'!$A$6:$C$130</definedName>
    <definedName name="Z_5E970965_EBAA_4583_9113_2F1FD408C7E6_.wvu.PrintArea" localSheetId="1" hidden="1">Лист1!$A$4:$C$117</definedName>
    <definedName name="Z_5E970965_EBAA_4583_9113_2F1FD408C7E6_.wvu.PrintArea" localSheetId="0" hidden="1">'Приложение 13'!$A$4:$C$130</definedName>
    <definedName name="Z_5E970965_EBAA_4583_9113_2F1FD408C7E6_.wvu.PrintTitles" localSheetId="1" hidden="1">Лист1!$6:$6</definedName>
    <definedName name="Z_5E970965_EBAA_4583_9113_2F1FD408C7E6_.wvu.PrintTitles" localSheetId="0" hidden="1">'Приложение 13'!$6:$6</definedName>
    <definedName name="Z_6BBDF075_C9D2_4AC1_9057_527A87D562AA_.wvu.FilterData" localSheetId="1" hidden="1">Лист1!$A$6:$C$117</definedName>
    <definedName name="Z_6BBDF075_C9D2_4AC1_9057_527A87D562AA_.wvu.FilterData" localSheetId="0" hidden="1">'Приложение 13'!$A$6:$C$130</definedName>
    <definedName name="Z_767DB008_C126_4CA9_BF0B_F079230FEAEB_.wvu.FilterData" localSheetId="1" hidden="1">Лист1!$A$6:$C$117</definedName>
    <definedName name="Z_767DB008_C126_4CA9_BF0B_F079230FEAEB_.wvu.FilterData" localSheetId="0" hidden="1">'Приложение 13'!$A$6:$C$130</definedName>
    <definedName name="Z_767DB008_C126_4CA9_BF0B_F079230FEAEB_.wvu.PrintArea" localSheetId="1" hidden="1">Лист1!$A$1:$C$193</definedName>
    <definedName name="Z_767DB008_C126_4CA9_BF0B_F079230FEAEB_.wvu.PrintArea" localSheetId="0" hidden="1">'Приложение 13'!$A$1:$C$132</definedName>
    <definedName name="Z_767DB008_C126_4CA9_BF0B_F079230FEAEB_.wvu.PrintTitles" localSheetId="1" hidden="1">Лист1!$6:$6</definedName>
    <definedName name="Z_767DB008_C126_4CA9_BF0B_F079230FEAEB_.wvu.PrintTitles" localSheetId="0" hidden="1">'Приложение 13'!$6:$6</definedName>
    <definedName name="Z_7A45C43F_9537_4146_8FDF_DCA0DA1BE2B0_.wvu.FilterData" localSheetId="1" hidden="1">Лист1!$A$6:$C$117</definedName>
    <definedName name="Z_7A45C43F_9537_4146_8FDF_DCA0DA1BE2B0_.wvu.FilterData" localSheetId="0" hidden="1">'Приложение 13'!$A$6:$C$130</definedName>
    <definedName name="Z_7EAD8C28_7D9C_4368_AEDF_5C173F03AE83_.wvu.FilterData" localSheetId="1" hidden="1">Лист1!$A$6:$C$117</definedName>
    <definedName name="Z_7EAD8C28_7D9C_4368_AEDF_5C173F03AE83_.wvu.FilterData" localSheetId="0" hidden="1">'Приложение 13'!$A$6:$C$130</definedName>
    <definedName name="Z_7EAD8C28_7D9C_4368_AEDF_5C173F03AE83_.wvu.PrintArea" localSheetId="1" hidden="1">Лист1!$A$4:$C$117</definedName>
    <definedName name="Z_7EAD8C28_7D9C_4368_AEDF_5C173F03AE83_.wvu.PrintArea" localSheetId="0" hidden="1">'Приложение 13'!$A$4:$C$130</definedName>
    <definedName name="Z_7EAD8C28_7D9C_4368_AEDF_5C173F03AE83_.wvu.PrintTitles" localSheetId="1" hidden="1">Лист1!$6:$6</definedName>
    <definedName name="Z_7EAD8C28_7D9C_4368_AEDF_5C173F03AE83_.wvu.PrintTitles" localSheetId="0" hidden="1">'Приложение 13'!$6:$6</definedName>
    <definedName name="Z_8655FF0B_4243_413D_8CE2_6702EB75BC19_.wvu.FilterData" localSheetId="1" hidden="1">Лист1!$A$6:$C$117</definedName>
    <definedName name="Z_8655FF0B_4243_413D_8CE2_6702EB75BC19_.wvu.FilterData" localSheetId="0" hidden="1">'Приложение 13'!$A$6:$C$130</definedName>
    <definedName name="Z_A6552C71_D375_4749_8F82_5AAB4D2B8CD6_.wvu.FilterData" localSheetId="1" hidden="1">Лист1!$A$6:$C$117</definedName>
    <definedName name="Z_A6552C71_D375_4749_8F82_5AAB4D2B8CD6_.wvu.FilterData" localSheetId="0" hidden="1">'Приложение 13'!$A$6:$C$130</definedName>
    <definedName name="Z_A8FFCEA9_F5A3_4085_A6E2_A5162A6259E6_.wvu.FilterData" localSheetId="1" hidden="1">Лист1!$A$6:$C$117</definedName>
    <definedName name="Z_A8FFCEA9_F5A3_4085_A6E2_A5162A6259E6_.wvu.FilterData" localSheetId="0" hidden="1">'Приложение 13'!$A$6:$C$130</definedName>
    <definedName name="Z_A8FFCEA9_F5A3_4085_A6E2_A5162A6259E6_.wvu.PrintArea" localSheetId="1" hidden="1">Лист1!$A$4:$C$197</definedName>
    <definedName name="Z_A8FFCEA9_F5A3_4085_A6E2_A5162A6259E6_.wvu.PrintArea" localSheetId="0" hidden="1">'Приложение 13'!$A$4:$C$136</definedName>
    <definedName name="Z_A8FFCEA9_F5A3_4085_A6E2_A5162A6259E6_.wvu.PrintTitles" localSheetId="1" hidden="1">Лист1!$6:$6</definedName>
    <definedName name="Z_A8FFCEA9_F5A3_4085_A6E2_A5162A6259E6_.wvu.PrintTitles" localSheetId="0" hidden="1">'Приложение 13'!$6:$6</definedName>
    <definedName name="Z_BBBB5E91_0BF1_4AA0_8118_739EFA41C830_.wvu.FilterData" localSheetId="1" hidden="1">Лист1!$A$6:$C$117</definedName>
    <definedName name="Z_BBBB5E91_0BF1_4AA0_8118_739EFA41C830_.wvu.FilterData" localSheetId="0" hidden="1">'Приложение 13'!$A$6:$C$130</definedName>
    <definedName name="Z_BBBB5E91_0BF1_4AA0_8118_739EFA41C830_.wvu.PrintArea" localSheetId="1" hidden="1">Лист1!$A$4:$C$117</definedName>
    <definedName name="Z_BBBB5E91_0BF1_4AA0_8118_739EFA41C830_.wvu.PrintArea" localSheetId="0" hidden="1">'Приложение 13'!$A$4:$C$130</definedName>
    <definedName name="Z_BBBB5E91_0BF1_4AA0_8118_739EFA41C830_.wvu.PrintTitles" localSheetId="1" hidden="1">Лист1!$6:$6</definedName>
    <definedName name="Z_BBBB5E91_0BF1_4AA0_8118_739EFA41C830_.wvu.PrintTitles" localSheetId="0" hidden="1">'Приложение 13'!$6:$6</definedName>
    <definedName name="Z_C2787407_F562_4D03_8970_D113AD41CB6E_.wvu.FilterData" localSheetId="1" hidden="1">Лист1!$A$6:$C$117</definedName>
    <definedName name="Z_C2787407_F562_4D03_8970_D113AD41CB6E_.wvu.FilterData" localSheetId="0" hidden="1">'Приложение 13'!$A$6:$C$130</definedName>
    <definedName name="Z_C2787407_F562_4D03_8970_D113AD41CB6E_.wvu.PrintArea" localSheetId="1" hidden="1">Лист1!$A$4:$C$117</definedName>
    <definedName name="Z_C2787407_F562_4D03_8970_D113AD41CB6E_.wvu.PrintArea" localSheetId="0" hidden="1">'Приложение 13'!$A$4:$C$130</definedName>
    <definedName name="Z_C2787407_F562_4D03_8970_D113AD41CB6E_.wvu.PrintTitles" localSheetId="1" hidden="1">Лист1!$6:$6</definedName>
    <definedName name="Z_C2787407_F562_4D03_8970_D113AD41CB6E_.wvu.PrintTitles" localSheetId="0" hidden="1">'Приложение 13'!$6:$6</definedName>
    <definedName name="Z_C3983951_7771_4EF6_9FA5_26BFEBDFE478_.wvu.FilterData" localSheetId="1" hidden="1">Лист1!$A$6:$C$117</definedName>
    <definedName name="Z_C3983951_7771_4EF6_9FA5_26BFEBDFE478_.wvu.FilterData" localSheetId="0" hidden="1">'Приложение 13'!$A$6:$C$130</definedName>
    <definedName name="Z_C3983951_7771_4EF6_9FA5_26BFEBDFE478_.wvu.PrintArea" localSheetId="1" hidden="1">Лист1!$A$4:$C$197</definedName>
    <definedName name="Z_C3983951_7771_4EF6_9FA5_26BFEBDFE478_.wvu.PrintArea" localSheetId="0" hidden="1">'Приложение 13'!$A$4:$C$136</definedName>
    <definedName name="Z_C3983951_7771_4EF6_9FA5_26BFEBDFE478_.wvu.PrintTitles" localSheetId="1" hidden="1">Лист1!$6:$6</definedName>
    <definedName name="Z_C3983951_7771_4EF6_9FA5_26BFEBDFE478_.wvu.PrintTitles" localSheetId="0" hidden="1">'Приложение 13'!$6:$6</definedName>
    <definedName name="Z_C7094EE5_B36C_4632_AB1C_596D174E3E9E_.wvu.FilterData" localSheetId="1" hidden="1">Лист1!$A$6:$C$117</definedName>
    <definedName name="Z_C7094EE5_B36C_4632_AB1C_596D174E3E9E_.wvu.FilterData" localSheetId="0" hidden="1">'Приложение 13'!$A$6:$C$130</definedName>
    <definedName name="Z_C7094EE5_B36C_4632_AB1C_596D174E3E9E_.wvu.PrintArea" localSheetId="1" hidden="1">Лист1!$A$4:$C$117</definedName>
    <definedName name="Z_C7094EE5_B36C_4632_AB1C_596D174E3E9E_.wvu.PrintArea" localSheetId="0" hidden="1">'Приложение 13'!$A$4:$C$130</definedName>
    <definedName name="Z_C7094EE5_B36C_4632_AB1C_596D174E3E9E_.wvu.PrintTitles" localSheetId="1" hidden="1">Лист1!$6:$6</definedName>
    <definedName name="Z_C7094EE5_B36C_4632_AB1C_596D174E3E9E_.wvu.PrintTitles" localSheetId="0" hidden="1">'Приложение 13'!$6:$6</definedName>
    <definedName name="Z_CA4B4EEB_F128_451D_B748_F8A0B6B583E3_.wvu.FilterData" localSheetId="1" hidden="1">Лист1!$A$6:$C$117</definedName>
    <definedName name="Z_CA4B4EEB_F128_451D_B748_F8A0B6B583E3_.wvu.FilterData" localSheetId="0" hidden="1">'Приложение 13'!$A$6:$C$130</definedName>
    <definedName name="Z_CA868468_5F28_4D57_8281_DB2CFB777ABB_.wvu.FilterData" localSheetId="1" hidden="1">Лист1!$A$6:$C$117</definedName>
    <definedName name="Z_CA868468_5F28_4D57_8281_DB2CFB777ABB_.wvu.FilterData" localSheetId="0" hidden="1">'Приложение 13'!$A$6:$C$130</definedName>
    <definedName name="Z_CA868468_5F28_4D57_8281_DB2CFB777ABB_.wvu.PrintArea" localSheetId="1" hidden="1">Лист1!$A$4:$C$117</definedName>
    <definedName name="Z_CA868468_5F28_4D57_8281_DB2CFB777ABB_.wvu.PrintArea" localSheetId="0" hidden="1">'Приложение 13'!$A$4:$C$130</definedName>
    <definedName name="Z_CA868468_5F28_4D57_8281_DB2CFB777ABB_.wvu.PrintTitles" localSheetId="1" hidden="1">Лист1!$6:$6</definedName>
    <definedName name="Z_CA868468_5F28_4D57_8281_DB2CFB777ABB_.wvu.PrintTitles" localSheetId="0" hidden="1">'Приложение 13'!$6:$6</definedName>
    <definedName name="Z_D8080F08_4EBA_444E_B185_9F4A881C8D97_.wvu.FilterData" localSheetId="1" hidden="1">Лист1!$A$6:$C$117</definedName>
    <definedName name="Z_D8080F08_4EBA_444E_B185_9F4A881C8D97_.wvu.FilterData" localSheetId="0" hidden="1">'Приложение 13'!$A$6:$C$130</definedName>
    <definedName name="Z_D8080F08_4EBA_444E_B185_9F4A881C8D97_.wvu.PrintArea" localSheetId="1" hidden="1">Лист1!$A$4:$C$197</definedName>
    <definedName name="Z_D8080F08_4EBA_444E_B185_9F4A881C8D97_.wvu.PrintArea" localSheetId="0" hidden="1">'Приложение 13'!$A$4:$C$136</definedName>
    <definedName name="Z_D8080F08_4EBA_444E_B185_9F4A881C8D97_.wvu.PrintTitles" localSheetId="1" hidden="1">Лист1!$6:$6</definedName>
    <definedName name="Z_D8080F08_4EBA_444E_B185_9F4A881C8D97_.wvu.PrintTitles" localSheetId="0" hidden="1">'Приложение 13'!$6:$6</definedName>
    <definedName name="Z_E13DBAE0_0E09_4AA5_8952_89338E1E3810_.wvu.FilterData" localSheetId="1" hidden="1">Лист1!$A$6:$C$117</definedName>
    <definedName name="Z_E13DBAE0_0E09_4AA5_8952_89338E1E3810_.wvu.FilterData" localSheetId="0" hidden="1">'Приложение 13'!$A$6:$C$130</definedName>
    <definedName name="Z_E384BB54_08B7_4524_9B81_6B409778423D_.wvu.FilterData" localSheetId="1" hidden="1">Лист1!$A$6:$C$117</definedName>
    <definedName name="Z_E384BB54_08B7_4524_9B81_6B409778423D_.wvu.FilterData" localSheetId="0" hidden="1">'Приложение 13'!$A$6:$C$130</definedName>
    <definedName name="Z_EC141BF5_0AF6_4591_AF01_D8FEDE350525_.wvu.FilterData" localSheetId="1" hidden="1">Лист1!$A$6:$C$117</definedName>
    <definedName name="Z_EC141BF5_0AF6_4591_AF01_D8FEDE350525_.wvu.FilterData" localSheetId="0" hidden="1">'Приложение 13'!$A$6:$C$130</definedName>
    <definedName name="Z_ECC0FBB9_D0F5_4DD2_8038_24959AFFF308_.wvu.FilterData" localSheetId="1" hidden="1">Лист1!$A$6:$C$117</definedName>
    <definedName name="Z_ECC0FBB9_D0F5_4DD2_8038_24959AFFF308_.wvu.FilterData" localSheetId="0" hidden="1">'Приложение 13'!$A$6:$C$130</definedName>
    <definedName name="Z_FB426408_1504_4C94_8330_7A94EB21337F_.wvu.FilterData" localSheetId="1" hidden="1">Лист1!$A$6:$C$117</definedName>
    <definedName name="Z_FB426408_1504_4C94_8330_7A94EB21337F_.wvu.FilterData" localSheetId="0" hidden="1">'Приложение 13'!$A$6:$C$130</definedName>
    <definedName name="Z_FBBBD24F_996C_4A19_924F_61E8D8FFB91E_.wvu.FilterData" localSheetId="1" hidden="1">Лист1!$A$6:$C$117</definedName>
    <definedName name="Z_FBBBD24F_996C_4A19_924F_61E8D8FFB91E_.wvu.FilterData" localSheetId="0" hidden="1">'Приложение 13'!$A$6:$C$130</definedName>
    <definedName name="Z_FC7E265B_5628_49CC_B922_47845EDE3806_.wvu.FilterData" localSheetId="1" hidden="1">Лист1!$A$6:$C$117</definedName>
    <definedName name="Z_FC7E265B_5628_49CC_B922_47845EDE3806_.wvu.FilterData" localSheetId="0" hidden="1">'Приложение 13'!$A$6:$C$130</definedName>
    <definedName name="Z_FC7E265B_5628_49CC_B922_47845EDE3806_.wvu.PrintArea" localSheetId="1" hidden="1">Лист1!$A$4:$C$117</definedName>
    <definedName name="Z_FC7E265B_5628_49CC_B922_47845EDE3806_.wvu.PrintArea" localSheetId="0" hidden="1">'Приложение 13'!$A$4:$C$130</definedName>
    <definedName name="Z_FC7E265B_5628_49CC_B922_47845EDE3806_.wvu.PrintTitles" localSheetId="1" hidden="1">Лист1!$6:$6</definedName>
    <definedName name="Z_FC7E265B_5628_49CC_B922_47845EDE3806_.wvu.PrintTitles" localSheetId="0" hidden="1">'Приложение 13'!$6:$6</definedName>
    <definedName name="_xlnm.Print_Titles" localSheetId="1">Лист1!$6:$6</definedName>
    <definedName name="_xlnm.Print_Titles" localSheetId="0">'Приложение 13'!$6:$6</definedName>
    <definedName name="_xlnm.Print_Area" localSheetId="1">Лист1!$A$4:$C$193</definedName>
    <definedName name="_xlnm.Print_Area" localSheetId="0">'Приложение 13'!$A$1:$C$132</definedName>
  </definedNames>
  <calcPr calcId="125725" fullPrecision="0"/>
  <customWorkbookViews>
    <customWorkbookView name="liliya - Личное представление" guid="{7EAD8C28-7D9C-4368-AEDF-5C173F03AE83}" mergeInterval="0" personalView="1" maximized="1" xWindow="1" yWindow="1" windowWidth="1436" windowHeight="670" activeSheetId="1"/>
    <customWorkbookView name="Бельмесова Надежда Леонидова - Личное представление" guid="{D8080F08-4EBA-444E-B185-9F4A881C8D97}" mergeInterval="0" personalView="1" maximized="1" xWindow="1" yWindow="1" windowWidth="1276" windowHeight="790" activeSheetId="1" showComments="commIndAndComment"/>
    <customWorkbookView name="Пивоварова Людмила Ивановна - Личное представление" guid="{C3983951-7771-4EF6-9FA5-26BFEBDFE478}" mergeInterval="0" personalView="1" maximized="1" xWindow="1" yWindow="1" windowWidth="1424" windowHeight="558" activeSheetId="1"/>
    <customWorkbookView name="Телениус Наталья Викторовна - Личное представление" guid="{5BD66860-B277-4F4A-AFEB-7F16F8995C23}" mergeInterval="0" personalView="1" xWindow="597" yWindow="126" windowWidth="1440" windowHeight="760" activeSheetId="1"/>
    <customWorkbookView name="Николаева Елена Ирфанова - Личное представление" guid="{5E970965-EBAA-4583-9113-2F1FD408C7E6}" mergeInterval="0" personalView="1" maximized="1" xWindow="1" yWindow="1" windowWidth="1916" windowHeight="850" activeSheetId="1"/>
    <customWorkbookView name="Кочеткова Ольга Владимировна - Личное представление" guid="{FC7E265B-5628-49CC-B922-47845EDE3806}" mergeInterval="0" personalView="1" maximized="1" xWindow="1" yWindow="1" windowWidth="1596" windowHeight="645" activeSheetId="1"/>
    <customWorkbookView name="Фадеева Ирина Николаевна - Личное представление" guid="{3138DDCF-607D-436F-8387-9A91194A9663}" mergeInterval="0" personalView="1" maximized="1" xWindow="1" yWindow="1" windowWidth="1272" windowHeight="770" activeSheetId="1"/>
    <customWorkbookView name="panova - Личное представление" guid="{C2787407-F562-4D03-8970-D113AD41CB6E}" mergeInterval="0" personalView="1" maximized="1" xWindow="1" yWindow="1" windowWidth="1916" windowHeight="850" activeSheetId="1"/>
    <customWorkbookView name="Ефанина Светлана Валентиновна - Личное представление" guid="{54FD0BF2-5B65-4DCA-B3B0-92B0A1324D4D}" mergeInterval="0" personalView="1" maximized="1" windowWidth="1916" windowHeight="807" activeSheetId="1"/>
    <customWorkbookView name="Тананыкина Анна Викторовна - Личное представление" guid="{C7094EE5-B36C-4632-AB1C-596D174E3E9E}" mergeInterval="0" personalView="1" maximized="1" xWindow="1" yWindow="1" windowWidth="1916" windowHeight="846" activeSheetId="1"/>
    <customWorkbookView name="Кравченко Инна Александровна - Личное представление" guid="{767DB008-C126-4CA9-BF0B-F079230FEAEB}" mergeInterval="0" personalView="1" maximized="1" xWindow="-8" yWindow="-8" windowWidth="1936" windowHeight="1056" activeSheetId="1"/>
    <customWorkbookView name="Зарубина Наталья Ивановна - Личное представление" guid="{06F30FBF-245C-499B-A109-615C7A065F8E}" mergeInterval="0" personalView="1" maximized="1" xWindow="1" yWindow="1" windowWidth="1916" windowHeight="850" activeSheetId="1"/>
    <customWorkbookView name="Трофимова Елена Анатольевна - Личное представление" guid="{CA868468-5F28-4D57-8281-DB2CFB777ABB}" mergeInterval="0" personalView="1" maximized="1" windowWidth="1916" windowHeight="876" activeSheetId="1"/>
    <customWorkbookView name="Архипова Елена Иннакентьевна - Личное представление" guid="{5DB146CE-74AD-4351-8174-D98473963132}" mergeInterval="0" personalView="1" maximized="1" windowWidth="1916" windowHeight="815" activeSheetId="1"/>
    <customWorkbookView name="Дмитриева Галина Анатольевна - Личное представление" guid="{0E7D6FB0-89ED-4CA2-8A46-395DE0EEF218}" mergeInterval="0" personalView="1" maximized="1" xWindow="1" yWindow="1" windowWidth="1276" windowHeight="790" activeSheetId="1" showComments="commIndAndComment"/>
    <customWorkbookView name="Игнатьева Вера Юрьевна - Личное представление" guid="{A8FFCEA9-F5A3-4085-A6E2-A5162A6259E6}" mergeInterval="0" personalView="1" xWindow="1" yWindow="40" windowWidth="1279" windowHeight="984" activeSheetId="1"/>
    <customWorkbookView name="nadegda - Личное представление" guid="{59257022-7E1D-43D6-923E-29B12F5BA58B}" mergeInterval="0" personalView="1" maximized="1" xWindow="1" yWindow="1" windowWidth="1148" windowHeight="634" activeSheetId="1"/>
    <customWorkbookView name="Цветкова Ирина Сергеевна - Личное представление" guid="{BBBB5E91-0BF1-4AA0-8118-739EFA41C830}" mergeInterval="0" personalView="1" maximized="1" xWindow="1" yWindow="1" windowWidth="1436" windowHeight="682" activeSheetId="1"/>
  </customWorkbookViews>
</workbook>
</file>

<file path=xl/calcChain.xml><?xml version="1.0" encoding="utf-8"?>
<calcChain xmlns="http://schemas.openxmlformats.org/spreadsheetml/2006/main">
  <c r="C46" i="2"/>
  <c r="C17"/>
  <c r="C111"/>
  <c r="C50"/>
  <c r="C33"/>
  <c r="C79"/>
  <c r="C122"/>
  <c r="C29"/>
  <c r="C102"/>
  <c r="C101"/>
  <c r="C60"/>
  <c r="C89"/>
  <c r="C87" s="1"/>
  <c r="C23"/>
  <c r="C10"/>
  <c r="C186" i="1"/>
  <c r="C37"/>
  <c r="C32" i="2" l="1"/>
  <c r="C7"/>
  <c r="C96"/>
  <c r="C11" i="1"/>
  <c r="C15"/>
  <c r="C132" i="2" l="1"/>
  <c r="C169" i="1"/>
  <c r="C70" l="1"/>
  <c r="C69"/>
  <c r="C92" l="1"/>
  <c r="C165" l="1"/>
  <c r="C181"/>
  <c r="C150"/>
  <c r="C119" l="1"/>
  <c r="C88"/>
  <c r="C118" l="1"/>
  <c r="C22" l="1"/>
  <c r="C8"/>
  <c r="C45" l="1"/>
  <c r="C64"/>
  <c r="C101" l="1"/>
  <c r="C35"/>
  <c r="C25"/>
  <c r="C193" l="1"/>
</calcChain>
</file>

<file path=xl/sharedStrings.xml><?xml version="1.0" encoding="utf-8"?>
<sst xmlns="http://schemas.openxmlformats.org/spreadsheetml/2006/main" count="314" uniqueCount="231">
  <si>
    <t>Наименование расходов</t>
  </si>
  <si>
    <t>№ п/п</t>
  </si>
  <si>
    <t>тыс.руб.</t>
  </si>
  <si>
    <t>Итого:</t>
  </si>
  <si>
    <t>Департамент финансов</t>
  </si>
  <si>
    <t xml:space="preserve">Департамент образования </t>
  </si>
  <si>
    <t xml:space="preserve">Дума </t>
  </si>
  <si>
    <t xml:space="preserve">Департамент экономического развития </t>
  </si>
  <si>
    <t xml:space="preserve">Управление взаимодействия с общественностью </t>
  </si>
  <si>
    <t xml:space="preserve">Департамент городского хозяйства </t>
  </si>
  <si>
    <t>Департамент информационных технологий и связи</t>
  </si>
  <si>
    <t>Управление физкультуры и спорта</t>
  </si>
  <si>
    <t xml:space="preserve">Департамент культуры </t>
  </si>
  <si>
    <t xml:space="preserve">Департамент по управлению муниципальным имуществом </t>
  </si>
  <si>
    <t xml:space="preserve">Организационное управление </t>
  </si>
  <si>
    <t xml:space="preserve">Департамент градостроительной деятельности </t>
  </si>
  <si>
    <t xml:space="preserve">Департамент общественной безопасности </t>
  </si>
  <si>
    <t>Приложение 13</t>
  </si>
  <si>
    <t>к решению Думы</t>
  </si>
  <si>
    <t>Сумма</t>
  </si>
  <si>
    <t xml:space="preserve">Департамент дорожного хозяйства и транспорта </t>
  </si>
  <si>
    <t>ПЕРЕЧЕНЬ ПРИОРИТЕТНЫХ РАСХОДОВ, ВОЗМОЖНЫХ К УТВЕРЖДЕНИЮ В БЮДЖЕТЕ ГОРОДСКОГО ОКРУГА ТОЛЬЯТТИ ПРИ УСЛОВИИ ПЕРЕВЫПОЛНЕНИЯ ДОХОДНОЙ ЧАСТИ БЮДЖЕТА, НА 2020 ГОД</t>
  </si>
  <si>
    <t>от________________ № _____</t>
  </si>
  <si>
    <t>Создание материальных резервов для ликвидации черезвычайных ситуаций природного и техногенного характера</t>
  </si>
  <si>
    <t>Выполнение муниципального задания по Тольяттинской Консерватории на период с 01.09.2020-31.12.2020гг.</t>
  </si>
  <si>
    <r>
      <t xml:space="preserve">Оплата  вознаграждения </t>
    </r>
    <r>
      <rPr>
        <sz val="12"/>
        <color rgb="FF000000"/>
        <rFont val="Times New Roman"/>
        <family val="1"/>
        <charset val="204"/>
      </rPr>
      <t>за публичное исполнение обнародованных музыкальных произведений  в российское авторское общество и всемирную организацию  интеллектуальной собственности</t>
    </r>
  </si>
  <si>
    <t>Пополнение книжных фондов</t>
  </si>
  <si>
    <t>Приобретение музыкальных инструментов</t>
  </si>
  <si>
    <t>Софинансирование расходов на «Поддержку творческой деятельности и тех. оснащение детских и кукольных театров»</t>
  </si>
  <si>
    <t>Субсидии юридическим лицам, осуществляющим деятельность в сфере культуры</t>
  </si>
  <si>
    <t>Ремонт помещений в МБУК «Объединение детских библиотек» и МБУК «Библиотеки Тольятти»</t>
  </si>
  <si>
    <t>Субсидии СОНКО, осуществляющим деятельность в сфере культуры</t>
  </si>
  <si>
    <t>Замена покрытия пола на путях эвакуации в МБУК «Объединение детских библиотек», по адресу :ул.  Чайкиной, 71</t>
  </si>
  <si>
    <t>Замена покрытия пола, стен и потолков на путях эвакуации в Школе искусств «Камертон»</t>
  </si>
  <si>
    <t>Замена покрытия пола на путях эвакуации в МАУ Автоград</t>
  </si>
  <si>
    <t>Антитеррористические мероприятия</t>
  </si>
  <si>
    <t xml:space="preserve">Софинансирование на проведение капитального ремонта и оснащение основными средствами и материальными запасами зданий (помещений) муниципальных образовательных учреждений, пригодных для создания дополнительных мест детям, обучающимся по основным общеобразовательным программам дошкольного образования, а также на благоустройство прилегающих к ним территорий </t>
  </si>
  <si>
    <t xml:space="preserve">Капитальный ремонт путей эвакуации со второго этажа здания (устранение требований пожарной безопасности) МБУ детские сады №116 (два корпуса), №120 </t>
  </si>
  <si>
    <t>Капитальный ремонт автоматической пожарной сигнализации и системы оповещения и управления эвакуацией людей при пожаре, эвакуационные лестницы МАОУ детский сад № 79</t>
  </si>
  <si>
    <t>Капитальный ремонт автоматической пожарной сигнализации и системы оповещения и управления эвакуацией людей при пожаре, установка противодымных  дверей на путях эвакуации, огнезащитная обработка, приведение в нормативное состояние лестничных маршей в МБУ "Школа № 85"</t>
  </si>
  <si>
    <t>Cпил аварийно-опасных деревьев на территориях учреждений образования</t>
  </si>
  <si>
    <t xml:space="preserve">Приобретение серверного центра с двумя модульными серверами и дисковым хранилищем </t>
  </si>
  <si>
    <t>Приобретение второго малого лесопатрульного комплекса на базе автомобиля УАЗ Профи для МКУ «Тольяттинское лесничество»</t>
  </si>
  <si>
    <t>Оплата земельного налога</t>
  </si>
  <si>
    <t>Оплата налога на имущество</t>
  </si>
  <si>
    <t>Ремонт стен бассейна МБУДО СДЮСШОР №3 «Легкая атлетика»</t>
  </si>
  <si>
    <t>Предписание по пожарной безопасности МБУДО КСДЮСШОР №10 «Олимп»</t>
  </si>
  <si>
    <t>Оплата содержания помещений  управляющими компаниями</t>
  </si>
  <si>
    <t>Оплата взносов на капитальный ремонт в многоквартирных домах</t>
  </si>
  <si>
    <t>Очистка оборудования и воздуховодов  системы вентиляции  в МАУ ДТ «Колесо»</t>
  </si>
  <si>
    <t>Испытание электроустановок в МАУ ДТ «Колесо»</t>
  </si>
  <si>
    <t>Техническое обслуживание лифта и аварийно-техническое обслуживание узла учета тепловой энергии в МБУК «Библиотеки Тольятти»;</t>
  </si>
  <si>
    <t>Обслуживание водопроводной системы  и системы канализации  по 2-м помещениям в МБУ ДО ДШИ им.М.А.Балакирева»;</t>
  </si>
  <si>
    <t>Электротехнические измерения в МБУК «Тольяттинский краеведческий музей»</t>
  </si>
  <si>
    <t>Обслуживание систем охраны в МБУИ ТЮЗ «Дилижанс» и МБУК ГМК «Наследие»</t>
  </si>
  <si>
    <t>Испытание пожарных лестниц, огнезащитная обработка тканей одежды сцены, проведение проверок пожарного водопровода в МАУ ДТ «Колесо»;</t>
  </si>
  <si>
    <t>Проверка работоспособности внутреннего пожарного водопровода  с перекаткой пожарных рукавов  и изготовление пожарных планов эвакуации людей при пожаре в  библиотеках Тольятти</t>
  </si>
  <si>
    <t>Содержание дорог, обрезка и вырубка деревьев</t>
  </si>
  <si>
    <t>Техническое обслуживание и ремонт оборудования</t>
  </si>
  <si>
    <t>Медицинский осмотр работников</t>
  </si>
  <si>
    <t>Разработка ПСД на перепланировку и ремонтные работы в МБУК «Объединение детских библиотек»  по адресу: б-р Туполева , д.5</t>
  </si>
  <si>
    <t>Приобретение 2-системных блоков для обеспечения перехода МБУК «Тольяттинский художественный музей» на новую версию «КАМИС5» для выполнения задач по выгрузке данных в Госкаталог</t>
  </si>
  <si>
    <t>Изготовление бесплатных входных билетов (бланков строгой отчетности) в музеях</t>
  </si>
  <si>
    <t>Материалы для организации и проведения выставок в музеях</t>
  </si>
  <si>
    <t>Средства индивидуальной защиты и знаки пожарной безопасности для библиотек;</t>
  </si>
  <si>
    <t>Ремонт и монтаж системы автоматической пожарной сигнализации и системы оповещения в учреждениях</t>
  </si>
  <si>
    <t>Огнезащитная  обработка  деревянных конструкций, одежды сцены в учреждениях</t>
  </si>
  <si>
    <t>Монтаж автоматической задвижки  на системе пожаротушения в МАУ Беревестник</t>
  </si>
  <si>
    <t>Ремонт помещений в МБУК «Объединение детских библиотек» и МБУК «Библиотеки Тольятти»;</t>
  </si>
  <si>
    <t>Ремонт туалетов в Молодежном  драм. театре</t>
  </si>
  <si>
    <t>Ремонт инженерных сетей в учреждениях</t>
  </si>
  <si>
    <t>Аварийный ремонт фасада МАУ Автоград</t>
  </si>
  <si>
    <t>Разработка  ПСД в МБУ ДО ЦРТДЮ «Истоки» и МБУ ДО Школа искусств №1  , с целью получения средств из областного бюджета</t>
  </si>
  <si>
    <t>Комплексное оснащение помещений и их адаптацию для пользования маломобильных групп населения в МБОУ ДО ДДК</t>
  </si>
  <si>
    <t>Разработка  ПСД в МАУ ДТ «Колесо» и МБУК «Объединение детских библиотек» на обеспечение доступности зданий к посещению маломобильных граждан</t>
  </si>
  <si>
    <t>Приобретение подъемника в МАУ ДТ «Колесо»</t>
  </si>
  <si>
    <t>Система  экстренного оповещения в учреждениях</t>
  </si>
  <si>
    <t>Установка  тревожной кнопки экстренного вызова полиции в учреждениях</t>
  </si>
  <si>
    <t>Разработка ПСД по созданию доступной среды  и комфортного доступа незрячих людей в библиотеку</t>
  </si>
  <si>
    <t xml:space="preserve">Финансовое обеспечение выполнения муниципального задания МАУ «АЭР» </t>
  </si>
  <si>
    <t xml:space="preserve">Предоставление субсидии на иные цели МАУ «АЭР» (ТОСЭР) </t>
  </si>
  <si>
    <t>Приобретение 5 комплектов компьютерной техники</t>
  </si>
  <si>
    <t>Установка пожарной сигнализации, ТО пожарной сигнализации</t>
  </si>
  <si>
    <t>Профосмотр сотрудников</t>
  </si>
  <si>
    <t>Установка программного обеспечения Windows</t>
  </si>
  <si>
    <t>Приобретение роутеров в 50 помещений</t>
  </si>
  <si>
    <t>Субсидии НКО для реализации инициатив (мероприятий) населения, проживающего на территории городского округа Тольятти, в целях решения вопросов местного значения</t>
  </si>
  <si>
    <t>Субсидии НКО на оказание содействия в осуществлении и развитии территориального общественного самоуправления на территории городского округа Тольятти</t>
  </si>
  <si>
    <t>Субсидии на реализацию общественно значимых мероприятий для отдельных категорий граждан на территории городского округа Тольятти</t>
  </si>
  <si>
    <t>Субсидии национально-культурным общественным объединениям на реализацию социально значимых мероприятий, направленных на развитие межнационального сотрудничества, сохранение и защиту самобытности, культуры, языков и традиций народов Российской Федерации, в городском округе Тольятти</t>
  </si>
  <si>
    <r>
      <t xml:space="preserve">Установка  телефона с </t>
    </r>
    <r>
      <rPr>
        <sz val="12"/>
        <color rgb="FF000000"/>
        <rFont val="Times New Roman"/>
        <family val="1"/>
        <charset val="204"/>
      </rPr>
      <t>автоматическим определением номера</t>
    </r>
    <r>
      <rPr>
        <sz val="12"/>
        <color theme="1"/>
        <rFont val="Times New Roman"/>
        <family val="1"/>
        <charset val="204"/>
      </rPr>
      <t xml:space="preserve"> в музее «Наследие»</t>
    </r>
  </si>
  <si>
    <t>Функционирование 3-х новых зданий детских садов</t>
  </si>
  <si>
    <t>Рост тарифов на коммунальные услуги</t>
  </si>
  <si>
    <t xml:space="preserve">Обеспечение охраны объектов образования </t>
  </si>
  <si>
    <t>Возмещение затрат за присмотр и уход за детьми-инвалидами, детьми-сиротами и детьми, оставшимися без попечения родителей, а также за детьми с туберкулезной интоксикацией, обучающимся в организациях, реализующих образовательную программу дошкольного образования в соответствии со статьей 65  № 273-ФЗ «Об образовании в Российской Федерации»</t>
  </si>
  <si>
    <t>Замена оконных конструкций в зданиях образовательных учреждений, в которых размещаются пункты сдачи ЕГЭ и ОГЭ (исполнение решений суда)</t>
  </si>
  <si>
    <t>Восстановление целостности ограждения территории школы № 23 (исполнение решения суда)</t>
  </si>
  <si>
    <t>Устройство автоматической пожарной сигнализации и ремонт домиков МБОУДО "Эдельвейс"</t>
  </si>
  <si>
    <t xml:space="preserve">Расходы на использование автобусов МП "ТПАТП № 3" для реализации межведомственного проекта школа – музей - театр </t>
  </si>
  <si>
    <t>Мероприятия в рамках исполнения федерального проекта "Социальная активность" национального проекта "Образование"</t>
  </si>
  <si>
    <t>Установка системы видеонаблюдения в 32-х зданиях МБУ</t>
  </si>
  <si>
    <t>Единовременная денежная выплата  ко дню воинской славы России - Дню Победы советского народа в Великой Отечественной войне 1941-1945 годов (9 мая)</t>
  </si>
  <si>
    <t>Компенсационные денежные выплаты части родительской платы за присмотр и уход за детьми в муниципальных образовательных учреждениях городского округа Тольятти (30% многодетным) в связи с увеличением количества детей</t>
  </si>
  <si>
    <t>Предоставление единовременной денежной выплаты семьям при рождении двух и более детей одновременно в случае многоплодной беременности</t>
  </si>
  <si>
    <t>Предоставление ежемесячных денежных выплат приглашенным для работы в государственные учреждения здравоохранения Самарской области, расположенные на территории городского округа Тольятти, гражданам, замещающим отдельные должности медицинских работников в данных учреждениях</t>
  </si>
  <si>
    <t>Предоставление ежемесячных денежных выплат на оплату жилого помещения, занимаемого по договору найма жилого помещения частного жилищного фонда, поднайма жилого помещения частного, государственного и муниципального жилищного фонда, гражданам, замещающим отдельные должности медицинских работников в государственных учреждениях здравоохранения Самарской области, расположенных на территории городского округа Тольятти</t>
  </si>
  <si>
    <t>Ремонт оргтехники и МФУ в администрации г.о. Тольятти</t>
  </si>
  <si>
    <t>Внесение изменений в подсистему интеграции  автоматизированной информационной системы обеспечения  градостроительной деятельности с внешними подсистемами;</t>
  </si>
  <si>
    <t>Предоставление  прав использования новой версии программного обеспечения (системы защиты информации от несанкционированного доступа)</t>
  </si>
  <si>
    <t>Техническая поддержка защищенной сети VipNet</t>
  </si>
  <si>
    <t>Предоставление прав использования программного обеспечения защиты информации – сетевого сканера безопасности</t>
  </si>
  <si>
    <t xml:space="preserve">Оказание услуг по аттестации  информационных  систем персональных данных </t>
  </si>
  <si>
    <t>Предоставление прав использования программного обеспечения антивирусной защиты ( на продление годовой лицензии);</t>
  </si>
  <si>
    <t>Проведение аттестации объектов информатизации, задействованных в обработке информации, составляющей государственную тайну</t>
  </si>
  <si>
    <t>Приобретение запчастей для ремонта и подержания в работоспособном состоянии ВКС и презентационного оборудования, приобретение запасных частей  и инструмента для ремонта.</t>
  </si>
  <si>
    <t xml:space="preserve">Оборудование для штаба ЧС </t>
  </si>
  <si>
    <t xml:space="preserve">Оборудование системой видеонаблюдения и подключение к системе «Безопасный город»,  на установку камер в местах массового скопления граждан, модернизацию камер видеонаблюдения </t>
  </si>
  <si>
    <t>Расходы на приобретение комплектующих для вычислительной и оргтехники, серверов МАУ "МФЦ"</t>
  </si>
  <si>
    <t>Расходы на замену лицензий, на обучение сотрудников, адресную доставку квитанций (МАУ "МФЦ")</t>
  </si>
  <si>
    <t>Расходы комплектующие для плоттера и картриджи для принтеров (МАУ" МФЦ")</t>
  </si>
  <si>
    <t>Расходы на содержание имущества МАУ ("МФЦ")</t>
  </si>
  <si>
    <t>Выплаты стимулирующего характера работникам  ( с начислениями) (МАУ «МФЦ»)</t>
  </si>
  <si>
    <t xml:space="preserve">нет расходов </t>
  </si>
  <si>
    <t>Оплата твердых бытовых отходов</t>
  </si>
  <si>
    <t xml:space="preserve">Рост тарифов на  вывоз твёрдых бытовых отходов </t>
  </si>
  <si>
    <t>Расходы на содержание физкультурно - оздоровительного комплекса "Певческое поле"</t>
  </si>
  <si>
    <t>Расходы на содержание физкультурно - оздоровительного комплекса "Союз"</t>
  </si>
  <si>
    <t xml:space="preserve">Оплата коммунальных услуг учреждений </t>
  </si>
  <si>
    <t>Оплата услуг по предоставлению теннисных кортов</t>
  </si>
  <si>
    <t xml:space="preserve">Реализация образовательного проекта «Кодвардс» (формирование у детей младшего школьного возраста навыков программирования) на 1 полугодие 2020г. </t>
  </si>
  <si>
    <t xml:space="preserve">Обеспечение бесплатным двухразовым питанием   в соответствии с частью 7 статьи 79  № 273-ФЗ «Об образовании в Российской Федерации» учащихся с ограниченными возможностями здоровья в  общеобразовательных учреждениях  и  детей в организациях, осуществляющих образовательную программу дошкольного образования </t>
  </si>
  <si>
    <t>Монтаж конгресс системы голосования</t>
  </si>
  <si>
    <t>Монтаж  системы оповещения</t>
  </si>
  <si>
    <t xml:space="preserve">Приобретение ГЗПО (марок и маркированных конвертов) </t>
  </si>
  <si>
    <t xml:space="preserve">Оплата коммунальных расходов </t>
  </si>
  <si>
    <t>Ремонт электрических распределительных сетей(пл.Свободы, 4)</t>
  </si>
  <si>
    <t>Ремонт вентилируемого фасада (Новый проезд,2</t>
  </si>
  <si>
    <t xml:space="preserve">Оплата авторского надзора за  работами  по сохранению объекта культурного наследия (ремонтно-реставрационные работы "Ансамбль застройки площади Свободы ,4) </t>
  </si>
  <si>
    <t xml:space="preserve">Обслуживание кнопки тревожной сигнализации в зданиях администрации </t>
  </si>
  <si>
    <t xml:space="preserve">Приобретение фургона Газель </t>
  </si>
  <si>
    <t xml:space="preserve">Оборудование санитарно-гигиенического помещения для маломобильных групп населения (ул. Белорусская, 33) </t>
  </si>
  <si>
    <t>Приобретение вывесок, мнемосхем, пиктограмм тактильных, маяков звуковых в 14 административных зданий для обеспечения доступности для маломобильных групп граждан</t>
  </si>
  <si>
    <t xml:space="preserve">Размещение информации в СМИ о деятельности органов ОМС </t>
  </si>
  <si>
    <t>Замена оконных блоков  (б-р.Ленина,15; ул. Белорусская,33)</t>
  </si>
  <si>
    <t>Ремонт тротуаров вдоль ул.Фрунзе и Приморского бульвара</t>
  </si>
  <si>
    <t>Отсыпка дорог асфальтогранулятом микрорайона Тимофеевка -2 Центрального района г.о.Тольятти</t>
  </si>
  <si>
    <t>Проектно-изыскательские работы  по  строительству   п.Загородный</t>
  </si>
  <si>
    <t>Нанесение горизонтальной дорожной разметки возле образовательных учреждений и в местах высокой интенсивности движения пешеходов</t>
  </si>
  <si>
    <r>
      <t>Мероприятия по устранению очагов аварийности в соответствии с</t>
    </r>
    <r>
      <rPr>
        <sz val="12"/>
        <rFont val="Times New Roman"/>
        <family val="1"/>
        <charset val="204"/>
      </rPr>
      <t xml:space="preserve"> распоряжением  Правительства Самарской области от 01.07.19  №6</t>
    </r>
    <r>
      <rPr>
        <sz val="12"/>
        <color theme="1"/>
        <rFont val="Times New Roman"/>
        <family val="1"/>
        <charset val="204"/>
      </rPr>
      <t>39-р "Об утверждении  Перечня  аварийно-опасных участков автомобильных дорог и первоочередных мер, направленных  на устранение  причин и условий  совершения  ДТП на автомобильных дорогах общего пользования местного значения, на 2019 год"</t>
    </r>
  </si>
  <si>
    <t>Увеличение фонда оплаты труда (дополнительно 2.1 оклада в год по муниципальным служащим Думы и 3.6 оклада по КСП на доплаты и надбавки за классные чины и особые условия службы)</t>
  </si>
  <si>
    <t>Оплата коммунальных услуг</t>
  </si>
  <si>
    <t>Ремонт фасада здания Дума</t>
  </si>
  <si>
    <t>Предрейсовый медициский осмотр водителей</t>
  </si>
  <si>
    <t xml:space="preserve">Приобретение автомобилей </t>
  </si>
  <si>
    <t>Приобретение офисной техники</t>
  </si>
  <si>
    <t xml:space="preserve">Расходы протокольного характера </t>
  </si>
  <si>
    <t>Приобретение ГСМ</t>
  </si>
  <si>
    <t>Оплата договоров гражданско-правового характера помощникам депутатов</t>
  </si>
  <si>
    <t>Приобретение ноутбуков</t>
  </si>
  <si>
    <t>Ремонт покрытия и благоустройство территории у памятного знака "Солдатки" в Парке Победы</t>
  </si>
  <si>
    <t>Приобретение дополнительного  оборудования для новогоднего оформления (кольцо), восстановление утраченного оформления</t>
  </si>
  <si>
    <t>Отлов и содержание животных без владельцев</t>
  </si>
  <si>
    <t>из заявки грбс</t>
  </si>
  <si>
    <t>Приобретение легкового автомобиля "Нива" для МКУ "Тольяттинское лесничество"</t>
  </si>
  <si>
    <t>Содержание вновь введенных объектов в 2019 году (Итальянский сквер, б-р Гая, буферная зона (содержание зеленых насаждений), сквер 50-летия ВАЗа)</t>
  </si>
  <si>
    <t xml:space="preserve">Поддержание в технически исправном эксплуатационном состоянии сетей уличного (наружного) освещения (индексация стоимости электроэнергии для уличного освещения) </t>
  </si>
  <si>
    <t>просто дополнительно</t>
  </si>
  <si>
    <t xml:space="preserve">Устранение аварийных ситуаций на оборудовании и сетях инженерной инфраструктуры </t>
  </si>
  <si>
    <t>РГ от 25.09.2019 №115-прт/1 реестр для доп обсуждений у главы из 43 млн включено 8 млн</t>
  </si>
  <si>
    <t>ремонт имущества МКУ «ЦГЗ</t>
  </si>
  <si>
    <t>обучение специалистов МКУ «ЦГЗ»</t>
  </si>
  <si>
    <t>приобретение автомобиля  LADA Granta МКУ «ЦГЗ»</t>
  </si>
  <si>
    <t>заработная плата на 9 штатных единиц в отдел КПП на стоянке для брошенного (бесхозного) транспорта по МКУ «ЦПП»</t>
  </si>
  <si>
    <t>приобретение спец.одежды для работников учрежденияМКУ «ЦГЗ»</t>
  </si>
  <si>
    <t>предрейсовый осмотр водителей в связи с увеличением рабочих дней водителей в выходные и праздничные дни для патрулирования объектов муниципальной собственности МКУ «ЦПП»</t>
  </si>
  <si>
    <t>Обучение специалистов МКУ «ЦГЗ»</t>
  </si>
  <si>
    <t>Монтаж системы оповещения</t>
  </si>
  <si>
    <t>Увеличение фонда оплаты труда (дополнительно 2,1 оклада в год по муниципальным служащим Думы и 3,6 оклада по КСП на доплаты и надбавки за классные чины и особые условия службы)</t>
  </si>
  <si>
    <t>Ремонт фасада здания Думы</t>
  </si>
  <si>
    <t>Проектно-изыскательские работы по строительству п.Загородный</t>
  </si>
  <si>
    <r>
      <t xml:space="preserve">Ремонт покрытия и благоустройство территории у памятного знака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Солдатки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 xml:space="preserve"> в Парке Победы</t>
    </r>
  </si>
  <si>
    <t>Приобретение дополнительного оборудования для новогоднего оформления (кольцо), восстановление утраченного оформления</t>
  </si>
  <si>
    <r>
      <t xml:space="preserve">Приобретение легкового автомобиля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Нива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 xml:space="preserve"> для МКУ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Тольяттинское лесничество</t>
    </r>
    <r>
      <rPr>
        <sz val="12"/>
        <color theme="1"/>
        <rFont val="Calibri"/>
        <family val="2"/>
        <charset val="204"/>
      </rPr>
      <t>»</t>
    </r>
  </si>
  <si>
    <r>
      <t xml:space="preserve">Капитальный ремонт путей эвакуации со второго этажа здания (устранение требований пожарной безопасности) МБУ детский сад № 116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Солнечный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 xml:space="preserve"> (два корпуса), МАОУ детский сад № 120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Сказочный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 xml:space="preserve"> </t>
    </r>
  </si>
  <si>
    <r>
      <t xml:space="preserve">Капитальный ремонт автоматической пожарной сигнализации и системы оповещения и управления эвакуацией людей при пожаре, эвакуационные лестницы МАОУ детский сад № 79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Гусельки</t>
    </r>
    <r>
      <rPr>
        <sz val="12"/>
        <color theme="1"/>
        <rFont val="Calibri"/>
        <family val="2"/>
        <charset val="204"/>
      </rPr>
      <t>»</t>
    </r>
  </si>
  <si>
    <r>
      <t xml:space="preserve">Капитальный ремонт автоматической пожарной сигнализации и системы оповещения и управления эвакуацией людей при пожаре, установка противодымных дверей на путях эвакуации, огнезащитная обработка, приведение в нормативное состояние лестничных маршей в МБУ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Школа № 75</t>
    </r>
    <r>
      <rPr>
        <sz val="12"/>
        <color theme="1"/>
        <rFont val="Calibri"/>
        <family val="2"/>
        <charset val="204"/>
      </rPr>
      <t>»</t>
    </r>
  </si>
  <si>
    <t xml:space="preserve">Рост тарифов на вывоз твёрдых бытовых отходов </t>
  </si>
  <si>
    <t xml:space="preserve">Обеспечение бесплатным двухразовым питанием в соответствии с частью 7 статьи 79 № 273-ФЗ «Об образовании в Российской Федерации» учащихся с ограниченными возможностями здоровья в  общеобразовательных учреждениях и детей в организациях, осуществляющих образовательную программу дошкольного образования </t>
  </si>
  <si>
    <t>Возмещение затрат за присмотр и уход за детьми-инвалидами, детьми-сиротами и детьми, оставшимися без попечения родителей, а также за детьми с туберкулезной интоксикацией, обучающимся в организациях, реализующих образовательную программу дошкольного образования в соответствии со статьей 65 № 273-ФЗ «Об образовании в Российской Федерации»</t>
  </si>
  <si>
    <t xml:space="preserve">Реализация образовательного проекта «Кодвардс» (формирование у детей младшего школьного возраста навыков программирования) на I полугодие 2020 года </t>
  </si>
  <si>
    <r>
      <t xml:space="preserve">Расходы на использование автобусов МП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ТПАТП № 3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 xml:space="preserve"> для реализации межведомственного проекта </t>
    </r>
    <r>
      <rPr>
        <sz val="12"/>
        <color theme="1"/>
        <rFont val="Calibri"/>
        <family val="2"/>
        <charset val="204"/>
      </rPr>
      <t>«Ш</t>
    </r>
    <r>
      <rPr>
        <sz val="12"/>
        <color theme="1"/>
        <rFont val="Times New Roman"/>
        <family val="1"/>
        <charset val="204"/>
      </rPr>
      <t>кола – музей – театр</t>
    </r>
    <r>
      <rPr>
        <sz val="12"/>
        <color theme="1"/>
        <rFont val="Calibri"/>
        <family val="2"/>
        <charset val="204"/>
      </rPr>
      <t>»</t>
    </r>
  </si>
  <si>
    <r>
      <t xml:space="preserve">Устройство автоматической пожарной сигнализации и ремонт домиков МБОУ ДО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Эдельвейс</t>
    </r>
    <r>
      <rPr>
        <sz val="12"/>
        <color theme="1"/>
        <rFont val="Calibri"/>
        <family val="2"/>
        <charset val="204"/>
      </rPr>
      <t>»</t>
    </r>
  </si>
  <si>
    <r>
      <t xml:space="preserve">Мероприятия в рамках исполнения федерального проекта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Социальная активность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 xml:space="preserve"> национального проекта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Образование</t>
    </r>
    <r>
      <rPr>
        <sz val="12"/>
        <color theme="1"/>
        <rFont val="Calibri"/>
        <family val="2"/>
        <charset val="204"/>
      </rPr>
      <t>»</t>
    </r>
  </si>
  <si>
    <t>Внесение изменений в подсистему интеграции автоматизированной информационной системы обеспечения  градостроительной деятельности с внешними подсистемами</t>
  </si>
  <si>
    <t>Предоставление прав использования новой версии программного обеспечения (системы защиты информации от несанкционированного доступа)</t>
  </si>
  <si>
    <t xml:space="preserve">Оказание услуг по аттестации информационных систем персональных данных </t>
  </si>
  <si>
    <t>Приобретение запчастей для ремонта и поддержания в работоспособном состоянии ВКС и презентационного оборудования, приобретение запасных частей  и инструмента для ремонта</t>
  </si>
  <si>
    <t xml:space="preserve">Оборудование системой видеонаблюдения и подключение к системе «Безопасный город», на установку камер в местах массового скопления граждан, модернизацию камер видеонаблюдения </t>
  </si>
  <si>
    <t>Расходы на замену лицензий, на обучение сотрудников, адресную доставку квитанций (МАУ «МФЦ»)</t>
  </si>
  <si>
    <t xml:space="preserve">Выплаты стимулирующего характера работникам МАУ «МФЦ» (с начислениями) </t>
  </si>
  <si>
    <t>Приобретение 5-ти комплектов компьютерной техники</t>
  </si>
  <si>
    <r>
      <t xml:space="preserve">Установка программного обеспечения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>Windows</t>
    </r>
    <r>
      <rPr>
        <sz val="12"/>
        <rFont val="Calibri"/>
        <family val="2"/>
        <charset val="204"/>
      </rPr>
      <t>»</t>
    </r>
  </si>
  <si>
    <r>
      <t xml:space="preserve">Расходы на содержание физкультурно - оздоровительного комплекса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>Союз</t>
    </r>
    <r>
      <rPr>
        <sz val="12"/>
        <rFont val="Calibri"/>
        <family val="2"/>
        <charset val="204"/>
      </rPr>
      <t>»</t>
    </r>
  </si>
  <si>
    <r>
      <t xml:space="preserve">Расходы на содержание физкультурно - оздоровительного комплекса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>Певческое поле</t>
    </r>
    <r>
      <rPr>
        <sz val="12"/>
        <rFont val="Calibri"/>
        <family val="2"/>
        <charset val="204"/>
      </rPr>
      <t>»</t>
    </r>
  </si>
  <si>
    <r>
      <t xml:space="preserve">Выполнение муниципального задания МБОУ ВО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Тольяттинская консерватория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 xml:space="preserve"> на период с 01.09.2020 по 31.12.2020гг.</t>
    </r>
  </si>
  <si>
    <r>
      <t xml:space="preserve">Оплата вознаграждения </t>
    </r>
    <r>
      <rPr>
        <sz val="12"/>
        <color rgb="FF000000"/>
        <rFont val="Times New Roman"/>
        <family val="1"/>
        <charset val="204"/>
      </rPr>
      <t>за публичное исполнение обнародованных музыкальных произведений в российское авторское общество и всемирную организацию интеллектуальной собственности</t>
    </r>
  </si>
  <si>
    <t>Софинансирование расходов на поддержку творческой деятельности и техническое оснащение детских и кукольных театров</t>
  </si>
  <si>
    <t>Замена покрытия пола на путях эвакуации в МБУК «Объединение детских библиотек» по адресу: ул. Л.Чайкиной, 71</t>
  </si>
  <si>
    <t>Замена покрытия пола, стен и потолков на путях эвакуации в МБУ ДО ДШИ «Камертон»</t>
  </si>
  <si>
    <r>
      <t xml:space="preserve">Замена покрытия пола на путях эвакуации в МАУ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 xml:space="preserve">КЦ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Автоград</t>
    </r>
    <r>
      <rPr>
        <sz val="12"/>
        <color theme="1"/>
        <rFont val="Calibri"/>
        <family val="2"/>
        <charset val="204"/>
      </rPr>
      <t>»</t>
    </r>
  </si>
  <si>
    <t>Разработка ПСД на перепланировку и ремонтные работы в МБУК «Объединение детских библиотек» по адресу: б-р Туполева, 5</t>
  </si>
  <si>
    <t>Приобретение 2-х системных блоков для обеспечения перехода МБУК «Тольяттинский художественный музей» на новую версию «КАМИС5» для выполнения задач по выгрузке данных в Госкаталог</t>
  </si>
  <si>
    <t>Средства индивидуальной защиты и знаки пожарной безопасности для библиотек</t>
  </si>
  <si>
    <t>Огнезащитная обработка деревянных конструкций, одежды сцены в учреждениях</t>
  </si>
  <si>
    <t>Аварийный ремонт фасада МАУ «КЦ «Автоград»</t>
  </si>
  <si>
    <r>
      <t xml:space="preserve">Ремонт туалетов в МБУИ г.о. Тольятти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Молодежный драматический театр</t>
    </r>
    <r>
      <rPr>
        <sz val="12"/>
        <color theme="1"/>
        <rFont val="Calibri"/>
        <family val="2"/>
        <charset val="204"/>
      </rPr>
      <t>»</t>
    </r>
  </si>
  <si>
    <t>Разработка ПСД в МБУ ДО ЦРТДЮ «Истоки» и МБУ ДО Школа искусств №1 с целью получения средств из областного бюджета</t>
  </si>
  <si>
    <t>Разработка  ПСД в МАУ городского округа Тольятти «ДТ «Колесо» имени Г.Б. Дроздова» и МБУК «Объединение детских библиотек» на обеспечение доступности зданий к посещению маломобильными гражданами</t>
  </si>
  <si>
    <t>Приобретение подъемника в МАУ городского округа Тольятти «ДТ «Колесо» имени Г.Б. Дроздова»</t>
  </si>
  <si>
    <t>Установка тревожной кнопки экстренного вызова полиции в учреждениях</t>
  </si>
  <si>
    <t>Ремонт электрических распределительных сетей (площадь Свободы, 4)</t>
  </si>
  <si>
    <t>Замена оконных блоков  (б-р Ленина, 15; ул. Белорусская, 33)</t>
  </si>
  <si>
    <t>Ремонт вентилируемого фасада (Новый проезд, 2)</t>
  </si>
  <si>
    <r>
      <t xml:space="preserve">Оплата авторского надзора за  работами по сохранению объекта культурного наследия (ремонтно-реставрационные работы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Ансамбль застройки площади Свободы ,4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 xml:space="preserve">) </t>
    </r>
  </si>
  <si>
    <t>Приобретение вывесок, мнемосхем, пиктограмм тактильных, маяков звуковых в 14-ти административных зданиях для обеспечения доступности для маломобильных групп граждан</t>
  </si>
  <si>
    <t>Приобретение спец.одежды для работников МКУ «ЦГЗ»</t>
  </si>
  <si>
    <t>Ремонт имущества МКУ «ЦГЗ»</t>
  </si>
  <si>
    <r>
      <t>Мероприятия по устранению очагов аварийности в соответствии с</t>
    </r>
    <r>
      <rPr>
        <sz val="12"/>
        <rFont val="Times New Roman"/>
        <family val="1"/>
        <charset val="204"/>
      </rPr>
      <t xml:space="preserve"> распоряжением  Правительства Самарской области от 01.07.2019 №6</t>
    </r>
    <r>
      <rPr>
        <sz val="12"/>
        <color theme="1"/>
        <rFont val="Times New Roman"/>
        <family val="1"/>
        <charset val="204"/>
      </rPr>
      <t xml:space="preserve">39-р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Перечня аварийно-опасных участков автомобильных дорог и первоочередных мер, направленных на устранение причин и условий совершения ДТП на автомобильных дорогах общего пользования местного значения, на 2019 год</t>
    </r>
    <r>
      <rPr>
        <sz val="12"/>
        <color theme="1"/>
        <rFont val="Calibri"/>
        <family val="2"/>
        <charset val="204"/>
      </rPr>
      <t>»</t>
    </r>
  </si>
  <si>
    <r>
      <t xml:space="preserve">Приобретение фургона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Газель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 xml:space="preserve"> </t>
    </r>
  </si>
  <si>
    <t xml:space="preserve">Увеличение штатной численности  на 9 единиц МКУ «ЦПП» </t>
  </si>
  <si>
    <t xml:space="preserve">Обучение специалистов МБОУ ДПО "Курсы ГО г.о.Тольятти" (повышение квалификации педагогических работников) </t>
  </si>
</sst>
</file>

<file path=xl/styles.xml><?xml version="1.0" encoding="utf-8"?>
<styleSheet xmlns="http://schemas.openxmlformats.org/spreadsheetml/2006/main">
  <numFmts count="1">
    <numFmt numFmtId="164" formatCode="#,##0_ ;\-#,##0\ "/>
  </numFmts>
  <fonts count="1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2"/>
      <color theme="1"/>
      <name val="Calibri"/>
      <family val="2"/>
      <charset val="204"/>
    </font>
    <font>
      <sz val="12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00">
    <xf numFmtId="0" fontId="0" fillId="0" borderId="0" xfId="0"/>
    <xf numFmtId="49" fontId="3" fillId="0" borderId="1" xfId="1" applyNumberFormat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8" fillId="0" borderId="1" xfId="1" applyNumberFormat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3" fontId="8" fillId="0" borderId="1" xfId="1" applyNumberFormat="1" applyFont="1" applyFill="1" applyBorder="1" applyAlignment="1">
      <alignment horizontal="center" vertical="center" wrapText="1"/>
    </xf>
    <xf numFmtId="0" fontId="7" fillId="0" borderId="1" xfId="1" applyNumberFormat="1" applyFont="1" applyFill="1" applyBorder="1" applyAlignment="1">
      <alignment horizontal="center" vertical="center"/>
    </xf>
    <xf numFmtId="3" fontId="7" fillId="0" borderId="1" xfId="1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/>
    </xf>
    <xf numFmtId="164" fontId="3" fillId="0" borderId="1" xfId="1" applyNumberFormat="1" applyFont="1" applyFill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justify" vertical="center"/>
    </xf>
    <xf numFmtId="3" fontId="5" fillId="3" borderId="1" xfId="0" applyNumberFormat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left" vertical="center" wrapText="1"/>
    </xf>
    <xf numFmtId="0" fontId="5" fillId="0" borderId="2" xfId="1" applyFont="1" applyFill="1" applyBorder="1" applyAlignment="1">
      <alignment vertical="center" wrapText="1"/>
    </xf>
    <xf numFmtId="1" fontId="5" fillId="0" borderId="1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12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3" fontId="5" fillId="0" borderId="4" xfId="0" applyNumberFormat="1" applyFont="1" applyFill="1" applyBorder="1" applyAlignment="1">
      <alignment horizontal="right" vertical="center"/>
    </xf>
    <xf numFmtId="0" fontId="3" fillId="0" borderId="1" xfId="1" applyFont="1" applyFill="1" applyBorder="1" applyAlignment="1">
      <alignment horizontal="left" vertical="center" wrapText="1"/>
    </xf>
    <xf numFmtId="0" fontId="0" fillId="0" borderId="0" xfId="0" applyFont="1" applyFill="1" applyAlignment="1">
      <alignment vertical="center"/>
    </xf>
    <xf numFmtId="0" fontId="8" fillId="0" borderId="1" xfId="1" applyFont="1" applyFill="1" applyBorder="1" applyAlignment="1">
      <alignment horizontal="center" vertical="center" wrapText="1"/>
    </xf>
    <xf numFmtId="164" fontId="8" fillId="0" borderId="1" xfId="1" applyNumberFormat="1" applyFont="1" applyFill="1" applyBorder="1" applyAlignment="1">
      <alignment horizontal="center" vertical="center" wrapText="1"/>
    </xf>
    <xf numFmtId="0" fontId="10" fillId="2" borderId="0" xfId="0" applyFont="1" applyFill="1" applyAlignment="1">
      <alignment vertical="center"/>
    </xf>
    <xf numFmtId="0" fontId="3" fillId="0" borderId="1" xfId="1" applyNumberFormat="1" applyFont="1" applyFill="1" applyBorder="1" applyAlignment="1">
      <alignment horizontal="center" vertical="center"/>
    </xf>
    <xf numFmtId="0" fontId="8" fillId="4" borderId="1" xfId="1" applyFont="1" applyFill="1" applyBorder="1" applyAlignment="1">
      <alignment horizontal="center" vertical="center" wrapText="1"/>
    </xf>
    <xf numFmtId="164" fontId="8" fillId="4" borderId="1" xfId="1" applyNumberFormat="1" applyFont="1" applyFill="1" applyBorder="1" applyAlignment="1">
      <alignment horizontal="center" vertical="center" wrapText="1"/>
    </xf>
    <xf numFmtId="0" fontId="10" fillId="4" borderId="0" xfId="0" applyFont="1" applyFill="1" applyAlignment="1">
      <alignment vertical="center"/>
    </xf>
    <xf numFmtId="0" fontId="5" fillId="0" borderId="2" xfId="1" applyFont="1" applyFill="1" applyBorder="1" applyAlignment="1">
      <alignment vertical="center"/>
    </xf>
    <xf numFmtId="0" fontId="9" fillId="2" borderId="0" xfId="0" applyFont="1" applyFill="1" applyAlignment="1">
      <alignment vertical="center"/>
    </xf>
    <xf numFmtId="0" fontId="5" fillId="0" borderId="1" xfId="0" applyFont="1" applyBorder="1" applyAlignment="1">
      <alignment vertical="center" wrapText="1"/>
    </xf>
    <xf numFmtId="0" fontId="3" fillId="0" borderId="5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164" fontId="3" fillId="0" borderId="5" xfId="1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10" fillId="4" borderId="0" xfId="0" applyFont="1" applyFill="1" applyAlignment="1">
      <alignment horizontal="left" vertical="center"/>
    </xf>
    <xf numFmtId="0" fontId="10" fillId="4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3" fillId="3" borderId="1" xfId="1" applyFont="1" applyFill="1" applyBorder="1" applyAlignment="1">
      <alignment horizontal="left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center"/>
    </xf>
    <xf numFmtId="0" fontId="0" fillId="0" borderId="0" xfId="0" applyNumberFormat="1" applyFill="1" applyAlignment="1">
      <alignment vertical="center"/>
    </xf>
    <xf numFmtId="0" fontId="5" fillId="0" borderId="1" xfId="0" applyFont="1" applyBorder="1" applyAlignment="1">
      <alignment horizontal="left" vertical="center" wrapText="1"/>
    </xf>
    <xf numFmtId="3" fontId="5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8" fillId="0" borderId="1" xfId="1" applyNumberFormat="1" applyFont="1" applyFill="1" applyBorder="1" applyAlignment="1">
      <alignment horizontal="center"/>
    </xf>
    <xf numFmtId="0" fontId="8" fillId="0" borderId="1" xfId="1" applyFont="1" applyFill="1" applyBorder="1" applyAlignment="1">
      <alignment horizontal="center" wrapText="1"/>
    </xf>
    <xf numFmtId="0" fontId="3" fillId="0" borderId="1" xfId="1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wrapText="1"/>
    </xf>
    <xf numFmtId="0" fontId="3" fillId="3" borderId="1" xfId="0" applyFont="1" applyFill="1" applyBorder="1" applyAlignment="1">
      <alignment horizontal="left" wrapText="1"/>
    </xf>
    <xf numFmtId="0" fontId="5" fillId="0" borderId="2" xfId="1" applyFont="1" applyFill="1" applyBorder="1" applyAlignment="1">
      <alignment wrapText="1"/>
    </xf>
    <xf numFmtId="0" fontId="5" fillId="0" borderId="2" xfId="1" applyFont="1" applyFill="1" applyBorder="1" applyAlignment="1"/>
    <xf numFmtId="0" fontId="5" fillId="0" borderId="2" xfId="1" applyFont="1" applyFill="1" applyBorder="1" applyAlignment="1">
      <alignment horizontal="left" wrapText="1"/>
    </xf>
    <xf numFmtId="0" fontId="7" fillId="0" borderId="1" xfId="1" applyNumberFormat="1" applyFont="1" applyFill="1" applyBorder="1" applyAlignment="1">
      <alignment horizontal="center"/>
    </xf>
    <xf numFmtId="0" fontId="3" fillId="0" borderId="1" xfId="1" applyFont="1" applyFill="1" applyBorder="1" applyAlignment="1">
      <alignment horizontal="left" wrapText="1"/>
    </xf>
    <xf numFmtId="0" fontId="5" fillId="0" borderId="1" xfId="0" applyFont="1" applyBorder="1" applyAlignment="1">
      <alignment horizontal="left" wrapText="1"/>
    </xf>
    <xf numFmtId="3" fontId="5" fillId="0" borderId="1" xfId="0" applyNumberFormat="1" applyFont="1" applyBorder="1" applyAlignment="1">
      <alignment horizontal="center"/>
    </xf>
    <xf numFmtId="3" fontId="5" fillId="0" borderId="1" xfId="0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5" fillId="0" borderId="1" xfId="0" applyFont="1" applyBorder="1" applyAlignment="1">
      <alignment wrapText="1"/>
    </xf>
    <xf numFmtId="0" fontId="3" fillId="0" borderId="5" xfId="1" applyNumberFormat="1" applyFont="1" applyFill="1" applyBorder="1" applyAlignment="1">
      <alignment horizontal="center"/>
    </xf>
    <xf numFmtId="0" fontId="5" fillId="0" borderId="0" xfId="0" applyFont="1" applyAlignment="1"/>
    <xf numFmtId="0" fontId="3" fillId="0" borderId="1" xfId="1" applyFont="1" applyFill="1" applyBorder="1" applyAlignment="1">
      <alignment wrapText="1"/>
    </xf>
    <xf numFmtId="3" fontId="5" fillId="0" borderId="1" xfId="0" applyNumberFormat="1" applyFont="1" applyBorder="1" applyAlignment="1">
      <alignment horizontal="center" wrapText="1"/>
    </xf>
    <xf numFmtId="0" fontId="5" fillId="0" borderId="2" xfId="0" applyFont="1" applyBorder="1" applyAlignment="1">
      <alignment wrapText="1"/>
    </xf>
    <xf numFmtId="0" fontId="5" fillId="0" borderId="2" xfId="0" applyFont="1" applyBorder="1" applyAlignment="1">
      <alignment horizontal="left" wrapText="1"/>
    </xf>
    <xf numFmtId="3" fontId="5" fillId="3" borderId="1" xfId="0" applyNumberFormat="1" applyFont="1" applyFill="1" applyBorder="1" applyAlignment="1">
      <alignment horizontal="center"/>
    </xf>
    <xf numFmtId="0" fontId="5" fillId="0" borderId="1" xfId="0" applyFont="1" applyBorder="1" applyAlignment="1"/>
    <xf numFmtId="0" fontId="5" fillId="0" borderId="1" xfId="0" applyFont="1" applyBorder="1" applyAlignment="1">
      <alignment horizontal="justify"/>
    </xf>
    <xf numFmtId="0" fontId="5" fillId="0" borderId="2" xfId="0" applyFont="1" applyBorder="1" applyAlignment="1"/>
    <xf numFmtId="0" fontId="3" fillId="0" borderId="1" xfId="0" applyFont="1" applyBorder="1" applyAlignment="1"/>
    <xf numFmtId="3" fontId="8" fillId="0" borderId="1" xfId="1" applyNumberFormat="1" applyFont="1" applyFill="1" applyBorder="1" applyAlignment="1">
      <alignment horizontal="center" wrapText="1"/>
    </xf>
    <xf numFmtId="3" fontId="3" fillId="0" borderId="1" xfId="1" applyNumberFormat="1" applyFont="1" applyFill="1" applyBorder="1" applyAlignment="1">
      <alignment horizontal="center" wrapText="1"/>
    </xf>
    <xf numFmtId="3" fontId="3" fillId="0" borderId="5" xfId="1" applyNumberFormat="1" applyFont="1" applyFill="1" applyBorder="1" applyAlignment="1">
      <alignment horizontal="center" wrapText="1"/>
    </xf>
    <xf numFmtId="3" fontId="4" fillId="0" borderId="1" xfId="1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wrapText="1"/>
    </xf>
    <xf numFmtId="0" fontId="8" fillId="3" borderId="1" xfId="1" applyFont="1" applyFill="1" applyBorder="1" applyAlignment="1">
      <alignment horizontal="center" wrapText="1"/>
    </xf>
    <xf numFmtId="0" fontId="5" fillId="3" borderId="1" xfId="0" applyFont="1" applyFill="1" applyBorder="1" applyAlignment="1">
      <alignment wrapText="1"/>
    </xf>
    <xf numFmtId="0" fontId="5" fillId="0" borderId="0" xfId="0" applyFont="1" applyFill="1" applyAlignment="1">
      <alignment horizontal="right" vertical="center"/>
    </xf>
    <xf numFmtId="0" fontId="8" fillId="0" borderId="0" xfId="1" applyFont="1" applyFill="1" applyBorder="1" applyAlignment="1">
      <alignment horizontal="center" vertical="center" wrapText="1"/>
    </xf>
    <xf numFmtId="0" fontId="4" fillId="0" borderId="2" xfId="1" applyNumberFormat="1" applyFont="1" applyFill="1" applyBorder="1" applyAlignment="1">
      <alignment horizontal="right"/>
    </xf>
    <xf numFmtId="0" fontId="4" fillId="0" borderId="3" xfId="1" applyNumberFormat="1" applyFont="1" applyFill="1" applyBorder="1" applyAlignment="1">
      <alignment horizontal="right"/>
    </xf>
    <xf numFmtId="0" fontId="4" fillId="0" borderId="2" xfId="1" applyNumberFormat="1" applyFont="1" applyFill="1" applyBorder="1" applyAlignment="1">
      <alignment horizontal="left" vertical="center"/>
    </xf>
    <xf numFmtId="0" fontId="4" fillId="0" borderId="3" xfId="1" applyNumberFormat="1" applyFont="1" applyFill="1" applyBorder="1" applyAlignment="1">
      <alignment horizontal="left" vertical="center"/>
    </xf>
    <xf numFmtId="0" fontId="3" fillId="3" borderId="1" xfId="1" applyNumberFormat="1" applyFont="1" applyFill="1" applyBorder="1" applyAlignment="1">
      <alignment horizontal="center"/>
    </xf>
    <xf numFmtId="0" fontId="3" fillId="3" borderId="1" xfId="1" applyFont="1" applyFill="1" applyBorder="1" applyAlignment="1">
      <alignment horizontal="left" wrapText="1"/>
    </xf>
    <xf numFmtId="3" fontId="3" fillId="3" borderId="1" xfId="1" applyNumberFormat="1" applyFont="1" applyFill="1" applyBorder="1" applyAlignment="1">
      <alignment horizontal="center" wrapText="1"/>
    </xf>
    <xf numFmtId="0" fontId="7" fillId="3" borderId="1" xfId="1" applyNumberFormat="1" applyFont="1" applyFill="1" applyBorder="1" applyAlignment="1">
      <alignment horizontal="center" vertical="center"/>
    </xf>
    <xf numFmtId="0" fontId="2" fillId="3" borderId="1" xfId="1" applyFont="1" applyFill="1" applyBorder="1" applyAlignment="1">
      <alignment horizontal="left" wrapText="1"/>
    </xf>
    <xf numFmtId="3" fontId="8" fillId="3" borderId="1" xfId="1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.bin"/><Relationship Id="rId13" Type="http://schemas.openxmlformats.org/officeDocument/2006/relationships/printerSettings" Target="../printerSettings/printerSettings14.bin"/><Relationship Id="rId18" Type="http://schemas.openxmlformats.org/officeDocument/2006/relationships/printerSettings" Target="../printerSettings/printerSettings19.bin"/><Relationship Id="rId3" Type="http://schemas.openxmlformats.org/officeDocument/2006/relationships/printerSettings" Target="../printerSettings/printerSettings4.bin"/><Relationship Id="rId7" Type="http://schemas.openxmlformats.org/officeDocument/2006/relationships/printerSettings" Target="../printerSettings/printerSettings8.bin"/><Relationship Id="rId12" Type="http://schemas.openxmlformats.org/officeDocument/2006/relationships/printerSettings" Target="../printerSettings/printerSettings13.bin"/><Relationship Id="rId17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3.bin"/><Relationship Id="rId16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7.bin"/><Relationship Id="rId11" Type="http://schemas.openxmlformats.org/officeDocument/2006/relationships/printerSettings" Target="../printerSettings/printerSettings12.bin"/><Relationship Id="rId5" Type="http://schemas.openxmlformats.org/officeDocument/2006/relationships/printerSettings" Target="../printerSettings/printerSettings6.bin"/><Relationship Id="rId15" Type="http://schemas.openxmlformats.org/officeDocument/2006/relationships/printerSettings" Target="../printerSettings/printerSettings16.bin"/><Relationship Id="rId10" Type="http://schemas.openxmlformats.org/officeDocument/2006/relationships/printerSettings" Target="../printerSettings/printerSettings11.bin"/><Relationship Id="rId19" Type="http://schemas.openxmlformats.org/officeDocument/2006/relationships/printerSettings" Target="../printerSettings/printerSettings20.bin"/><Relationship Id="rId4" Type="http://schemas.openxmlformats.org/officeDocument/2006/relationships/printerSettings" Target="../printerSettings/printerSettings5.bin"/><Relationship Id="rId9" Type="http://schemas.openxmlformats.org/officeDocument/2006/relationships/printerSettings" Target="../printerSettings/printerSettings10.bin"/><Relationship Id="rId14" Type="http://schemas.openxmlformats.org/officeDocument/2006/relationships/printerSettings" Target="../printerSettings/printerSettings1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32"/>
  <sheetViews>
    <sheetView tabSelected="1" view="pageBreakPreview" topLeftCell="A118" zoomScaleNormal="96" zoomScaleSheetLayoutView="100" workbookViewId="0">
      <selection activeCell="B131" sqref="B131:C131"/>
    </sheetView>
  </sheetViews>
  <sheetFormatPr defaultColWidth="9.109375" defaultRowHeight="14.4"/>
  <cols>
    <col min="1" max="1" width="7.109375" style="51" customWidth="1"/>
    <col min="2" max="2" width="98.44140625" style="24" customWidth="1"/>
    <col min="3" max="3" width="16.33203125" style="24" customWidth="1"/>
    <col min="4" max="16384" width="9.109375" style="24"/>
  </cols>
  <sheetData>
    <row r="1" spans="1:3" ht="15.6">
      <c r="A1" s="88" t="s">
        <v>17</v>
      </c>
      <c r="B1" s="88"/>
      <c r="C1" s="88"/>
    </row>
    <row r="2" spans="1:3" ht="15.6">
      <c r="A2" s="88" t="s">
        <v>18</v>
      </c>
      <c r="B2" s="88"/>
      <c r="C2" s="88"/>
    </row>
    <row r="3" spans="1:3" ht="15" customHeight="1">
      <c r="A3" s="88" t="s">
        <v>22</v>
      </c>
      <c r="B3" s="88"/>
      <c r="C3" s="88"/>
    </row>
    <row r="4" spans="1:3" ht="66.75" customHeight="1">
      <c r="A4" s="89" t="s">
        <v>21</v>
      </c>
      <c r="B4" s="89"/>
      <c r="C4" s="89"/>
    </row>
    <row r="5" spans="1:3" ht="15" customHeight="1">
      <c r="A5" s="2"/>
      <c r="B5" s="2"/>
      <c r="C5" s="25" t="s">
        <v>2</v>
      </c>
    </row>
    <row r="6" spans="1:3" ht="27.75" customHeight="1">
      <c r="A6" s="3" t="s">
        <v>1</v>
      </c>
      <c r="B6" s="4" t="s">
        <v>0</v>
      </c>
      <c r="C6" s="5" t="s">
        <v>19</v>
      </c>
    </row>
    <row r="7" spans="1:3" s="30" customFormat="1" ht="16.5" customHeight="1">
      <c r="A7" s="55"/>
      <c r="B7" s="56" t="s">
        <v>6</v>
      </c>
      <c r="C7" s="81">
        <f>SUM(C8:C16)</f>
        <v>32870</v>
      </c>
    </row>
    <row r="8" spans="1:3" s="27" customFormat="1" ht="15.6">
      <c r="A8" s="57">
        <v>1</v>
      </c>
      <c r="B8" s="58" t="s">
        <v>131</v>
      </c>
      <c r="C8" s="66">
        <v>287</v>
      </c>
    </row>
    <row r="9" spans="1:3" s="27" customFormat="1" ht="15.6">
      <c r="A9" s="57">
        <v>2</v>
      </c>
      <c r="B9" s="58" t="s">
        <v>176</v>
      </c>
      <c r="C9" s="66">
        <v>97</v>
      </c>
    </row>
    <row r="10" spans="1:3" s="27" customFormat="1" ht="32.25" customHeight="1">
      <c r="A10" s="57">
        <v>3</v>
      </c>
      <c r="B10" s="58" t="s">
        <v>177</v>
      </c>
      <c r="C10" s="66">
        <f>(3405+2010)*1.04</f>
        <v>5632</v>
      </c>
    </row>
    <row r="11" spans="1:3" s="27" customFormat="1" ht="15.6">
      <c r="A11" s="57">
        <v>4</v>
      </c>
      <c r="B11" s="58" t="s">
        <v>157</v>
      </c>
      <c r="C11" s="66">
        <v>17925</v>
      </c>
    </row>
    <row r="12" spans="1:3" s="27" customFormat="1" ht="15.6">
      <c r="A12" s="57">
        <v>5</v>
      </c>
      <c r="B12" s="58" t="s">
        <v>150</v>
      </c>
      <c r="C12" s="66">
        <v>245</v>
      </c>
    </row>
    <row r="13" spans="1:3" s="27" customFormat="1" ht="15.6">
      <c r="A13" s="57">
        <v>6</v>
      </c>
      <c r="B13" s="58" t="s">
        <v>178</v>
      </c>
      <c r="C13" s="66">
        <v>7000</v>
      </c>
    </row>
    <row r="14" spans="1:3" s="27" customFormat="1" ht="15.6">
      <c r="A14" s="57">
        <v>8</v>
      </c>
      <c r="B14" s="59" t="s">
        <v>153</v>
      </c>
      <c r="C14" s="66">
        <v>1200</v>
      </c>
    </row>
    <row r="15" spans="1:3" s="27" customFormat="1" ht="15.6">
      <c r="A15" s="57">
        <v>9</v>
      </c>
      <c r="B15" s="58" t="s">
        <v>155</v>
      </c>
      <c r="C15" s="66">
        <v>150</v>
      </c>
    </row>
    <row r="16" spans="1:3" s="27" customFormat="1" ht="15.6">
      <c r="A16" s="57">
        <v>10</v>
      </c>
      <c r="B16" s="59" t="s">
        <v>156</v>
      </c>
      <c r="C16" s="66">
        <v>334</v>
      </c>
    </row>
    <row r="17" spans="1:5" s="47" customFormat="1" ht="17.399999999999999">
      <c r="A17" s="55"/>
      <c r="B17" s="56" t="s">
        <v>16</v>
      </c>
      <c r="C17" s="81">
        <f>SUM(C18:C22)</f>
        <v>3769</v>
      </c>
    </row>
    <row r="18" spans="1:5" s="27" customFormat="1" ht="17.25" customHeight="1">
      <c r="A18" s="57">
        <v>1</v>
      </c>
      <c r="B18" s="77" t="s">
        <v>225</v>
      </c>
      <c r="C18" s="66">
        <v>1304</v>
      </c>
    </row>
    <row r="19" spans="1:5" s="27" customFormat="1" ht="15.75" customHeight="1">
      <c r="A19" s="57">
        <v>2</v>
      </c>
      <c r="B19" s="80" t="s">
        <v>226</v>
      </c>
      <c r="C19" s="66">
        <v>300</v>
      </c>
    </row>
    <row r="20" spans="1:5" s="27" customFormat="1" ht="17.25" customHeight="1">
      <c r="A20" s="57">
        <v>3</v>
      </c>
      <c r="B20" s="77" t="s">
        <v>175</v>
      </c>
      <c r="C20" s="66">
        <v>620</v>
      </c>
    </row>
    <row r="21" spans="1:5" s="27" customFormat="1" ht="15.6">
      <c r="A21" s="57">
        <v>4</v>
      </c>
      <c r="B21" s="87" t="s">
        <v>229</v>
      </c>
      <c r="C21" s="76">
        <v>1500</v>
      </c>
    </row>
    <row r="22" spans="1:5" s="27" customFormat="1" ht="31.2">
      <c r="A22" s="57">
        <v>5</v>
      </c>
      <c r="B22" s="87" t="s">
        <v>230</v>
      </c>
      <c r="C22" s="76">
        <v>45</v>
      </c>
    </row>
    <row r="23" spans="1:5" s="30" customFormat="1" ht="18.75" customHeight="1">
      <c r="A23" s="55"/>
      <c r="B23" s="86" t="s">
        <v>20</v>
      </c>
      <c r="C23" s="81">
        <f>SUM(C24:C28)</f>
        <v>58169</v>
      </c>
      <c r="D23" s="34"/>
      <c r="E23" s="34"/>
    </row>
    <row r="24" spans="1:5" s="27" customFormat="1" ht="63.75" customHeight="1">
      <c r="A24" s="57">
        <v>1</v>
      </c>
      <c r="B24" s="60" t="s">
        <v>227</v>
      </c>
      <c r="C24" s="66">
        <v>23564</v>
      </c>
    </row>
    <row r="25" spans="1:5" s="27" customFormat="1" ht="15.6">
      <c r="A25" s="57">
        <v>2</v>
      </c>
      <c r="B25" s="61" t="s">
        <v>179</v>
      </c>
      <c r="C25" s="66">
        <v>4200</v>
      </c>
    </row>
    <row r="26" spans="1:5" s="27" customFormat="1" ht="19.5" customHeight="1">
      <c r="A26" s="57">
        <v>3</v>
      </c>
      <c r="B26" s="60" t="s">
        <v>145</v>
      </c>
      <c r="C26" s="66">
        <v>6199</v>
      </c>
    </row>
    <row r="27" spans="1:5" s="27" customFormat="1" ht="15.6">
      <c r="A27" s="57">
        <v>4</v>
      </c>
      <c r="B27" s="62" t="s">
        <v>144</v>
      </c>
      <c r="C27" s="66">
        <v>6027</v>
      </c>
    </row>
    <row r="28" spans="1:5" s="27" customFormat="1" ht="31.2">
      <c r="A28" s="57">
        <v>5</v>
      </c>
      <c r="B28" s="62" t="s">
        <v>147</v>
      </c>
      <c r="C28" s="66">
        <v>18179</v>
      </c>
    </row>
    <row r="29" spans="1:5" s="36" customFormat="1" ht="17.25" customHeight="1">
      <c r="A29" s="63"/>
      <c r="B29" s="56" t="s">
        <v>7</v>
      </c>
      <c r="C29" s="81">
        <f>SUM(C30:C31)</f>
        <v>579</v>
      </c>
    </row>
    <row r="30" spans="1:5" s="27" customFormat="1" ht="15.6">
      <c r="A30" s="57">
        <v>1</v>
      </c>
      <c r="B30" s="75" t="s">
        <v>80</v>
      </c>
      <c r="C30" s="66">
        <v>224</v>
      </c>
    </row>
    <row r="31" spans="1:5" s="27" customFormat="1" ht="15.6">
      <c r="A31" s="57">
        <v>2</v>
      </c>
      <c r="B31" s="75" t="s">
        <v>200</v>
      </c>
      <c r="C31" s="66">
        <v>355</v>
      </c>
    </row>
    <row r="32" spans="1:5" s="30" customFormat="1" ht="17.399999999999999">
      <c r="A32" s="55"/>
      <c r="B32" s="56" t="s">
        <v>12</v>
      </c>
      <c r="C32" s="81">
        <f>SUM(C33:C59)</f>
        <v>55002</v>
      </c>
    </row>
    <row r="33" spans="1:3" s="27" customFormat="1" ht="31.2">
      <c r="A33" s="57">
        <v>1</v>
      </c>
      <c r="B33" s="69" t="s">
        <v>204</v>
      </c>
      <c r="C33" s="82">
        <f>6815+8</f>
        <v>6823</v>
      </c>
    </row>
    <row r="34" spans="1:3" s="27" customFormat="1" ht="32.25" customHeight="1">
      <c r="A34" s="57">
        <v>2</v>
      </c>
      <c r="B34" s="69" t="s">
        <v>205</v>
      </c>
      <c r="C34" s="82">
        <v>6099</v>
      </c>
    </row>
    <row r="35" spans="1:3" s="27" customFormat="1" ht="17.25" customHeight="1">
      <c r="A35" s="57">
        <v>3</v>
      </c>
      <c r="B35" s="64" t="s">
        <v>26</v>
      </c>
      <c r="C35" s="82">
        <v>1096</v>
      </c>
    </row>
    <row r="36" spans="1:3" s="27" customFormat="1" ht="15.6">
      <c r="A36" s="57">
        <v>4</v>
      </c>
      <c r="B36" s="77" t="s">
        <v>27</v>
      </c>
      <c r="C36" s="82">
        <v>2349</v>
      </c>
    </row>
    <row r="37" spans="1:3" s="27" customFormat="1" ht="31.2">
      <c r="A37" s="57">
        <v>5</v>
      </c>
      <c r="B37" s="69" t="s">
        <v>206</v>
      </c>
      <c r="C37" s="82">
        <v>555</v>
      </c>
    </row>
    <row r="38" spans="1:3" s="27" customFormat="1" ht="15.6">
      <c r="A38" s="57">
        <v>6</v>
      </c>
      <c r="B38" s="78" t="s">
        <v>29</v>
      </c>
      <c r="C38" s="82">
        <v>2500</v>
      </c>
    </row>
    <row r="39" spans="1:3" s="27" customFormat="1" ht="15.6">
      <c r="A39" s="57">
        <v>7</v>
      </c>
      <c r="B39" s="78" t="s">
        <v>31</v>
      </c>
      <c r="C39" s="82">
        <v>1000</v>
      </c>
    </row>
    <row r="40" spans="1:3" s="27" customFormat="1" ht="31.2">
      <c r="A40" s="57">
        <v>8</v>
      </c>
      <c r="B40" s="69" t="s">
        <v>207</v>
      </c>
      <c r="C40" s="82">
        <v>219</v>
      </c>
    </row>
    <row r="41" spans="1:3" s="27" customFormat="1" ht="18.75" customHeight="1">
      <c r="A41" s="57">
        <v>9</v>
      </c>
      <c r="B41" s="77" t="s">
        <v>208</v>
      </c>
      <c r="C41" s="82">
        <v>670</v>
      </c>
    </row>
    <row r="42" spans="1:3" s="27" customFormat="1" ht="15.6">
      <c r="A42" s="57">
        <v>10</v>
      </c>
      <c r="B42" s="77" t="s">
        <v>209</v>
      </c>
      <c r="C42" s="82">
        <v>1300</v>
      </c>
    </row>
    <row r="43" spans="1:3" s="27" customFormat="1" ht="15.6">
      <c r="A43" s="57">
        <v>11</v>
      </c>
      <c r="B43" s="77" t="s">
        <v>35</v>
      </c>
      <c r="C43" s="82">
        <v>14416</v>
      </c>
    </row>
    <row r="44" spans="1:3" s="27" customFormat="1" ht="31.2">
      <c r="A44" s="57">
        <v>12</v>
      </c>
      <c r="B44" s="74" t="s">
        <v>210</v>
      </c>
      <c r="C44" s="66">
        <v>100</v>
      </c>
    </row>
    <row r="45" spans="1:3" s="27" customFormat="1" ht="31.2">
      <c r="A45" s="57">
        <v>13</v>
      </c>
      <c r="B45" s="74" t="s">
        <v>216</v>
      </c>
      <c r="C45" s="66">
        <v>597</v>
      </c>
    </row>
    <row r="46" spans="1:3" s="27" customFormat="1" ht="46.8">
      <c r="A46" s="57">
        <v>14</v>
      </c>
      <c r="B46" s="74" t="s">
        <v>217</v>
      </c>
      <c r="C46" s="66">
        <f>411+49</f>
        <v>460</v>
      </c>
    </row>
    <row r="47" spans="1:3" s="27" customFormat="1" ht="46.8">
      <c r="A47" s="57">
        <v>15</v>
      </c>
      <c r="B47" s="74" t="s">
        <v>211</v>
      </c>
      <c r="C47" s="66">
        <v>67</v>
      </c>
    </row>
    <row r="48" spans="1:3" s="27" customFormat="1" ht="15.6">
      <c r="A48" s="57">
        <v>16</v>
      </c>
      <c r="B48" s="74" t="s">
        <v>212</v>
      </c>
      <c r="C48" s="66">
        <v>109</v>
      </c>
    </row>
    <row r="49" spans="1:3" s="27" customFormat="1" ht="31.2">
      <c r="A49" s="57">
        <v>17</v>
      </c>
      <c r="B49" s="74" t="s">
        <v>65</v>
      </c>
      <c r="C49" s="66">
        <v>3470</v>
      </c>
    </row>
    <row r="50" spans="1:3" s="27" customFormat="1" ht="15.6">
      <c r="A50" s="57">
        <v>18</v>
      </c>
      <c r="B50" s="74" t="s">
        <v>213</v>
      </c>
      <c r="C50" s="66">
        <f>883+43</f>
        <v>926</v>
      </c>
    </row>
    <row r="51" spans="1:3" s="27" customFormat="1" ht="17.25" customHeight="1">
      <c r="A51" s="57">
        <v>19</v>
      </c>
      <c r="B51" s="74" t="s">
        <v>30</v>
      </c>
      <c r="C51" s="66">
        <v>2723</v>
      </c>
    </row>
    <row r="52" spans="1:3" s="27" customFormat="1" ht="15.6">
      <c r="A52" s="57">
        <v>20</v>
      </c>
      <c r="B52" s="79" t="s">
        <v>215</v>
      </c>
      <c r="C52" s="66">
        <v>407</v>
      </c>
    </row>
    <row r="53" spans="1:3" s="27" customFormat="1" ht="15.6">
      <c r="A53" s="57">
        <v>21</v>
      </c>
      <c r="B53" s="79" t="s">
        <v>70</v>
      </c>
      <c r="C53" s="66">
        <v>524</v>
      </c>
    </row>
    <row r="54" spans="1:3" s="27" customFormat="1" ht="15.6">
      <c r="A54" s="57">
        <v>22</v>
      </c>
      <c r="B54" s="79" t="s">
        <v>214</v>
      </c>
      <c r="C54" s="66">
        <v>2250</v>
      </c>
    </row>
    <row r="55" spans="1:3" s="27" customFormat="1" ht="15.6">
      <c r="A55" s="57">
        <v>23</v>
      </c>
      <c r="B55" s="69" t="s">
        <v>30</v>
      </c>
      <c r="C55" s="82">
        <v>2076</v>
      </c>
    </row>
    <row r="56" spans="1:3" s="27" customFormat="1" ht="31.2">
      <c r="A56" s="57">
        <v>24</v>
      </c>
      <c r="B56" s="74" t="s">
        <v>73</v>
      </c>
      <c r="C56" s="66">
        <v>1317</v>
      </c>
    </row>
    <row r="57" spans="1:3" s="27" customFormat="1" ht="19.5" customHeight="1">
      <c r="A57" s="57">
        <v>25</v>
      </c>
      <c r="B57" s="74" t="s">
        <v>218</v>
      </c>
      <c r="C57" s="66">
        <v>175</v>
      </c>
    </row>
    <row r="58" spans="1:3" s="27" customFormat="1" ht="15.6">
      <c r="A58" s="57">
        <v>26</v>
      </c>
      <c r="B58" s="79" t="s">
        <v>76</v>
      </c>
      <c r="C58" s="66">
        <v>2461</v>
      </c>
    </row>
    <row r="59" spans="1:3" s="27" customFormat="1" ht="15.6">
      <c r="A59" s="57">
        <v>27</v>
      </c>
      <c r="B59" s="74" t="s">
        <v>219</v>
      </c>
      <c r="C59" s="66">
        <v>313</v>
      </c>
    </row>
    <row r="60" spans="1:3" s="36" customFormat="1" ht="20.25" customHeight="1">
      <c r="A60" s="63"/>
      <c r="B60" s="56" t="s">
        <v>5</v>
      </c>
      <c r="C60" s="81">
        <f>SUM(C61:C78)</f>
        <v>100836</v>
      </c>
    </row>
    <row r="61" spans="1:3" s="27" customFormat="1" ht="78">
      <c r="A61" s="57">
        <v>1</v>
      </c>
      <c r="B61" s="69" t="s">
        <v>36</v>
      </c>
      <c r="C61" s="82">
        <v>3624</v>
      </c>
    </row>
    <row r="62" spans="1:3" s="27" customFormat="1" ht="46.8">
      <c r="A62" s="57">
        <v>2</v>
      </c>
      <c r="B62" s="69" t="s">
        <v>183</v>
      </c>
      <c r="C62" s="82">
        <v>8338</v>
      </c>
    </row>
    <row r="63" spans="1:3" s="27" customFormat="1" ht="46.8">
      <c r="A63" s="57">
        <v>3</v>
      </c>
      <c r="B63" s="69" t="s">
        <v>184</v>
      </c>
      <c r="C63" s="82">
        <v>1193</v>
      </c>
    </row>
    <row r="64" spans="1:3" s="27" customFormat="1" ht="62.4">
      <c r="A64" s="57">
        <v>4</v>
      </c>
      <c r="B64" s="69" t="s">
        <v>185</v>
      </c>
      <c r="C64" s="82">
        <v>1823</v>
      </c>
    </row>
    <row r="65" spans="1:3" s="27" customFormat="1" ht="15.6">
      <c r="A65" s="57">
        <v>5</v>
      </c>
      <c r="B65" s="69" t="s">
        <v>100</v>
      </c>
      <c r="C65" s="82">
        <v>13920</v>
      </c>
    </row>
    <row r="66" spans="1:3" s="27" customFormat="1" ht="15.6">
      <c r="A66" s="70">
        <v>6</v>
      </c>
      <c r="B66" s="71" t="s">
        <v>40</v>
      </c>
      <c r="C66" s="83">
        <v>2000</v>
      </c>
    </row>
    <row r="67" spans="1:3" s="27" customFormat="1" ht="15.6">
      <c r="A67" s="57">
        <v>7</v>
      </c>
      <c r="B67" s="69" t="s">
        <v>91</v>
      </c>
      <c r="C67" s="83">
        <v>18073</v>
      </c>
    </row>
    <row r="68" spans="1:3" s="27" customFormat="1" ht="15.6">
      <c r="A68" s="70">
        <v>8</v>
      </c>
      <c r="B68" s="69" t="s">
        <v>92</v>
      </c>
      <c r="C68" s="66">
        <v>7500</v>
      </c>
    </row>
    <row r="69" spans="1:3" s="27" customFormat="1" ht="15.6">
      <c r="A69" s="70">
        <v>9</v>
      </c>
      <c r="B69" s="71" t="s">
        <v>186</v>
      </c>
      <c r="C69" s="66">
        <v>7542</v>
      </c>
    </row>
    <row r="70" spans="1:3" s="27" customFormat="1" ht="15.6">
      <c r="A70" s="57">
        <v>10</v>
      </c>
      <c r="B70" s="69" t="s">
        <v>93</v>
      </c>
      <c r="C70" s="66">
        <v>20900</v>
      </c>
    </row>
    <row r="71" spans="1:3" s="27" customFormat="1" ht="62.4">
      <c r="A71" s="70">
        <v>11</v>
      </c>
      <c r="B71" s="69" t="s">
        <v>187</v>
      </c>
      <c r="C71" s="66">
        <v>639</v>
      </c>
    </row>
    <row r="72" spans="1:3" s="27" customFormat="1" ht="63" customHeight="1">
      <c r="A72" s="70">
        <v>12</v>
      </c>
      <c r="B72" s="69" t="s">
        <v>188</v>
      </c>
      <c r="C72" s="66">
        <v>3985</v>
      </c>
    </row>
    <row r="73" spans="1:3" s="27" customFormat="1" ht="31.2">
      <c r="A73" s="57">
        <v>13</v>
      </c>
      <c r="B73" s="69" t="s">
        <v>189</v>
      </c>
      <c r="C73" s="66">
        <v>1875</v>
      </c>
    </row>
    <row r="74" spans="1:3" s="27" customFormat="1" ht="31.2">
      <c r="A74" s="70">
        <v>14</v>
      </c>
      <c r="B74" s="69" t="s">
        <v>95</v>
      </c>
      <c r="C74" s="66">
        <v>5640</v>
      </c>
    </row>
    <row r="75" spans="1:3" s="27" customFormat="1" ht="15.6">
      <c r="A75" s="70">
        <v>15</v>
      </c>
      <c r="B75" s="69" t="s">
        <v>96</v>
      </c>
      <c r="C75" s="66">
        <v>2336</v>
      </c>
    </row>
    <row r="76" spans="1:3" s="27" customFormat="1" ht="17.25" customHeight="1">
      <c r="A76" s="57">
        <v>16</v>
      </c>
      <c r="B76" s="69" t="s">
        <v>191</v>
      </c>
      <c r="C76" s="66">
        <v>856</v>
      </c>
    </row>
    <row r="77" spans="1:3" s="27" customFormat="1" ht="31.2">
      <c r="A77" s="70">
        <v>17</v>
      </c>
      <c r="B77" s="69" t="s">
        <v>190</v>
      </c>
      <c r="C77" s="66">
        <v>442</v>
      </c>
    </row>
    <row r="78" spans="1:3" s="27" customFormat="1" ht="31.2">
      <c r="A78" s="57">
        <v>18</v>
      </c>
      <c r="B78" s="69" t="s">
        <v>192</v>
      </c>
      <c r="C78" s="66">
        <v>150</v>
      </c>
    </row>
    <row r="79" spans="1:3" s="36" customFormat="1" ht="15.75" customHeight="1">
      <c r="A79" s="63"/>
      <c r="B79" s="56" t="s">
        <v>11</v>
      </c>
      <c r="C79" s="81">
        <f>SUM(C80:C86)</f>
        <v>113245</v>
      </c>
    </row>
    <row r="80" spans="1:3" s="27" customFormat="1" ht="15.6">
      <c r="A80" s="57">
        <v>1</v>
      </c>
      <c r="B80" s="64" t="s">
        <v>127</v>
      </c>
      <c r="C80" s="82">
        <v>9320</v>
      </c>
    </row>
    <row r="81" spans="1:4" s="27" customFormat="1" ht="15.6">
      <c r="A81" s="57">
        <v>2</v>
      </c>
      <c r="B81" s="64" t="s">
        <v>128</v>
      </c>
      <c r="C81" s="82">
        <v>2075</v>
      </c>
    </row>
    <row r="82" spans="1:4" s="27" customFormat="1" ht="15.6">
      <c r="A82" s="94">
        <v>3</v>
      </c>
      <c r="B82" s="95" t="s">
        <v>123</v>
      </c>
      <c r="C82" s="96">
        <v>1260</v>
      </c>
    </row>
    <row r="83" spans="1:4" s="27" customFormat="1" ht="15.6">
      <c r="A83" s="57">
        <v>4</v>
      </c>
      <c r="B83" s="64" t="s">
        <v>203</v>
      </c>
      <c r="C83" s="82">
        <v>80218</v>
      </c>
    </row>
    <row r="84" spans="1:4" s="27" customFormat="1" ht="15.6">
      <c r="A84" s="57">
        <v>5</v>
      </c>
      <c r="B84" s="64" t="s">
        <v>202</v>
      </c>
      <c r="C84" s="82">
        <v>16147</v>
      </c>
    </row>
    <row r="85" spans="1:4" s="27" customFormat="1" ht="15.6">
      <c r="A85" s="57">
        <v>6</v>
      </c>
      <c r="B85" s="68" t="s">
        <v>45</v>
      </c>
      <c r="C85" s="82">
        <v>1485</v>
      </c>
    </row>
    <row r="86" spans="1:4" s="27" customFormat="1" ht="15.6">
      <c r="A86" s="57">
        <v>7</v>
      </c>
      <c r="B86" s="69" t="s">
        <v>46</v>
      </c>
      <c r="C86" s="66">
        <v>2740</v>
      </c>
    </row>
    <row r="87" spans="1:4" s="36" customFormat="1" ht="17.399999999999999">
      <c r="A87" s="63"/>
      <c r="B87" s="56" t="s">
        <v>9</v>
      </c>
      <c r="C87" s="81">
        <f>SUM(C88:C95)</f>
        <v>54005</v>
      </c>
    </row>
    <row r="88" spans="1:4" s="27" customFormat="1" ht="31.2">
      <c r="A88" s="57">
        <v>1</v>
      </c>
      <c r="B88" s="64" t="s">
        <v>42</v>
      </c>
      <c r="C88" s="82">
        <v>1900</v>
      </c>
      <c r="D88" s="24"/>
    </row>
    <row r="89" spans="1:4" s="27" customFormat="1" ht="31.2">
      <c r="A89" s="57">
        <v>2</v>
      </c>
      <c r="B89" s="65" t="s">
        <v>164</v>
      </c>
      <c r="C89" s="66">
        <f>9374+864+17400</f>
        <v>27638</v>
      </c>
      <c r="D89" s="24"/>
    </row>
    <row r="90" spans="1:4" s="27" customFormat="1" ht="15.6">
      <c r="A90" s="57">
        <v>3</v>
      </c>
      <c r="B90" s="65" t="s">
        <v>180</v>
      </c>
      <c r="C90" s="67">
        <v>5934</v>
      </c>
      <c r="D90" s="24"/>
    </row>
    <row r="91" spans="1:4" s="27" customFormat="1" ht="31.2">
      <c r="A91" s="57">
        <v>4</v>
      </c>
      <c r="B91" s="65" t="s">
        <v>181</v>
      </c>
      <c r="C91" s="66">
        <v>700</v>
      </c>
      <c r="D91" s="24"/>
    </row>
    <row r="92" spans="1:4" s="27" customFormat="1" ht="15.6">
      <c r="A92" s="57">
        <v>5</v>
      </c>
      <c r="B92" s="68" t="s">
        <v>161</v>
      </c>
      <c r="C92" s="66">
        <v>2000</v>
      </c>
      <c r="D92" s="24"/>
    </row>
    <row r="93" spans="1:4" s="27" customFormat="1" ht="15.6">
      <c r="A93" s="57">
        <v>6</v>
      </c>
      <c r="B93" s="65" t="s">
        <v>182</v>
      </c>
      <c r="C93" s="66">
        <v>520</v>
      </c>
      <c r="D93" s="24"/>
    </row>
    <row r="94" spans="1:4" s="27" customFormat="1" ht="31.2">
      <c r="A94" s="57">
        <v>7</v>
      </c>
      <c r="B94" s="64" t="s">
        <v>165</v>
      </c>
      <c r="C94" s="82">
        <v>13313</v>
      </c>
    </row>
    <row r="95" spans="1:4" s="27" customFormat="1" ht="15.6">
      <c r="A95" s="57">
        <v>8</v>
      </c>
      <c r="B95" s="64" t="s">
        <v>167</v>
      </c>
      <c r="C95" s="82">
        <v>2000</v>
      </c>
    </row>
    <row r="96" spans="1:4" s="36" customFormat="1" ht="17.25" customHeight="1">
      <c r="A96" s="63"/>
      <c r="B96" s="56" t="s">
        <v>10</v>
      </c>
      <c r="C96" s="81">
        <f>SUM(C97:C110)</f>
        <v>19246</v>
      </c>
    </row>
    <row r="97" spans="1:3" s="27" customFormat="1" ht="19.5" customHeight="1">
      <c r="A97" s="57">
        <v>1</v>
      </c>
      <c r="B97" s="72" t="s">
        <v>41</v>
      </c>
      <c r="C97" s="82">
        <v>2500</v>
      </c>
    </row>
    <row r="98" spans="1:3" s="27" customFormat="1" ht="35.25" customHeight="1">
      <c r="A98" s="57">
        <v>2</v>
      </c>
      <c r="B98" s="72" t="s">
        <v>101</v>
      </c>
      <c r="C98" s="82">
        <v>1283</v>
      </c>
    </row>
    <row r="99" spans="1:3" s="27" customFormat="1" ht="48" customHeight="1">
      <c r="A99" s="57">
        <v>3</v>
      </c>
      <c r="B99" s="72" t="s">
        <v>102</v>
      </c>
      <c r="C99" s="82">
        <v>2277</v>
      </c>
    </row>
    <row r="100" spans="1:3" s="27" customFormat="1" ht="33" customHeight="1">
      <c r="A100" s="57">
        <v>4</v>
      </c>
      <c r="B100" s="72" t="s">
        <v>103</v>
      </c>
      <c r="C100" s="82">
        <v>1600</v>
      </c>
    </row>
    <row r="101" spans="1:3" s="27" customFormat="1" ht="64.5" customHeight="1">
      <c r="A101" s="57">
        <v>5</v>
      </c>
      <c r="B101" s="72" t="s">
        <v>104</v>
      </c>
      <c r="C101" s="82">
        <f>5760-2880</f>
        <v>2880</v>
      </c>
    </row>
    <row r="102" spans="1:3" s="27" customFormat="1" ht="81" customHeight="1">
      <c r="A102" s="57">
        <v>6</v>
      </c>
      <c r="B102" s="72" t="s">
        <v>105</v>
      </c>
      <c r="C102" s="82">
        <f>1000-500</f>
        <v>500</v>
      </c>
    </row>
    <row r="103" spans="1:3" s="27" customFormat="1" ht="35.25" customHeight="1">
      <c r="A103" s="57">
        <v>7</v>
      </c>
      <c r="B103" s="74" t="s">
        <v>193</v>
      </c>
      <c r="C103" s="73">
        <v>430</v>
      </c>
    </row>
    <row r="104" spans="1:3" s="27" customFormat="1" ht="33" customHeight="1">
      <c r="A104" s="57">
        <v>8</v>
      </c>
      <c r="B104" s="74" t="s">
        <v>194</v>
      </c>
      <c r="C104" s="73">
        <v>1400</v>
      </c>
    </row>
    <row r="105" spans="1:3" s="27" customFormat="1" ht="15.6">
      <c r="A105" s="57">
        <v>9</v>
      </c>
      <c r="B105" s="74" t="s">
        <v>195</v>
      </c>
      <c r="C105" s="73">
        <v>805</v>
      </c>
    </row>
    <row r="106" spans="1:3" s="27" customFormat="1" ht="31.2">
      <c r="A106" s="57">
        <v>10</v>
      </c>
      <c r="B106" s="74" t="s">
        <v>113</v>
      </c>
      <c r="C106" s="73">
        <v>1047</v>
      </c>
    </row>
    <row r="107" spans="1:3" s="27" customFormat="1" ht="31.2">
      <c r="A107" s="57">
        <v>11</v>
      </c>
      <c r="B107" s="74" t="s">
        <v>196</v>
      </c>
      <c r="C107" s="73">
        <v>500</v>
      </c>
    </row>
    <row r="108" spans="1:3" s="27" customFormat="1" ht="30.75" customHeight="1">
      <c r="A108" s="57">
        <v>12</v>
      </c>
      <c r="B108" s="74" t="s">
        <v>197</v>
      </c>
      <c r="C108" s="73">
        <v>995</v>
      </c>
    </row>
    <row r="109" spans="1:3" s="27" customFormat="1" ht="15.6">
      <c r="A109" s="57">
        <v>13</v>
      </c>
      <c r="B109" s="74" t="s">
        <v>199</v>
      </c>
      <c r="C109" s="73">
        <v>2518</v>
      </c>
    </row>
    <row r="110" spans="1:3" s="27" customFormat="1" ht="31.2">
      <c r="A110" s="57">
        <v>14</v>
      </c>
      <c r="B110" s="75" t="s">
        <v>198</v>
      </c>
      <c r="C110" s="66">
        <v>511</v>
      </c>
    </row>
    <row r="111" spans="1:3" s="47" customFormat="1" ht="17.399999999999999">
      <c r="A111" s="57"/>
      <c r="B111" s="56" t="s">
        <v>14</v>
      </c>
      <c r="C111" s="81">
        <f>SUM(C112:C121)</f>
        <v>11770</v>
      </c>
    </row>
    <row r="112" spans="1:3" s="47" customFormat="1" ht="17.399999999999999">
      <c r="A112" s="57">
        <v>1</v>
      </c>
      <c r="B112" s="77" t="s">
        <v>133</v>
      </c>
      <c r="C112" s="66">
        <v>1516</v>
      </c>
    </row>
    <row r="113" spans="1:3" s="47" customFormat="1" ht="17.399999999999999">
      <c r="A113" s="57">
        <v>2</v>
      </c>
      <c r="B113" s="77" t="s">
        <v>134</v>
      </c>
      <c r="C113" s="66">
        <v>1536</v>
      </c>
    </row>
    <row r="114" spans="1:3" s="47" customFormat="1" ht="17.399999999999999">
      <c r="A114" s="57">
        <v>3</v>
      </c>
      <c r="B114" s="69" t="s">
        <v>220</v>
      </c>
      <c r="C114" s="66">
        <v>2595</v>
      </c>
    </row>
    <row r="115" spans="1:3" s="47" customFormat="1" ht="17.399999999999999">
      <c r="A115" s="57">
        <v>4</v>
      </c>
      <c r="B115" s="69" t="s">
        <v>221</v>
      </c>
      <c r="C115" s="66">
        <v>1178</v>
      </c>
    </row>
    <row r="116" spans="1:3" s="47" customFormat="1" ht="17.399999999999999">
      <c r="A116" s="57">
        <v>5</v>
      </c>
      <c r="B116" s="69" t="s">
        <v>222</v>
      </c>
      <c r="C116" s="66">
        <v>1264</v>
      </c>
    </row>
    <row r="117" spans="1:3" s="47" customFormat="1" ht="31.2">
      <c r="A117" s="57">
        <v>6</v>
      </c>
      <c r="B117" s="85" t="s">
        <v>223</v>
      </c>
      <c r="C117" s="66">
        <v>210</v>
      </c>
    </row>
    <row r="118" spans="1:3" s="47" customFormat="1" ht="17.399999999999999">
      <c r="A118" s="57">
        <v>7</v>
      </c>
      <c r="B118" s="69" t="s">
        <v>228</v>
      </c>
      <c r="C118" s="66">
        <v>1263</v>
      </c>
    </row>
    <row r="119" spans="1:3" s="47" customFormat="1" ht="31.2">
      <c r="A119" s="57">
        <v>8</v>
      </c>
      <c r="B119" s="69" t="s">
        <v>140</v>
      </c>
      <c r="C119" s="66">
        <v>674</v>
      </c>
    </row>
    <row r="120" spans="1:3" s="47" customFormat="1" ht="31.2">
      <c r="A120" s="57">
        <v>9</v>
      </c>
      <c r="B120" s="69" t="s">
        <v>224</v>
      </c>
      <c r="C120" s="66">
        <v>534</v>
      </c>
    </row>
    <row r="121" spans="1:3" s="47" customFormat="1" ht="17.399999999999999">
      <c r="A121" s="57">
        <v>10</v>
      </c>
      <c r="B121" s="69" t="s">
        <v>142</v>
      </c>
      <c r="C121" s="66">
        <v>1000</v>
      </c>
    </row>
    <row r="122" spans="1:3" s="36" customFormat="1" ht="22.5" customHeight="1">
      <c r="A122" s="63"/>
      <c r="B122" s="56" t="s">
        <v>8</v>
      </c>
      <c r="C122" s="81">
        <f>SUM(C123:C130)</f>
        <v>10400</v>
      </c>
    </row>
    <row r="123" spans="1:3" s="36" customFormat="1" ht="17.399999999999999">
      <c r="A123" s="63">
        <v>1</v>
      </c>
      <c r="B123" s="58" t="s">
        <v>82</v>
      </c>
      <c r="C123" s="66">
        <v>564</v>
      </c>
    </row>
    <row r="124" spans="1:3" s="36" customFormat="1" ht="17.399999999999999">
      <c r="A124" s="63">
        <v>2</v>
      </c>
      <c r="B124" s="58" t="s">
        <v>83</v>
      </c>
      <c r="C124" s="66">
        <v>160</v>
      </c>
    </row>
    <row r="125" spans="1:3" s="36" customFormat="1" ht="17.399999999999999">
      <c r="A125" s="63">
        <v>3</v>
      </c>
      <c r="B125" s="58" t="s">
        <v>201</v>
      </c>
      <c r="C125" s="66">
        <v>731</v>
      </c>
    </row>
    <row r="126" spans="1:3" s="36" customFormat="1" ht="17.399999999999999">
      <c r="A126" s="63">
        <v>4</v>
      </c>
      <c r="B126" s="58" t="s">
        <v>85</v>
      </c>
      <c r="C126" s="66">
        <v>95</v>
      </c>
    </row>
    <row r="127" spans="1:3" s="27" customFormat="1" ht="31.2">
      <c r="A127" s="57">
        <v>5</v>
      </c>
      <c r="B127" s="58" t="s">
        <v>86</v>
      </c>
      <c r="C127" s="66">
        <v>2687</v>
      </c>
    </row>
    <row r="128" spans="1:3" s="27" customFormat="1" ht="31.2">
      <c r="A128" s="57">
        <v>6</v>
      </c>
      <c r="B128" s="58" t="s">
        <v>87</v>
      </c>
      <c r="C128" s="66">
        <v>3463</v>
      </c>
    </row>
    <row r="129" spans="1:3" s="27" customFormat="1" ht="31.2">
      <c r="A129" s="57">
        <v>7</v>
      </c>
      <c r="B129" s="58" t="s">
        <v>88</v>
      </c>
      <c r="C129" s="66">
        <v>2000</v>
      </c>
    </row>
    <row r="130" spans="1:3" s="27" customFormat="1" ht="62.4">
      <c r="A130" s="57">
        <v>8</v>
      </c>
      <c r="B130" s="58" t="s">
        <v>89</v>
      </c>
      <c r="C130" s="66">
        <v>700</v>
      </c>
    </row>
    <row r="131" spans="1:3" s="27" customFormat="1" ht="31.2">
      <c r="A131" s="97"/>
      <c r="B131" s="98" t="s">
        <v>23</v>
      </c>
      <c r="C131" s="99">
        <v>32755</v>
      </c>
    </row>
    <row r="132" spans="1:3" s="50" customFormat="1" ht="19.5" customHeight="1">
      <c r="A132" s="90" t="s">
        <v>3</v>
      </c>
      <c r="B132" s="91"/>
      <c r="C132" s="84">
        <f>C131+C7+C17+C23+C29+C32+C60+C79+C87+C96+C111+C122</f>
        <v>492646</v>
      </c>
    </row>
  </sheetData>
  <mergeCells count="5">
    <mergeCell ref="A1:C1"/>
    <mergeCell ref="A2:C2"/>
    <mergeCell ref="A3:C3"/>
    <mergeCell ref="A4:C4"/>
    <mergeCell ref="A132:B132"/>
  </mergeCells>
  <pageMargins left="0.98425196850393704" right="0.39370078740157483" top="0.55118110236220474" bottom="0.31496062992125984" header="0.31496062992125984" footer="0.31496062992125984"/>
  <pageSetup paperSize="9" scale="70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E193"/>
  <sheetViews>
    <sheetView view="pageBreakPreview" topLeftCell="A28" zoomScaleNormal="96" zoomScaleSheetLayoutView="100" workbookViewId="0">
      <selection activeCell="B192" sqref="B192"/>
    </sheetView>
  </sheetViews>
  <sheetFormatPr defaultColWidth="9.109375" defaultRowHeight="14.4"/>
  <cols>
    <col min="1" max="1" width="7.109375" style="51" customWidth="1"/>
    <col min="2" max="2" width="98" style="24" customWidth="1"/>
    <col min="3" max="3" width="14.6640625" style="24" customWidth="1"/>
    <col min="4" max="16384" width="9.109375" style="24"/>
  </cols>
  <sheetData>
    <row r="1" spans="1:3" ht="15.6">
      <c r="A1" s="88" t="s">
        <v>17</v>
      </c>
      <c r="B1" s="88"/>
      <c r="C1" s="88"/>
    </row>
    <row r="2" spans="1:3" ht="15.6">
      <c r="A2" s="88" t="s">
        <v>18</v>
      </c>
      <c r="B2" s="88"/>
      <c r="C2" s="88"/>
    </row>
    <row r="3" spans="1:3" ht="15" customHeight="1">
      <c r="A3" s="88" t="s">
        <v>22</v>
      </c>
      <c r="B3" s="88"/>
      <c r="C3" s="88"/>
    </row>
    <row r="4" spans="1:3" ht="74.25" customHeight="1">
      <c r="A4" s="89" t="s">
        <v>21</v>
      </c>
      <c r="B4" s="89"/>
      <c r="C4" s="89"/>
    </row>
    <row r="5" spans="1:3" ht="15" customHeight="1">
      <c r="A5" s="2"/>
      <c r="B5" s="2"/>
      <c r="C5" s="25" t="s">
        <v>2</v>
      </c>
    </row>
    <row r="6" spans="1:3" ht="27.75" customHeight="1">
      <c r="A6" s="3" t="s">
        <v>1</v>
      </c>
      <c r="B6" s="4" t="s">
        <v>0</v>
      </c>
      <c r="C6" s="5" t="s">
        <v>19</v>
      </c>
    </row>
    <row r="7" spans="1:3" s="27" customFormat="1" ht="39.75" customHeight="1">
      <c r="A7" s="6"/>
      <c r="B7" s="26" t="s">
        <v>23</v>
      </c>
      <c r="C7" s="7">
        <v>32755</v>
      </c>
    </row>
    <row r="8" spans="1:3" s="30" customFormat="1" ht="16.5" customHeight="1">
      <c r="A8" s="3"/>
      <c r="B8" s="28" t="s">
        <v>6</v>
      </c>
      <c r="C8" s="29">
        <f>SUM(C9:C21)</f>
        <v>33205</v>
      </c>
    </row>
    <row r="9" spans="1:3" s="27" customFormat="1" ht="15.6">
      <c r="A9" s="31">
        <v>1</v>
      </c>
      <c r="B9" s="14" t="s">
        <v>131</v>
      </c>
      <c r="C9" s="13">
        <v>287</v>
      </c>
    </row>
    <row r="10" spans="1:3" s="27" customFormat="1" ht="15.6">
      <c r="A10" s="31">
        <v>2</v>
      </c>
      <c r="B10" s="14" t="s">
        <v>132</v>
      </c>
      <c r="C10" s="13">
        <v>97</v>
      </c>
    </row>
    <row r="11" spans="1:3" s="27" customFormat="1" ht="31.2">
      <c r="A11" s="31">
        <v>3</v>
      </c>
      <c r="B11" s="14" t="s">
        <v>149</v>
      </c>
      <c r="C11" s="20">
        <f>(3405+2010)*1.04</f>
        <v>5632</v>
      </c>
    </row>
    <row r="12" spans="1:3" s="27" customFormat="1" ht="15.6">
      <c r="A12" s="31">
        <v>4</v>
      </c>
      <c r="B12" s="14" t="s">
        <v>157</v>
      </c>
      <c r="C12" s="20">
        <v>17925</v>
      </c>
    </row>
    <row r="13" spans="1:3" s="27" customFormat="1" ht="15.6">
      <c r="A13" s="31">
        <v>5</v>
      </c>
      <c r="B13" s="14" t="s">
        <v>150</v>
      </c>
      <c r="C13" s="13">
        <v>245</v>
      </c>
    </row>
    <row r="14" spans="1:3" s="27" customFormat="1" ht="15.6">
      <c r="A14" s="31">
        <v>6</v>
      </c>
      <c r="B14" s="14" t="s">
        <v>151</v>
      </c>
      <c r="C14" s="13">
        <v>7000</v>
      </c>
    </row>
    <row r="15" spans="1:3" s="27" customFormat="1" ht="15.6">
      <c r="A15" s="31">
        <v>7</v>
      </c>
      <c r="B15" s="14" t="s">
        <v>152</v>
      </c>
      <c r="C15" s="13">
        <f>140+23</f>
        <v>163</v>
      </c>
    </row>
    <row r="16" spans="1:3" s="27" customFormat="1" ht="15.6">
      <c r="A16" s="31">
        <v>8</v>
      </c>
      <c r="B16" s="23" t="s">
        <v>153</v>
      </c>
      <c r="C16" s="13">
        <v>1200</v>
      </c>
    </row>
    <row r="17" spans="1:5" s="27" customFormat="1" ht="15.6">
      <c r="A17" s="31">
        <v>9</v>
      </c>
      <c r="B17" s="23" t="s">
        <v>154</v>
      </c>
      <c r="C17" s="13">
        <v>100</v>
      </c>
    </row>
    <row r="18" spans="1:5" s="27" customFormat="1" ht="15.6">
      <c r="A18" s="31">
        <v>10</v>
      </c>
      <c r="B18" s="14" t="s">
        <v>155</v>
      </c>
      <c r="C18" s="13">
        <v>150</v>
      </c>
    </row>
    <row r="19" spans="1:5" s="27" customFormat="1" ht="15.6">
      <c r="A19" s="31">
        <v>11</v>
      </c>
      <c r="B19" s="23" t="s">
        <v>156</v>
      </c>
      <c r="C19" s="13">
        <v>334</v>
      </c>
    </row>
    <row r="20" spans="1:5" s="27" customFormat="1" ht="15.6">
      <c r="A20" s="31">
        <v>12</v>
      </c>
      <c r="B20" s="23" t="s">
        <v>158</v>
      </c>
      <c r="C20" s="13">
        <v>72</v>
      </c>
    </row>
    <row r="21" spans="1:5" s="27" customFormat="1" ht="15.6">
      <c r="A21" s="31"/>
      <c r="B21" s="22"/>
      <c r="C21" s="21"/>
    </row>
    <row r="22" spans="1:5" s="30" customFormat="1" ht="19.5" customHeight="1">
      <c r="A22" s="3"/>
      <c r="B22" s="28" t="s">
        <v>4</v>
      </c>
      <c r="C22" s="29">
        <f>C24</f>
        <v>0</v>
      </c>
    </row>
    <row r="23" spans="1:5" s="30" customFormat="1" ht="19.5" customHeight="1">
      <c r="A23" s="3"/>
      <c r="B23" s="28"/>
      <c r="C23" s="29"/>
    </row>
    <row r="24" spans="1:5" s="27" customFormat="1" ht="15.6">
      <c r="A24" s="31"/>
      <c r="B24" s="26"/>
      <c r="C24" s="9"/>
    </row>
    <row r="25" spans="1:5" s="30" customFormat="1" ht="19.5" customHeight="1">
      <c r="A25" s="3"/>
      <c r="B25" s="32" t="s">
        <v>20</v>
      </c>
      <c r="C25" s="33">
        <f>SUM(C26:C34)</f>
        <v>58169</v>
      </c>
      <c r="D25" s="34"/>
      <c r="E25" s="34"/>
    </row>
    <row r="26" spans="1:5" s="27" customFormat="1" ht="62.4">
      <c r="A26" s="31">
        <v>1</v>
      </c>
      <c r="B26" s="19" t="s">
        <v>148</v>
      </c>
      <c r="C26" s="13">
        <v>23564</v>
      </c>
    </row>
    <row r="27" spans="1:5" s="27" customFormat="1" ht="15.6">
      <c r="A27" s="31">
        <v>2</v>
      </c>
      <c r="B27" s="35" t="s">
        <v>146</v>
      </c>
      <c r="C27" s="13">
        <v>4200</v>
      </c>
    </row>
    <row r="28" spans="1:5" s="27" customFormat="1" ht="27" customHeight="1">
      <c r="A28" s="31">
        <v>3</v>
      </c>
      <c r="B28" s="19" t="s">
        <v>145</v>
      </c>
      <c r="C28" s="13">
        <v>6199</v>
      </c>
    </row>
    <row r="29" spans="1:5" s="27" customFormat="1" ht="15.6">
      <c r="A29" s="31">
        <v>4</v>
      </c>
      <c r="B29" s="18" t="s">
        <v>144</v>
      </c>
      <c r="C29" s="13">
        <v>6027</v>
      </c>
    </row>
    <row r="30" spans="1:5" s="27" customFormat="1" ht="31.2">
      <c r="A30" s="31">
        <v>5</v>
      </c>
      <c r="B30" s="18" t="s">
        <v>147</v>
      </c>
      <c r="C30" s="13">
        <v>18179</v>
      </c>
    </row>
    <row r="31" spans="1:5" s="27" customFormat="1" ht="15.6">
      <c r="A31" s="31"/>
      <c r="B31" s="26"/>
      <c r="C31" s="9"/>
    </row>
    <row r="32" spans="1:5" s="27" customFormat="1" ht="15.6">
      <c r="A32" s="31"/>
      <c r="B32" s="26"/>
      <c r="C32" s="9"/>
    </row>
    <row r="33" spans="1:4" s="27" customFormat="1" ht="15.6">
      <c r="A33" s="31"/>
      <c r="B33" s="26"/>
      <c r="C33" s="9"/>
    </row>
    <row r="34" spans="1:4" s="27" customFormat="1" ht="15.6">
      <c r="A34" s="31"/>
      <c r="B34" s="26"/>
      <c r="C34" s="9"/>
    </row>
    <row r="35" spans="1:4" s="36" customFormat="1" ht="17.399999999999999">
      <c r="A35" s="6"/>
      <c r="B35" s="28" t="s">
        <v>9</v>
      </c>
      <c r="C35" s="29">
        <f>SUM(C36:C44)</f>
        <v>54005</v>
      </c>
    </row>
    <row r="36" spans="1:4" s="27" customFormat="1" ht="31.2">
      <c r="A36" s="31">
        <v>1</v>
      </c>
      <c r="B36" s="26" t="s">
        <v>42</v>
      </c>
      <c r="C36" s="9">
        <v>1900</v>
      </c>
      <c r="D36" s="24" t="s">
        <v>168</v>
      </c>
    </row>
    <row r="37" spans="1:4" s="27" customFormat="1" ht="31.2">
      <c r="A37" s="31">
        <v>2</v>
      </c>
      <c r="B37" s="52" t="s">
        <v>164</v>
      </c>
      <c r="C37" s="10">
        <f>9374+864+17400</f>
        <v>27638</v>
      </c>
      <c r="D37" s="24" t="s">
        <v>168</v>
      </c>
    </row>
    <row r="38" spans="1:4" s="27" customFormat="1" ht="15.6">
      <c r="A38" s="31">
        <v>3</v>
      </c>
      <c r="B38" s="52" t="s">
        <v>159</v>
      </c>
      <c r="C38" s="53">
        <v>5934</v>
      </c>
      <c r="D38" s="24" t="s">
        <v>168</v>
      </c>
    </row>
    <row r="39" spans="1:4" s="27" customFormat="1" ht="31.2">
      <c r="A39" s="31">
        <v>4</v>
      </c>
      <c r="B39" s="52" t="s">
        <v>160</v>
      </c>
      <c r="C39" s="10">
        <v>700</v>
      </c>
      <c r="D39" s="24" t="s">
        <v>168</v>
      </c>
    </row>
    <row r="40" spans="1:4" s="27" customFormat="1" ht="15.6">
      <c r="A40" s="31">
        <v>5</v>
      </c>
      <c r="B40" s="11" t="s">
        <v>161</v>
      </c>
      <c r="C40" s="10">
        <v>2000</v>
      </c>
      <c r="D40" s="24" t="s">
        <v>168</v>
      </c>
    </row>
    <row r="41" spans="1:4" s="27" customFormat="1" ht="15.6">
      <c r="A41" s="31">
        <v>6</v>
      </c>
      <c r="B41" s="52" t="s">
        <v>163</v>
      </c>
      <c r="C41" s="13">
        <v>520</v>
      </c>
      <c r="D41" s="24" t="s">
        <v>168</v>
      </c>
    </row>
    <row r="42" spans="1:4" s="27" customFormat="1" ht="31.2">
      <c r="A42" s="31">
        <v>7</v>
      </c>
      <c r="B42" s="26" t="s">
        <v>165</v>
      </c>
      <c r="C42" s="9">
        <v>13313</v>
      </c>
      <c r="D42" s="27" t="s">
        <v>162</v>
      </c>
    </row>
    <row r="43" spans="1:4" s="27" customFormat="1" ht="15.6">
      <c r="A43" s="31">
        <v>8</v>
      </c>
      <c r="B43" s="26" t="s">
        <v>167</v>
      </c>
      <c r="C43" s="9">
        <v>2000</v>
      </c>
      <c r="D43" s="27" t="s">
        <v>166</v>
      </c>
    </row>
    <row r="44" spans="1:4" s="27" customFormat="1" ht="15.6">
      <c r="A44" s="31">
        <v>9</v>
      </c>
      <c r="B44" s="26"/>
      <c r="C44" s="9"/>
    </row>
    <row r="45" spans="1:4" s="36" customFormat="1" ht="27" customHeight="1">
      <c r="A45" s="6"/>
      <c r="B45" s="28" t="s">
        <v>5</v>
      </c>
      <c r="C45" s="29">
        <f>SUM(C46:C63)</f>
        <v>100836</v>
      </c>
    </row>
    <row r="46" spans="1:4" s="27" customFormat="1" ht="78">
      <c r="A46" s="31">
        <v>1</v>
      </c>
      <c r="B46" s="37" t="s">
        <v>36</v>
      </c>
      <c r="C46" s="9">
        <v>3624</v>
      </c>
    </row>
    <row r="47" spans="1:4" s="27" customFormat="1" ht="31.2">
      <c r="A47" s="31">
        <v>2</v>
      </c>
      <c r="B47" s="37" t="s">
        <v>37</v>
      </c>
      <c r="C47" s="9">
        <v>8338</v>
      </c>
    </row>
    <row r="48" spans="1:4" s="27" customFormat="1" ht="31.2">
      <c r="A48" s="31">
        <v>3</v>
      </c>
      <c r="B48" s="37" t="s">
        <v>38</v>
      </c>
      <c r="C48" s="9">
        <v>1193</v>
      </c>
    </row>
    <row r="49" spans="1:3" s="27" customFormat="1" ht="62.4">
      <c r="A49" s="31">
        <v>4</v>
      </c>
      <c r="B49" s="37" t="s">
        <v>39</v>
      </c>
      <c r="C49" s="9">
        <v>1823</v>
      </c>
    </row>
    <row r="50" spans="1:3" s="27" customFormat="1" ht="15.6">
      <c r="A50" s="31">
        <v>5</v>
      </c>
      <c r="B50" s="37" t="s">
        <v>100</v>
      </c>
      <c r="C50" s="9">
        <v>13920</v>
      </c>
    </row>
    <row r="51" spans="1:3" s="27" customFormat="1" ht="15.6">
      <c r="A51" s="38">
        <v>6</v>
      </c>
      <c r="B51" s="39" t="s">
        <v>40</v>
      </c>
      <c r="C51" s="40">
        <v>2000</v>
      </c>
    </row>
    <row r="52" spans="1:3" s="27" customFormat="1" ht="15.6">
      <c r="A52" s="31">
        <v>7</v>
      </c>
      <c r="B52" s="37" t="s">
        <v>91</v>
      </c>
      <c r="C52" s="40">
        <v>18073</v>
      </c>
    </row>
    <row r="53" spans="1:3" s="27" customFormat="1" ht="15.6">
      <c r="A53" s="38">
        <v>8</v>
      </c>
      <c r="B53" s="37" t="s">
        <v>92</v>
      </c>
      <c r="C53" s="13">
        <v>7500</v>
      </c>
    </row>
    <row r="54" spans="1:3" s="27" customFormat="1" ht="15.6">
      <c r="A54" s="38">
        <v>9</v>
      </c>
      <c r="B54" s="39" t="s">
        <v>124</v>
      </c>
      <c r="C54" s="13">
        <v>7542</v>
      </c>
    </row>
    <row r="55" spans="1:3" s="27" customFormat="1" ht="15.6">
      <c r="A55" s="31">
        <v>10</v>
      </c>
      <c r="B55" s="37" t="s">
        <v>93</v>
      </c>
      <c r="C55" s="10">
        <v>20900</v>
      </c>
    </row>
    <row r="56" spans="1:3" s="27" customFormat="1" ht="62.4">
      <c r="A56" s="38">
        <v>11</v>
      </c>
      <c r="B56" s="37" t="s">
        <v>130</v>
      </c>
      <c r="C56" s="13">
        <v>639</v>
      </c>
    </row>
    <row r="57" spans="1:3" s="27" customFormat="1" ht="62.4">
      <c r="A57" s="38">
        <v>12</v>
      </c>
      <c r="B57" s="37" t="s">
        <v>94</v>
      </c>
      <c r="C57" s="13">
        <v>3985</v>
      </c>
    </row>
    <row r="58" spans="1:3" s="27" customFormat="1" ht="31.2">
      <c r="A58" s="31">
        <v>13</v>
      </c>
      <c r="B58" s="37" t="s">
        <v>129</v>
      </c>
      <c r="C58" s="13">
        <v>1875</v>
      </c>
    </row>
    <row r="59" spans="1:3" s="27" customFormat="1" ht="31.2">
      <c r="A59" s="38">
        <v>14</v>
      </c>
      <c r="B59" s="37" t="s">
        <v>95</v>
      </c>
      <c r="C59" s="13">
        <v>5640</v>
      </c>
    </row>
    <row r="60" spans="1:3" s="27" customFormat="1" ht="15.6">
      <c r="A60" s="38">
        <v>15</v>
      </c>
      <c r="B60" s="37" t="s">
        <v>96</v>
      </c>
      <c r="C60" s="13">
        <v>2336</v>
      </c>
    </row>
    <row r="61" spans="1:3" s="27" customFormat="1" ht="15.6">
      <c r="A61" s="31">
        <v>16</v>
      </c>
      <c r="B61" s="37" t="s">
        <v>97</v>
      </c>
      <c r="C61" s="13">
        <v>856</v>
      </c>
    </row>
    <row r="62" spans="1:3" s="27" customFormat="1" ht="31.2">
      <c r="A62" s="38">
        <v>17</v>
      </c>
      <c r="B62" s="37" t="s">
        <v>98</v>
      </c>
      <c r="C62" s="13">
        <v>442</v>
      </c>
    </row>
    <row r="63" spans="1:3" s="27" customFormat="1" ht="31.2">
      <c r="A63" s="31">
        <v>18</v>
      </c>
      <c r="B63" s="37" t="s">
        <v>99</v>
      </c>
      <c r="C63" s="13">
        <v>150</v>
      </c>
    </row>
    <row r="64" spans="1:3" s="36" customFormat="1" ht="30" customHeight="1">
      <c r="A64" s="6"/>
      <c r="B64" s="28" t="s">
        <v>10</v>
      </c>
      <c r="C64" s="29">
        <f>SUM(C65:C87)</f>
        <v>20453</v>
      </c>
    </row>
    <row r="65" spans="1:3" s="27" customFormat="1" ht="33.75" customHeight="1">
      <c r="A65" s="31">
        <v>1</v>
      </c>
      <c r="B65" s="26" t="s">
        <v>41</v>
      </c>
      <c r="C65" s="9">
        <v>2500</v>
      </c>
    </row>
    <row r="66" spans="1:3" s="27" customFormat="1" ht="43.5" customHeight="1">
      <c r="A66" s="31">
        <v>2</v>
      </c>
      <c r="B66" s="26" t="s">
        <v>101</v>
      </c>
      <c r="C66" s="9">
        <v>1283</v>
      </c>
    </row>
    <row r="67" spans="1:3" s="27" customFormat="1" ht="61.5" customHeight="1">
      <c r="A67" s="31">
        <v>3</v>
      </c>
      <c r="B67" s="26" t="s">
        <v>102</v>
      </c>
      <c r="C67" s="9">
        <v>2277</v>
      </c>
    </row>
    <row r="68" spans="1:3" s="27" customFormat="1" ht="42" customHeight="1">
      <c r="A68" s="31">
        <v>4</v>
      </c>
      <c r="B68" s="26" t="s">
        <v>103</v>
      </c>
      <c r="C68" s="9">
        <v>1600</v>
      </c>
    </row>
    <row r="69" spans="1:3" s="27" customFormat="1" ht="71.25" customHeight="1">
      <c r="A69" s="31">
        <v>5</v>
      </c>
      <c r="B69" s="26" t="s">
        <v>104</v>
      </c>
      <c r="C69" s="9">
        <f>5760-2880</f>
        <v>2880</v>
      </c>
    </row>
    <row r="70" spans="1:3" s="27" customFormat="1" ht="96" customHeight="1">
      <c r="A70" s="31">
        <v>6</v>
      </c>
      <c r="B70" s="26" t="s">
        <v>105</v>
      </c>
      <c r="C70" s="9">
        <f>1000-500</f>
        <v>500</v>
      </c>
    </row>
    <row r="71" spans="1:3" s="27" customFormat="1" ht="30.75" customHeight="1">
      <c r="A71" s="31">
        <v>7</v>
      </c>
      <c r="B71" s="39" t="s">
        <v>106</v>
      </c>
      <c r="C71" s="15">
        <v>140</v>
      </c>
    </row>
    <row r="72" spans="1:3" s="27" customFormat="1" ht="41.25" customHeight="1">
      <c r="A72" s="31">
        <v>8</v>
      </c>
      <c r="B72" s="41" t="s">
        <v>107</v>
      </c>
      <c r="C72" s="15">
        <v>430</v>
      </c>
    </row>
    <row r="73" spans="1:3" s="27" customFormat="1" ht="45" customHeight="1">
      <c r="A73" s="31">
        <v>9</v>
      </c>
      <c r="B73" s="16" t="s">
        <v>108</v>
      </c>
      <c r="C73" s="15">
        <v>1400</v>
      </c>
    </row>
    <row r="74" spans="1:3" s="27" customFormat="1" ht="15.6">
      <c r="A74" s="31">
        <v>10</v>
      </c>
      <c r="B74" s="41" t="s">
        <v>109</v>
      </c>
      <c r="C74" s="15">
        <v>265</v>
      </c>
    </row>
    <row r="75" spans="1:3" s="27" customFormat="1" ht="31.2">
      <c r="A75" s="31">
        <v>11</v>
      </c>
      <c r="B75" s="41" t="s">
        <v>110</v>
      </c>
      <c r="C75" s="15">
        <v>182</v>
      </c>
    </row>
    <row r="76" spans="1:3" s="27" customFormat="1" ht="15.6">
      <c r="A76" s="31">
        <v>12</v>
      </c>
      <c r="B76" s="41" t="s">
        <v>111</v>
      </c>
      <c r="C76" s="15">
        <v>805</v>
      </c>
    </row>
    <row r="77" spans="1:3" s="27" customFormat="1" ht="31.2">
      <c r="A77" s="31">
        <v>13</v>
      </c>
      <c r="B77" s="41" t="s">
        <v>112</v>
      </c>
      <c r="C77" s="15">
        <v>176</v>
      </c>
    </row>
    <row r="78" spans="1:3" s="27" customFormat="1" ht="31.2">
      <c r="A78" s="31">
        <v>14</v>
      </c>
      <c r="B78" s="41" t="s">
        <v>113</v>
      </c>
      <c r="C78" s="15">
        <v>1047</v>
      </c>
    </row>
    <row r="79" spans="1:3" s="27" customFormat="1" ht="31.2">
      <c r="A79" s="31">
        <v>15</v>
      </c>
      <c r="B79" s="41" t="s">
        <v>114</v>
      </c>
      <c r="C79" s="15">
        <v>500</v>
      </c>
    </row>
    <row r="80" spans="1:3" s="27" customFormat="1" ht="15.6">
      <c r="A80" s="31">
        <v>16</v>
      </c>
      <c r="B80" s="41" t="s">
        <v>115</v>
      </c>
      <c r="C80" s="15">
        <v>50</v>
      </c>
    </row>
    <row r="81" spans="1:3" s="27" customFormat="1" ht="30.75" customHeight="1">
      <c r="A81" s="31">
        <v>17</v>
      </c>
      <c r="B81" s="41" t="s">
        <v>116</v>
      </c>
      <c r="C81" s="15">
        <v>995</v>
      </c>
    </row>
    <row r="82" spans="1:3" s="27" customFormat="1" ht="15.6">
      <c r="A82" s="31">
        <v>18</v>
      </c>
      <c r="B82" s="41" t="s">
        <v>121</v>
      </c>
      <c r="C82" s="15">
        <v>2518</v>
      </c>
    </row>
    <row r="83" spans="1:3" s="27" customFormat="1" ht="15.6">
      <c r="A83" s="31">
        <v>19</v>
      </c>
      <c r="B83" s="12" t="s">
        <v>120</v>
      </c>
      <c r="C83" s="15">
        <v>63</v>
      </c>
    </row>
    <row r="84" spans="1:3" s="27" customFormat="1" ht="31.2">
      <c r="A84" s="31">
        <v>20</v>
      </c>
      <c r="B84" s="12" t="s">
        <v>118</v>
      </c>
      <c r="C84" s="10">
        <v>511</v>
      </c>
    </row>
    <row r="85" spans="1:3" s="27" customFormat="1" ht="31.2">
      <c r="A85" s="31">
        <v>21</v>
      </c>
      <c r="B85" s="12" t="s">
        <v>117</v>
      </c>
      <c r="C85" s="17">
        <v>256</v>
      </c>
    </row>
    <row r="86" spans="1:3" s="27" customFormat="1" ht="21.75" customHeight="1">
      <c r="A86" s="31">
        <v>22</v>
      </c>
      <c r="B86" s="12" t="s">
        <v>119</v>
      </c>
      <c r="C86" s="17">
        <v>75</v>
      </c>
    </row>
    <row r="87" spans="1:3" s="27" customFormat="1" ht="15.6">
      <c r="A87" s="31"/>
      <c r="B87" s="26"/>
      <c r="C87" s="9"/>
    </row>
    <row r="88" spans="1:3" s="36" customFormat="1" ht="23.25" customHeight="1">
      <c r="A88" s="6"/>
      <c r="B88" s="28" t="s">
        <v>7</v>
      </c>
      <c r="C88" s="29">
        <f>SUM(C89:C91)</f>
        <v>1610</v>
      </c>
    </row>
    <row r="89" spans="1:3" s="27" customFormat="1" ht="15.6">
      <c r="A89" s="31">
        <v>1</v>
      </c>
      <c r="B89" s="12" t="s">
        <v>79</v>
      </c>
      <c r="C89" s="10">
        <v>1031</v>
      </c>
    </row>
    <row r="90" spans="1:3" s="27" customFormat="1" ht="15.6">
      <c r="A90" s="31">
        <v>2</v>
      </c>
      <c r="B90" s="12" t="s">
        <v>80</v>
      </c>
      <c r="C90" s="10">
        <v>224</v>
      </c>
    </row>
    <row r="91" spans="1:3" s="27" customFormat="1" ht="15.6">
      <c r="A91" s="31">
        <v>3</v>
      </c>
      <c r="B91" s="12" t="s">
        <v>81</v>
      </c>
      <c r="C91" s="10">
        <v>355</v>
      </c>
    </row>
    <row r="92" spans="1:3" s="36" customFormat="1" ht="22.5" customHeight="1">
      <c r="A92" s="6"/>
      <c r="B92" s="28" t="s">
        <v>8</v>
      </c>
      <c r="C92" s="29">
        <f>SUM(C93:C100)</f>
        <v>10400</v>
      </c>
    </row>
    <row r="93" spans="1:3" s="36" customFormat="1" ht="17.399999999999999">
      <c r="A93" s="6">
        <v>1</v>
      </c>
      <c r="B93" s="14" t="s">
        <v>82</v>
      </c>
      <c r="C93" s="13">
        <v>564</v>
      </c>
    </row>
    <row r="94" spans="1:3" s="36" customFormat="1" ht="17.399999999999999">
      <c r="A94" s="6">
        <v>2</v>
      </c>
      <c r="B94" s="14" t="s">
        <v>83</v>
      </c>
      <c r="C94" s="13">
        <v>160</v>
      </c>
    </row>
    <row r="95" spans="1:3" s="36" customFormat="1" ht="17.399999999999999">
      <c r="A95" s="6">
        <v>3</v>
      </c>
      <c r="B95" s="14" t="s">
        <v>84</v>
      </c>
      <c r="C95" s="13">
        <v>731</v>
      </c>
    </row>
    <row r="96" spans="1:3" s="36" customFormat="1" ht="17.399999999999999">
      <c r="A96" s="6">
        <v>4</v>
      </c>
      <c r="B96" s="14" t="s">
        <v>85</v>
      </c>
      <c r="C96" s="13">
        <v>95</v>
      </c>
    </row>
    <row r="97" spans="1:3" s="27" customFormat="1" ht="31.2">
      <c r="A97" s="31">
        <v>5</v>
      </c>
      <c r="B97" s="14" t="s">
        <v>86</v>
      </c>
      <c r="C97" s="13">
        <v>2687</v>
      </c>
    </row>
    <row r="98" spans="1:3" s="27" customFormat="1" ht="31.2">
      <c r="A98" s="31">
        <v>6</v>
      </c>
      <c r="B98" s="14" t="s">
        <v>87</v>
      </c>
      <c r="C98" s="13">
        <v>3463</v>
      </c>
    </row>
    <row r="99" spans="1:3" s="27" customFormat="1" ht="31.2">
      <c r="A99" s="31">
        <v>7</v>
      </c>
      <c r="B99" s="14" t="s">
        <v>88</v>
      </c>
      <c r="C99" s="13">
        <v>2000</v>
      </c>
    </row>
    <row r="100" spans="1:3" s="27" customFormat="1" ht="62.4">
      <c r="A100" s="31">
        <v>8</v>
      </c>
      <c r="B100" s="14" t="s">
        <v>89</v>
      </c>
      <c r="C100" s="13">
        <v>700</v>
      </c>
    </row>
    <row r="101" spans="1:3" s="36" customFormat="1" ht="18.75" customHeight="1">
      <c r="A101" s="6"/>
      <c r="B101" s="28" t="s">
        <v>11</v>
      </c>
      <c r="C101" s="29">
        <f>SUM(C102:C117)</f>
        <v>114380</v>
      </c>
    </row>
    <row r="102" spans="1:3" s="27" customFormat="1" ht="15.6">
      <c r="A102" s="31">
        <v>1</v>
      </c>
      <c r="B102" s="26" t="s">
        <v>127</v>
      </c>
      <c r="C102" s="9">
        <v>9320</v>
      </c>
    </row>
    <row r="103" spans="1:3" s="27" customFormat="1" ht="15.6">
      <c r="A103" s="31">
        <v>2</v>
      </c>
      <c r="B103" s="26" t="s">
        <v>128</v>
      </c>
      <c r="C103" s="9">
        <v>2075</v>
      </c>
    </row>
    <row r="104" spans="1:3" s="27" customFormat="1" ht="15.6">
      <c r="A104" s="31">
        <v>3</v>
      </c>
      <c r="B104" s="26" t="s">
        <v>123</v>
      </c>
      <c r="C104" s="9">
        <v>1260</v>
      </c>
    </row>
    <row r="105" spans="1:3" s="27" customFormat="1" ht="15.6">
      <c r="A105" s="31">
        <v>4</v>
      </c>
      <c r="B105" s="26" t="s">
        <v>43</v>
      </c>
      <c r="C105" s="9">
        <v>1065</v>
      </c>
    </row>
    <row r="106" spans="1:3" s="27" customFormat="1" ht="15.6">
      <c r="A106" s="31">
        <v>5</v>
      </c>
      <c r="B106" s="26" t="s">
        <v>44</v>
      </c>
      <c r="C106" s="9">
        <v>70</v>
      </c>
    </row>
    <row r="107" spans="1:3" s="27" customFormat="1" ht="15.6">
      <c r="A107" s="31">
        <v>6</v>
      </c>
      <c r="B107" s="26" t="s">
        <v>125</v>
      </c>
      <c r="C107" s="9">
        <v>80218</v>
      </c>
    </row>
    <row r="108" spans="1:3" s="27" customFormat="1" ht="15.6">
      <c r="A108" s="31">
        <v>7</v>
      </c>
      <c r="B108" s="26" t="s">
        <v>126</v>
      </c>
      <c r="C108" s="9">
        <v>16147</v>
      </c>
    </row>
    <row r="109" spans="1:3" s="27" customFormat="1" ht="15.6">
      <c r="A109" s="31">
        <v>8</v>
      </c>
      <c r="B109" s="11" t="s">
        <v>45</v>
      </c>
      <c r="C109" s="9">
        <v>1485</v>
      </c>
    </row>
    <row r="110" spans="1:3" s="27" customFormat="1" ht="15.6">
      <c r="A110" s="31">
        <v>9</v>
      </c>
      <c r="B110" s="37" t="s">
        <v>46</v>
      </c>
      <c r="C110" s="10">
        <v>2740</v>
      </c>
    </row>
    <row r="111" spans="1:3" s="27" customFormat="1" ht="15.6">
      <c r="A111" s="31"/>
      <c r="B111" s="26"/>
      <c r="C111" s="9"/>
    </row>
    <row r="112" spans="1:3" s="27" customFormat="1" ht="15.6">
      <c r="A112" s="31"/>
      <c r="B112" s="26"/>
      <c r="C112" s="9"/>
    </row>
    <row r="113" spans="1:3" s="27" customFormat="1" ht="15.6">
      <c r="A113" s="31"/>
      <c r="B113" s="26"/>
      <c r="C113" s="9"/>
    </row>
    <row r="114" spans="1:3" s="27" customFormat="1" ht="15.6">
      <c r="A114" s="31"/>
      <c r="B114" s="26"/>
      <c r="C114" s="9"/>
    </row>
    <row r="115" spans="1:3" s="27" customFormat="1" ht="15.6">
      <c r="A115" s="31"/>
      <c r="B115" s="26"/>
      <c r="C115" s="9"/>
    </row>
    <row r="116" spans="1:3" s="27" customFormat="1" ht="15.6">
      <c r="A116" s="31"/>
      <c r="B116" s="26"/>
      <c r="C116" s="9"/>
    </row>
    <row r="117" spans="1:3" s="27" customFormat="1" ht="15.6">
      <c r="A117" s="31"/>
      <c r="B117" s="26"/>
      <c r="C117" s="9"/>
    </row>
    <row r="118" spans="1:3" s="30" customFormat="1" ht="17.399999999999999">
      <c r="A118" s="3"/>
      <c r="B118" s="28" t="s">
        <v>12</v>
      </c>
      <c r="C118" s="29">
        <f>SUM(C119:C163)</f>
        <v>56456</v>
      </c>
    </row>
    <row r="119" spans="1:3" s="27" customFormat="1" ht="31.2">
      <c r="A119" s="31">
        <v>1</v>
      </c>
      <c r="B119" s="37" t="s">
        <v>24</v>
      </c>
      <c r="C119" s="9">
        <f>6815+8</f>
        <v>6823</v>
      </c>
    </row>
    <row r="120" spans="1:3" s="27" customFormat="1" ht="32.25" customHeight="1">
      <c r="A120" s="31">
        <v>2</v>
      </c>
      <c r="B120" s="37" t="s">
        <v>25</v>
      </c>
      <c r="C120" s="9">
        <v>6099</v>
      </c>
    </row>
    <row r="121" spans="1:3" s="27" customFormat="1" ht="21" customHeight="1">
      <c r="A121" s="31">
        <v>3</v>
      </c>
      <c r="B121" s="37" t="s">
        <v>30</v>
      </c>
      <c r="C121" s="9">
        <v>2076</v>
      </c>
    </row>
    <row r="122" spans="1:3" s="27" customFormat="1" ht="24" customHeight="1">
      <c r="A122" s="31">
        <v>4</v>
      </c>
      <c r="B122" s="26" t="s">
        <v>26</v>
      </c>
      <c r="C122" s="9">
        <v>1096</v>
      </c>
    </row>
    <row r="123" spans="1:3" s="27" customFormat="1" ht="15.6">
      <c r="A123" s="31">
        <v>5</v>
      </c>
      <c r="B123" s="42" t="s">
        <v>27</v>
      </c>
      <c r="C123" s="9">
        <v>2349</v>
      </c>
    </row>
    <row r="124" spans="1:3" s="27" customFormat="1" ht="31.2">
      <c r="A124" s="31">
        <v>6</v>
      </c>
      <c r="B124" s="37" t="s">
        <v>28</v>
      </c>
      <c r="C124" s="9">
        <v>555</v>
      </c>
    </row>
    <row r="125" spans="1:3" s="27" customFormat="1" ht="15.6">
      <c r="A125" s="31">
        <v>7</v>
      </c>
      <c r="B125" s="8" t="s">
        <v>29</v>
      </c>
      <c r="C125" s="9">
        <v>2500</v>
      </c>
    </row>
    <row r="126" spans="1:3" s="27" customFormat="1" ht="15.6">
      <c r="A126" s="31">
        <v>8</v>
      </c>
      <c r="B126" s="8" t="s">
        <v>31</v>
      </c>
      <c r="C126" s="9">
        <v>1000</v>
      </c>
    </row>
    <row r="127" spans="1:3" s="27" customFormat="1" ht="31.2">
      <c r="A127" s="31">
        <v>9</v>
      </c>
      <c r="B127" s="37" t="s">
        <v>32</v>
      </c>
      <c r="C127" s="9">
        <v>219</v>
      </c>
    </row>
    <row r="128" spans="1:3" s="27" customFormat="1" ht="22.5" customHeight="1">
      <c r="A128" s="31">
        <v>10</v>
      </c>
      <c r="B128" s="42" t="s">
        <v>33</v>
      </c>
      <c r="C128" s="9">
        <v>670</v>
      </c>
    </row>
    <row r="129" spans="1:3" s="27" customFormat="1" ht="15.6">
      <c r="A129" s="31">
        <v>11</v>
      </c>
      <c r="B129" s="42" t="s">
        <v>34</v>
      </c>
      <c r="C129" s="9">
        <v>1300</v>
      </c>
    </row>
    <row r="130" spans="1:3" s="27" customFormat="1" ht="15.6">
      <c r="A130" s="31">
        <v>12</v>
      </c>
      <c r="B130" s="42" t="s">
        <v>35</v>
      </c>
      <c r="C130" s="9">
        <v>14416</v>
      </c>
    </row>
    <row r="131" spans="1:3" s="27" customFormat="1" ht="15.6">
      <c r="A131" s="31">
        <v>13</v>
      </c>
      <c r="B131" s="43" t="s">
        <v>47</v>
      </c>
      <c r="C131" s="10">
        <v>189</v>
      </c>
    </row>
    <row r="132" spans="1:3" s="27" customFormat="1" ht="15.6">
      <c r="A132" s="31">
        <v>14</v>
      </c>
      <c r="B132" s="43" t="s">
        <v>48</v>
      </c>
      <c r="C132" s="10">
        <v>32</v>
      </c>
    </row>
    <row r="133" spans="1:3" s="27" customFormat="1" ht="15.6">
      <c r="A133" s="31">
        <v>15</v>
      </c>
      <c r="B133" s="41" t="s">
        <v>49</v>
      </c>
      <c r="C133" s="10">
        <v>140</v>
      </c>
    </row>
    <row r="134" spans="1:3" s="27" customFormat="1" ht="15.6">
      <c r="A134" s="31">
        <v>16</v>
      </c>
      <c r="B134" s="43" t="s">
        <v>50</v>
      </c>
      <c r="C134" s="10">
        <v>42</v>
      </c>
    </row>
    <row r="135" spans="1:3" s="27" customFormat="1" ht="31.2">
      <c r="A135" s="31">
        <v>17</v>
      </c>
      <c r="B135" s="41" t="s">
        <v>51</v>
      </c>
      <c r="C135" s="10">
        <v>66</v>
      </c>
    </row>
    <row r="136" spans="1:3" s="27" customFormat="1" ht="31.2">
      <c r="A136" s="31">
        <v>18</v>
      </c>
      <c r="B136" s="41" t="s">
        <v>52</v>
      </c>
      <c r="C136" s="10">
        <v>30</v>
      </c>
    </row>
    <row r="137" spans="1:3" s="27" customFormat="1" ht="15.6">
      <c r="A137" s="31">
        <v>19</v>
      </c>
      <c r="B137" s="41" t="s">
        <v>53</v>
      </c>
      <c r="C137" s="10">
        <v>26</v>
      </c>
    </row>
    <row r="138" spans="1:3" s="27" customFormat="1" ht="15.6">
      <c r="A138" s="31">
        <v>20</v>
      </c>
      <c r="B138" s="41" t="s">
        <v>54</v>
      </c>
      <c r="C138" s="10">
        <v>36</v>
      </c>
    </row>
    <row r="139" spans="1:3" s="27" customFormat="1" ht="31.2">
      <c r="A139" s="31">
        <v>21</v>
      </c>
      <c r="B139" s="41" t="s">
        <v>55</v>
      </c>
      <c r="C139" s="10">
        <v>132</v>
      </c>
    </row>
    <row r="140" spans="1:3" s="27" customFormat="1" ht="31.2">
      <c r="A140" s="31">
        <v>22</v>
      </c>
      <c r="B140" s="41" t="s">
        <v>56</v>
      </c>
      <c r="C140" s="10">
        <v>34</v>
      </c>
    </row>
    <row r="141" spans="1:3" s="27" customFormat="1" ht="15.6">
      <c r="A141" s="31">
        <v>23</v>
      </c>
      <c r="B141" s="43" t="s">
        <v>57</v>
      </c>
      <c r="C141" s="10">
        <v>196</v>
      </c>
    </row>
    <row r="142" spans="1:3" s="27" customFormat="1" ht="15.6">
      <c r="A142" s="31">
        <v>24</v>
      </c>
      <c r="B142" s="43" t="s">
        <v>58</v>
      </c>
      <c r="C142" s="10">
        <v>113</v>
      </c>
    </row>
    <row r="143" spans="1:3" s="27" customFormat="1" ht="15.6">
      <c r="A143" s="31">
        <v>25</v>
      </c>
      <c r="B143" s="43" t="s">
        <v>59</v>
      </c>
      <c r="C143" s="10">
        <v>147</v>
      </c>
    </row>
    <row r="144" spans="1:3" s="27" customFormat="1" ht="31.2">
      <c r="A144" s="31">
        <v>26</v>
      </c>
      <c r="B144" s="41" t="s">
        <v>60</v>
      </c>
      <c r="C144" s="10">
        <v>100</v>
      </c>
    </row>
    <row r="145" spans="1:3" s="27" customFormat="1" ht="46.8">
      <c r="A145" s="31">
        <v>27</v>
      </c>
      <c r="B145" s="41" t="s">
        <v>61</v>
      </c>
      <c r="C145" s="10">
        <v>67</v>
      </c>
    </row>
    <row r="146" spans="1:3" s="27" customFormat="1" ht="15.6">
      <c r="A146" s="31">
        <v>28</v>
      </c>
      <c r="B146" s="41" t="s">
        <v>62</v>
      </c>
      <c r="C146" s="10">
        <v>157</v>
      </c>
    </row>
    <row r="147" spans="1:3" s="27" customFormat="1" ht="15.6">
      <c r="A147" s="31">
        <v>29</v>
      </c>
      <c r="B147" s="43" t="s">
        <v>63</v>
      </c>
      <c r="C147" s="10">
        <v>36</v>
      </c>
    </row>
    <row r="148" spans="1:3" s="27" customFormat="1" ht="15.6">
      <c r="A148" s="31">
        <v>30</v>
      </c>
      <c r="B148" s="41" t="s">
        <v>64</v>
      </c>
      <c r="C148" s="10">
        <v>109</v>
      </c>
    </row>
    <row r="149" spans="1:3" s="27" customFormat="1" ht="31.2">
      <c r="A149" s="31">
        <v>31</v>
      </c>
      <c r="B149" s="41" t="s">
        <v>65</v>
      </c>
      <c r="C149" s="10">
        <v>3470</v>
      </c>
    </row>
    <row r="150" spans="1:3" s="27" customFormat="1" ht="15.6">
      <c r="A150" s="31">
        <v>32</v>
      </c>
      <c r="B150" s="41" t="s">
        <v>66</v>
      </c>
      <c r="C150" s="10">
        <f>883+43</f>
        <v>926</v>
      </c>
    </row>
    <row r="151" spans="1:3" s="27" customFormat="1" ht="15.6">
      <c r="A151" s="31">
        <v>33</v>
      </c>
      <c r="B151" s="41" t="s">
        <v>67</v>
      </c>
      <c r="C151" s="10">
        <v>72</v>
      </c>
    </row>
    <row r="152" spans="1:3" s="27" customFormat="1" ht="15.6">
      <c r="A152" s="31">
        <v>34</v>
      </c>
      <c r="B152" s="41" t="s">
        <v>68</v>
      </c>
      <c r="C152" s="10">
        <v>2723</v>
      </c>
    </row>
    <row r="153" spans="1:3" s="27" customFormat="1" ht="15.6">
      <c r="A153" s="31">
        <v>35</v>
      </c>
      <c r="B153" s="43" t="s">
        <v>69</v>
      </c>
      <c r="C153" s="10">
        <v>407</v>
      </c>
    </row>
    <row r="154" spans="1:3" s="27" customFormat="1" ht="15.6">
      <c r="A154" s="31">
        <v>36</v>
      </c>
      <c r="B154" s="43" t="s">
        <v>70</v>
      </c>
      <c r="C154" s="10">
        <v>524</v>
      </c>
    </row>
    <row r="155" spans="1:3" s="27" customFormat="1" ht="15.6">
      <c r="A155" s="31">
        <v>37</v>
      </c>
      <c r="B155" s="43" t="s">
        <v>71</v>
      </c>
      <c r="C155" s="10">
        <v>2250</v>
      </c>
    </row>
    <row r="156" spans="1:3" s="27" customFormat="1" ht="31.2">
      <c r="A156" s="31">
        <v>38</v>
      </c>
      <c r="B156" s="41" t="s">
        <v>72</v>
      </c>
      <c r="C156" s="10">
        <v>597</v>
      </c>
    </row>
    <row r="157" spans="1:3" s="27" customFormat="1" ht="31.2">
      <c r="A157" s="31">
        <v>39</v>
      </c>
      <c r="B157" s="41" t="s">
        <v>73</v>
      </c>
      <c r="C157" s="10">
        <v>1317</v>
      </c>
    </row>
    <row r="158" spans="1:3" s="27" customFormat="1" ht="31.2">
      <c r="A158" s="31">
        <v>40</v>
      </c>
      <c r="B158" s="41" t="s">
        <v>74</v>
      </c>
      <c r="C158" s="10">
        <v>411</v>
      </c>
    </row>
    <row r="159" spans="1:3" s="27" customFormat="1" ht="15.6">
      <c r="A159" s="31">
        <v>41</v>
      </c>
      <c r="B159" s="43" t="s">
        <v>75</v>
      </c>
      <c r="C159" s="10">
        <v>175</v>
      </c>
    </row>
    <row r="160" spans="1:3" s="27" customFormat="1" ht="15.6">
      <c r="A160" s="31">
        <v>42</v>
      </c>
      <c r="B160" s="43" t="s">
        <v>76</v>
      </c>
      <c r="C160" s="10">
        <v>2461</v>
      </c>
    </row>
    <row r="161" spans="1:5" s="27" customFormat="1" ht="15.6">
      <c r="A161" s="31">
        <v>43</v>
      </c>
      <c r="B161" s="41" t="s">
        <v>90</v>
      </c>
      <c r="C161" s="10">
        <v>6</v>
      </c>
    </row>
    <row r="162" spans="1:5" s="27" customFormat="1" ht="15.6">
      <c r="A162" s="31">
        <v>44</v>
      </c>
      <c r="B162" s="41" t="s">
        <v>77</v>
      </c>
      <c r="C162" s="10">
        <v>313</v>
      </c>
    </row>
    <row r="163" spans="1:5" s="27" customFormat="1" ht="31.2">
      <c r="A163" s="31">
        <v>45</v>
      </c>
      <c r="B163" s="41" t="s">
        <v>78</v>
      </c>
      <c r="C163" s="10">
        <v>49</v>
      </c>
    </row>
    <row r="164" spans="1:5" s="27" customFormat="1" ht="15.6">
      <c r="A164" s="31"/>
      <c r="B164" s="44"/>
      <c r="C164" s="9"/>
    </row>
    <row r="165" spans="1:5" s="47" customFormat="1" ht="16.5" customHeight="1">
      <c r="A165" s="3"/>
      <c r="B165" s="32" t="s">
        <v>13</v>
      </c>
      <c r="C165" s="33">
        <f>SUM(C166:C168)</f>
        <v>0</v>
      </c>
      <c r="D165" s="45" t="s">
        <v>122</v>
      </c>
      <c r="E165" s="46"/>
    </row>
    <row r="166" spans="1:5" s="27" customFormat="1" ht="15.6">
      <c r="A166" s="31"/>
      <c r="B166" s="26"/>
      <c r="C166" s="9"/>
    </row>
    <row r="167" spans="1:5" s="27" customFormat="1" ht="15.6">
      <c r="A167" s="31"/>
      <c r="B167" s="1"/>
      <c r="C167" s="9"/>
    </row>
    <row r="168" spans="1:5" s="27" customFormat="1" ht="15.6">
      <c r="A168" s="31"/>
      <c r="B168" s="1"/>
      <c r="C168" s="9"/>
    </row>
    <row r="169" spans="1:5" s="47" customFormat="1" ht="17.399999999999999">
      <c r="A169" s="31"/>
      <c r="B169" s="28" t="s">
        <v>14</v>
      </c>
      <c r="C169" s="29">
        <f>SUM(C170:C180)</f>
        <v>11870</v>
      </c>
    </row>
    <row r="170" spans="1:5" s="47" customFormat="1" ht="17.399999999999999">
      <c r="A170" s="31">
        <v>1</v>
      </c>
      <c r="B170" s="42" t="s">
        <v>133</v>
      </c>
      <c r="C170" s="10">
        <v>1516</v>
      </c>
    </row>
    <row r="171" spans="1:5" s="47" customFormat="1" ht="17.399999999999999">
      <c r="A171" s="31">
        <v>2</v>
      </c>
      <c r="B171" s="42" t="s">
        <v>134</v>
      </c>
      <c r="C171" s="10">
        <v>1536</v>
      </c>
    </row>
    <row r="172" spans="1:5" s="47" customFormat="1" ht="17.399999999999999">
      <c r="A172" s="31">
        <v>3</v>
      </c>
      <c r="B172" s="37" t="s">
        <v>135</v>
      </c>
      <c r="C172" s="10">
        <v>2595</v>
      </c>
    </row>
    <row r="173" spans="1:5" s="47" customFormat="1" ht="17.399999999999999">
      <c r="A173" s="31">
        <v>4</v>
      </c>
      <c r="B173" s="37" t="s">
        <v>143</v>
      </c>
      <c r="C173" s="10">
        <v>1178</v>
      </c>
    </row>
    <row r="174" spans="1:5" s="47" customFormat="1" ht="17.399999999999999">
      <c r="A174" s="31">
        <v>5</v>
      </c>
      <c r="B174" s="37" t="s">
        <v>136</v>
      </c>
      <c r="C174" s="10">
        <v>1264</v>
      </c>
    </row>
    <row r="175" spans="1:5" s="47" customFormat="1" ht="31.2">
      <c r="A175" s="31">
        <v>6</v>
      </c>
      <c r="B175" s="37" t="s">
        <v>137</v>
      </c>
      <c r="C175" s="10">
        <v>210</v>
      </c>
    </row>
    <row r="176" spans="1:5" s="47" customFormat="1" ht="17.399999999999999">
      <c r="A176" s="31">
        <v>7</v>
      </c>
      <c r="B176" s="37" t="s">
        <v>138</v>
      </c>
      <c r="C176" s="10">
        <v>100</v>
      </c>
    </row>
    <row r="177" spans="1:3" s="47" customFormat="1" ht="17.399999999999999">
      <c r="A177" s="31">
        <v>8</v>
      </c>
      <c r="B177" s="37" t="s">
        <v>139</v>
      </c>
      <c r="C177" s="10">
        <v>1263</v>
      </c>
    </row>
    <row r="178" spans="1:3" s="47" customFormat="1" ht="31.2">
      <c r="A178" s="31">
        <v>9</v>
      </c>
      <c r="B178" s="37" t="s">
        <v>140</v>
      </c>
      <c r="C178" s="10">
        <v>674</v>
      </c>
    </row>
    <row r="179" spans="1:3" s="47" customFormat="1" ht="31.2">
      <c r="A179" s="31">
        <v>10</v>
      </c>
      <c r="B179" s="37" t="s">
        <v>141</v>
      </c>
      <c r="C179" s="10">
        <v>534</v>
      </c>
    </row>
    <row r="180" spans="1:3" s="47" customFormat="1" ht="17.399999999999999">
      <c r="A180" s="31">
        <v>11</v>
      </c>
      <c r="B180" s="37" t="s">
        <v>142</v>
      </c>
      <c r="C180" s="10">
        <v>1000</v>
      </c>
    </row>
    <row r="181" spans="1:3" s="47" customFormat="1" ht="17.399999999999999">
      <c r="A181" s="31"/>
      <c r="B181" s="28" t="s">
        <v>15</v>
      </c>
      <c r="C181" s="29">
        <f>SUM(C182:C185)</f>
        <v>0</v>
      </c>
    </row>
    <row r="182" spans="1:3" s="27" customFormat="1" ht="15.6">
      <c r="A182" s="31">
        <v>1</v>
      </c>
      <c r="B182" s="48"/>
      <c r="C182" s="9"/>
    </row>
    <row r="183" spans="1:3" s="27" customFormat="1" ht="15.6">
      <c r="A183" s="31"/>
      <c r="B183" s="26"/>
      <c r="C183" s="9"/>
    </row>
    <row r="184" spans="1:3" s="27" customFormat="1" ht="15.6">
      <c r="A184" s="31"/>
      <c r="B184" s="26"/>
      <c r="C184" s="9"/>
    </row>
    <row r="185" spans="1:3" s="27" customFormat="1" ht="15.6">
      <c r="A185" s="31"/>
      <c r="B185" s="26"/>
      <c r="C185" s="9"/>
    </row>
    <row r="186" spans="1:3" s="47" customFormat="1" ht="17.399999999999999">
      <c r="A186" s="3"/>
      <c r="B186" s="28" t="s">
        <v>16</v>
      </c>
      <c r="C186" s="29">
        <f>SUM(C187:C192)</f>
        <v>4289</v>
      </c>
    </row>
    <row r="187" spans="1:3" s="27" customFormat="1" ht="18.75" customHeight="1">
      <c r="A187" s="31">
        <v>1</v>
      </c>
      <c r="B187" s="42" t="s">
        <v>171</v>
      </c>
      <c r="C187" s="13">
        <v>550</v>
      </c>
    </row>
    <row r="188" spans="1:3" s="27" customFormat="1" ht="20.25" customHeight="1">
      <c r="A188" s="31">
        <v>2</v>
      </c>
      <c r="B188" s="42" t="s">
        <v>173</v>
      </c>
      <c r="C188" s="13">
        <v>1304</v>
      </c>
    </row>
    <row r="189" spans="1:3" s="27" customFormat="1" ht="20.25" customHeight="1">
      <c r="A189" s="31">
        <v>3</v>
      </c>
      <c r="B189" s="54" t="s">
        <v>169</v>
      </c>
      <c r="C189" s="13">
        <v>300</v>
      </c>
    </row>
    <row r="190" spans="1:3" s="27" customFormat="1" ht="20.25" customHeight="1">
      <c r="A190" s="31">
        <v>4</v>
      </c>
      <c r="B190" s="42" t="s">
        <v>170</v>
      </c>
      <c r="C190" s="13">
        <v>620</v>
      </c>
    </row>
    <row r="191" spans="1:3" s="27" customFormat="1" ht="31.2">
      <c r="A191" s="31">
        <v>5</v>
      </c>
      <c r="B191" s="37" t="s">
        <v>172</v>
      </c>
      <c r="C191" s="13">
        <v>1500</v>
      </c>
    </row>
    <row r="192" spans="1:3" s="27" customFormat="1" ht="35.25" customHeight="1">
      <c r="A192" s="31">
        <v>6</v>
      </c>
      <c r="B192" s="37" t="s">
        <v>174</v>
      </c>
      <c r="C192" s="13">
        <v>15</v>
      </c>
    </row>
    <row r="193" spans="1:3" s="50" customFormat="1" ht="30" customHeight="1">
      <c r="A193" s="92" t="s">
        <v>3</v>
      </c>
      <c r="B193" s="93"/>
      <c r="C193" s="49">
        <f>C7+C8+C22+C25+C35+C45+C64+C88+C92+C101+C118+C165+C169+C181+C186</f>
        <v>498428</v>
      </c>
    </row>
  </sheetData>
  <customSheetViews>
    <customSheetView guid="{7EAD8C28-7D9C-4368-AEDF-5C173F03AE83}" showPageBreaks="1" printArea="1" view="pageBreakPreview" topLeftCell="A79">
      <selection activeCell="A87" sqref="A87:XFD87"/>
      <pageMargins left="0.98425196850393704" right="0.39370078740157483" top="0.55118110236220474" bottom="0.31496062992125984" header="0.31496062992125984" footer="0.31496062992125984"/>
      <pageSetup paperSize="9" scale="70" orientation="portrait" r:id="rId1"/>
      <headerFooter differentFirst="1">
        <oddHeader>&amp;C&amp;P</oddHeader>
      </headerFooter>
    </customSheetView>
    <customSheetView guid="{D8080F08-4EBA-444E-B185-9F4A881C8D97}" showPageBreaks="1" printArea="1" view="pageBreakPreview" topLeftCell="A157">
      <selection activeCell="C161" sqref="C161"/>
      <pageMargins left="0.98425196850393704" right="0.39370078740157483" top="0.55118110236220474" bottom="0.31496062992125984" header="0.31496062992125984" footer="0.31496062992125984"/>
      <pageSetup paperSize="9" scale="70" orientation="portrait" r:id="rId2"/>
      <headerFooter differentFirst="1">
        <oddHeader>&amp;C&amp;P</oddHeader>
      </headerFooter>
    </customSheetView>
    <customSheetView guid="{C3983951-7771-4EF6-9FA5-26BFEBDFE478}" showPageBreaks="1" printArea="1" view="pageBreakPreview" topLeftCell="A53">
      <selection activeCell="A82" sqref="A82"/>
      <pageMargins left="0.98425196850393704" right="0.39370078740157483" top="0.55118110236220474" bottom="0.31496062992125984" header="0.31496062992125984" footer="0.31496062992125984"/>
      <pageSetup paperSize="9" scale="70" orientation="portrait" r:id="rId3"/>
      <headerFooter differentFirst="1">
        <oddHeader>&amp;C&amp;P</oddHeader>
      </headerFooter>
    </customSheetView>
    <customSheetView guid="{5BD66860-B277-4F4A-AFEB-7F16F8995C23}" showPageBreaks="1" printArea="1" view="pageBreakPreview" topLeftCell="A58">
      <selection activeCell="B63" sqref="B63:C65"/>
      <pageMargins left="0.59055118110236227" right="0.31496062992125984" top="0.31496062992125984" bottom="0.31496062992125984" header="0.19685039370078741" footer="0.31496062992125984"/>
      <pageSetup paperSize="9" scale="75" orientation="portrait" r:id="rId4"/>
      <headerFooter differentFirst="1">
        <oddHeader>&amp;C&amp;P</oddHeader>
      </headerFooter>
    </customSheetView>
    <customSheetView guid="{5E970965-EBAA-4583-9113-2F1FD408C7E6}" showPageBreaks="1" printArea="1" view="pageBreakPreview" topLeftCell="A38">
      <selection activeCell="C54" sqref="C54"/>
      <pageMargins left="0.57999999999999996" right="0.32" top="0.31" bottom="0.31496062992125984" header="0.2" footer="0.31496062992125984"/>
      <pageSetup paperSize="9" scale="75" orientation="portrait" r:id="rId5"/>
      <headerFooter differentFirst="1">
        <oddHeader>&amp;C&amp;P</oddHeader>
      </headerFooter>
    </customSheetView>
    <customSheetView guid="{FC7E265B-5628-49CC-B922-47845EDE3806}" showPageBreaks="1" printArea="1" view="pageBreakPreview" topLeftCell="A55">
      <selection activeCell="F63" sqref="F63"/>
      <pageMargins left="0.98425196850393704" right="0.39370078740157483" top="0.55118110236220474" bottom="0.31496062992125984" header="0.31496062992125984" footer="0.31496062992125984"/>
      <pageSetup paperSize="9" scale="70" orientation="portrait" r:id="rId6"/>
      <headerFooter differentFirst="1">
        <oddHeader>&amp;C&amp;P</oddHeader>
      </headerFooter>
    </customSheetView>
    <customSheetView guid="{3138DDCF-607D-436F-8387-9A91194A9663}" showPageBreaks="1" printArea="1" view="pageBreakPreview" topLeftCell="A37">
      <selection activeCell="D52" sqref="D52"/>
      <pageMargins left="0.98425196850393704" right="0.39370078740157483" top="0.55118110236220474" bottom="0.31496062992125984" header="0.31496062992125984" footer="0.31496062992125984"/>
      <pageSetup paperSize="9" scale="70" orientation="portrait" r:id="rId7"/>
      <headerFooter differentFirst="1">
        <oddHeader>&amp;C&amp;P</oddHeader>
      </headerFooter>
    </customSheetView>
    <customSheetView guid="{C2787407-F562-4D03-8970-D113AD41CB6E}" showPageBreaks="1" printArea="1" view="pageBreakPreview" topLeftCell="A38">
      <selection activeCell="C57" sqref="C57"/>
      <pageMargins left="0.98425196850393704" right="0.39370078740157483" top="0.55118110236220474" bottom="0.31496062992125984" header="0.31496062992125984" footer="0.31496062992125984"/>
      <pageSetup paperSize="9" scale="70" orientation="portrait" r:id="rId8"/>
      <headerFooter differentFirst="1">
        <oddHeader>&amp;C&amp;P</oddHeader>
      </headerFooter>
    </customSheetView>
    <customSheetView guid="{54FD0BF2-5B65-4DCA-B3B0-92B0A1324D4D}" showPageBreaks="1" printArea="1" view="pageBreakPreview" topLeftCell="A16">
      <selection activeCell="B25" sqref="B25"/>
      <pageMargins left="0.98425196850393704" right="0.39370078740157483" top="0.55118110236220474" bottom="0.31496062992125984" header="0.31496062992125984" footer="0.31496062992125984"/>
      <pageSetup paperSize="9" scale="70" orientation="portrait" r:id="rId9"/>
      <headerFooter differentFirst="1">
        <oddHeader>&amp;C&amp;P</oddHeader>
      </headerFooter>
    </customSheetView>
    <customSheetView guid="{C7094EE5-B36C-4632-AB1C-596D174E3E9E}" showPageBreaks="1" printArea="1" view="pageBreakPreview" topLeftCell="A5">
      <selection activeCell="O16" sqref="O16"/>
      <pageMargins left="0.57999999999999996" right="0.32" top="0.31" bottom="0.31496062992125984" header="0.2" footer="0.31496062992125984"/>
      <pageSetup paperSize="9" scale="75" orientation="portrait" r:id="rId10"/>
      <headerFooter differentFirst="1">
        <oddHeader>&amp;C&amp;P</oddHeader>
      </headerFooter>
    </customSheetView>
    <customSheetView guid="{767DB008-C126-4CA9-BF0B-F079230FEAEB}" showPageBreaks="1" printArea="1" view="pageBreakPreview" topLeftCell="A79">
      <selection activeCell="C87" sqref="C87"/>
      <pageMargins left="0.59055118110236227" right="0.31496062992125984" top="0.31496062992125984" bottom="0.31496062992125984" header="0.19685039370078741" footer="0.31496062992125984"/>
      <pageSetup paperSize="9" scale="75" orientation="portrait" r:id="rId11"/>
      <headerFooter differentFirst="1">
        <oddHeader>&amp;C&amp;P</oddHeader>
      </headerFooter>
    </customSheetView>
    <customSheetView guid="{06F30FBF-245C-499B-A109-615C7A065F8E}" showPageBreaks="1" printArea="1" view="pageBreakPreview" topLeftCell="A139">
      <selection activeCell="B159" sqref="B159"/>
      <pageMargins left="0.59055118110236227" right="0.31496062992125984" top="0.31496062992125984" bottom="0.31496062992125984" header="0.19685039370078741" footer="0.31496062992125984"/>
      <pageSetup paperSize="9" scale="75" orientation="portrait" r:id="rId12"/>
      <headerFooter differentFirst="1">
        <oddHeader>&amp;C&amp;P</oddHeader>
      </headerFooter>
    </customSheetView>
    <customSheetView guid="{CA868468-5F28-4D57-8281-DB2CFB777ABB}" showPageBreaks="1" printArea="1" view="pageBreakPreview" topLeftCell="A26">
      <selection activeCell="A82" sqref="A82"/>
      <pageMargins left="0.98425196850393704" right="0.39370078740157483" top="0.55118110236220474" bottom="0.31496062992125984" header="0.31496062992125984" footer="0.31496062992125984"/>
      <pageSetup paperSize="9" scale="70" orientation="portrait" r:id="rId13"/>
      <headerFooter differentFirst="1">
        <oddHeader>&amp;C&amp;P</oddHeader>
      </headerFooter>
    </customSheetView>
    <customSheetView guid="{5DB146CE-74AD-4351-8174-D98473963132}" showPageBreaks="1" printArea="1" view="pageBreakPreview" topLeftCell="A142">
      <selection activeCell="H166" sqref="H166"/>
      <pageMargins left="0.98425196850393704" right="0.39370078740157483" top="0.55118110236220474" bottom="0.31496062992125984" header="0.31496062992125984" footer="0.31496062992125984"/>
      <pageSetup paperSize="9" scale="70" orientation="portrait" r:id="rId14"/>
      <headerFooter differentFirst="1">
        <oddHeader>&amp;C&amp;P</oddHeader>
      </headerFooter>
    </customSheetView>
    <customSheetView guid="{0E7D6FB0-89ED-4CA2-8A46-395DE0EEF218}" showPageBreaks="1" printArea="1" view="pageBreakPreview" topLeftCell="A37">
      <selection activeCell="B49" sqref="B49"/>
      <pageMargins left="0.98425196850393704" right="0.39370078740157483" top="0.55118110236220474" bottom="0.31496062992125984" header="0.31496062992125984" footer="0.31496062992125984"/>
      <pageSetup paperSize="9" scale="70" orientation="portrait" r:id="rId15"/>
      <headerFooter differentFirst="1">
        <oddHeader>&amp;C&amp;P</oddHeader>
      </headerFooter>
    </customSheetView>
    <customSheetView guid="{A8FFCEA9-F5A3-4085-A6E2-A5162A6259E6}" showPageBreaks="1" printArea="1" view="pageBreakPreview" topLeftCell="A7">
      <selection activeCell="F17" sqref="F17"/>
      <pageMargins left="0.98425196850393704" right="0.39370078740157483" top="0.55118110236220474" bottom="0.31496062992125984" header="0.31496062992125984" footer="0.31496062992125984"/>
      <pageSetup paperSize="9" scale="70" orientation="portrait" r:id="rId16"/>
      <headerFooter differentFirst="1">
        <oddHeader>&amp;C&amp;P</oddHeader>
      </headerFooter>
    </customSheetView>
    <customSheetView guid="{59257022-7E1D-43D6-923E-29B12F5BA58B}" showPageBreaks="1" printArea="1" view="pageBreakPreview" topLeftCell="A10">
      <selection activeCell="B17" sqref="B17"/>
      <pageMargins left="0.98425196850393704" right="0.39370078740157483" top="0.55118110236220474" bottom="0.31496062992125984" header="0.31496062992125984" footer="0.31496062992125984"/>
      <pageSetup paperSize="9" scale="70" orientation="portrait" r:id="rId17"/>
      <headerFooter differentFirst="1">
        <oddHeader>&amp;C&amp;P</oddHeader>
      </headerFooter>
    </customSheetView>
    <customSheetView guid="{BBBB5E91-0BF1-4AA0-8118-739EFA41C830}" showPageBreaks="1" printArea="1" view="pageBreakPreview" topLeftCell="A31">
      <selection activeCell="G46" sqref="G46"/>
      <pageMargins left="0.98425196850393704" right="0.39370078740157483" top="0.55118110236220474" bottom="0.31496062992125984" header="0.31496062992125984" footer="0.31496062992125984"/>
      <pageSetup paperSize="9" scale="70" orientation="portrait" r:id="rId18"/>
      <headerFooter differentFirst="1">
        <oddHeader>&amp;C&amp;P</oddHeader>
      </headerFooter>
    </customSheetView>
  </customSheetViews>
  <mergeCells count="5">
    <mergeCell ref="A193:B193"/>
    <mergeCell ref="A1:C1"/>
    <mergeCell ref="A2:C2"/>
    <mergeCell ref="A3:C3"/>
    <mergeCell ref="A4:C4"/>
  </mergeCells>
  <pageMargins left="0.98425196850393704" right="0.39370078740157483" top="0.55118110236220474" bottom="0.31496062992125984" header="0.31496062992125984" footer="0.31496062992125984"/>
  <pageSetup paperSize="9" scale="70" orientation="portrait" r:id="rId19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Приложение 13</vt:lpstr>
      <vt:lpstr>Лист1</vt:lpstr>
      <vt:lpstr>Лист1!Заголовки_для_печати</vt:lpstr>
      <vt:lpstr>'Приложение 13'!Заголовки_для_печати</vt:lpstr>
      <vt:lpstr>Лист1!Область_печати</vt:lpstr>
      <vt:lpstr>'Приложение 13'!Область_печати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Петрунькина Марина Александровна</dc:creator>
  <cp:lastModifiedBy>Калашникова Галина Владимировна</cp:lastModifiedBy>
  <cp:lastPrinted>2019-10-10T07:09:42Z</cp:lastPrinted>
  <dcterms:created xsi:type="dcterms:W3CDTF">2016-11-29T09:53:06Z</dcterms:created>
  <dcterms:modified xsi:type="dcterms:W3CDTF">2019-10-10T07:11:22Z</dcterms:modified>
</cp:coreProperties>
</file>