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40" windowWidth="17520" windowHeight="9690"/>
  </bookViews>
  <sheets>
    <sheet name="Приложение 13" sheetId="1" r:id="rId1"/>
  </sheets>
  <definedNames>
    <definedName name="_xlnm._FilterDatabase" localSheetId="0" hidden="1">'Приложение 13'!$A$10:$B$111</definedName>
    <definedName name="Z_06F30FBF_245C_499B_A109_615C7A065F8E_.wvu.FilterData" localSheetId="0" hidden="1">'Приложение 13'!$A$10:$B$111</definedName>
    <definedName name="Z_06F30FBF_245C_499B_A109_615C7A065F8E_.wvu.PrintArea" localSheetId="0" hidden="1">'Приложение 13'!$A$7:$B$114</definedName>
    <definedName name="Z_06F30FBF_245C_499B_A109_615C7A065F8E_.wvu.PrintTitles" localSheetId="0" hidden="1">'Приложение 13'!$10:$10</definedName>
    <definedName name="Z_0FA00ECF_3961_41D5_A43D_1C2B9CDD31E4_.wvu.FilterData" localSheetId="0" hidden="1">'Приложение 13'!$A$10:$B$111</definedName>
    <definedName name="Z_1884B07C_32F5_438D_82E6_5ACF9BE2A91F_.wvu.FilterData" localSheetId="0" hidden="1">'Приложение 13'!$A$10:$B$111</definedName>
    <definedName name="Z_1FA82E03_D342_47A8_8445_05A09A63E360_.wvu.FilterData" localSheetId="0" hidden="1">'Приложение 13'!$A$10:$B$111</definedName>
    <definedName name="Z_3138DDCF_607D_436F_8387_9A91194A9663_.wvu.FilterData" localSheetId="0" hidden="1">'Приложение 13'!$A$10:$B$111</definedName>
    <definedName name="Z_3138DDCF_607D_436F_8387_9A91194A9663_.wvu.PrintArea" localSheetId="0" hidden="1">'Приложение 13'!$A$8:$B$111</definedName>
    <definedName name="Z_3138DDCF_607D_436F_8387_9A91194A9663_.wvu.PrintTitles" localSheetId="0" hidden="1">'Приложение 13'!$10:$10</definedName>
    <definedName name="Z_32BFBB00_2C96_4039_A067_829533CF91D8_.wvu.FilterData" localSheetId="0" hidden="1">'Приложение 13'!$A$10:$B$111</definedName>
    <definedName name="Z_3F9433E6_76BF_49EA_BE05_99B515A4967B_.wvu.FilterData" localSheetId="0" hidden="1">'Приложение 13'!$A$10:$B$111</definedName>
    <definedName name="Z_3FBD266B_1AD6_4E07_8451_5270CD587131_.wvu.FilterData" localSheetId="0" hidden="1">'Приложение 13'!$A$10:$B$111</definedName>
    <definedName name="Z_3FBD266B_1AD6_4E07_8451_5270CD587131_.wvu.PrintArea" localSheetId="0" hidden="1">'Приложение 13'!$A$7:$B$114</definedName>
    <definedName name="Z_3FBD266B_1AD6_4E07_8451_5270CD587131_.wvu.PrintTitles" localSheetId="0" hidden="1">'Приложение 13'!$10:$10</definedName>
    <definedName name="Z_409576C0_6D71_4999_8F00_D6DB560CA056_.wvu.FilterData" localSheetId="0" hidden="1">'Приложение 13'!$A$10:$B$111</definedName>
    <definedName name="Z_4CF2844F_BD9E_4345_9DAC_FE6143A67D4E_.wvu.FilterData" localSheetId="0" hidden="1">'Приложение 13'!$A$10:$B$111</definedName>
    <definedName name="Z_50C20FA7_0332_45D3_90F4_DC653BB73B6E_.wvu.FilterData" localSheetId="0" hidden="1">'Приложение 13'!$A$10:$B$111</definedName>
    <definedName name="Z_54FD0BF2_5B65_4DCA_B3B0_92B0A1324D4D_.wvu.FilterData" localSheetId="0" hidden="1">'Приложение 13'!$A$10:$B$111</definedName>
    <definedName name="Z_54FD0BF2_5B65_4DCA_B3B0_92B0A1324D4D_.wvu.PrintArea" localSheetId="0" hidden="1">'Приложение 13'!$A$8:$B$111</definedName>
    <definedName name="Z_54FD0BF2_5B65_4DCA_B3B0_92B0A1324D4D_.wvu.PrintTitles" localSheetId="0" hidden="1">'Приложение 13'!$10:$10</definedName>
    <definedName name="Z_59257022_7E1D_43D6_923E_29B12F5BA58B_.wvu.FilterData" localSheetId="0" hidden="1">'Приложение 13'!$A$10:$B$111</definedName>
    <definedName name="Z_59257022_7E1D_43D6_923E_29B12F5BA58B_.wvu.PrintArea" localSheetId="0" hidden="1">'Приложение 13'!$A$8:$B$111</definedName>
    <definedName name="Z_59257022_7E1D_43D6_923E_29B12F5BA58B_.wvu.PrintTitles" localSheetId="0" hidden="1">'Приложение 13'!$10:$10</definedName>
    <definedName name="Z_5DB146CE_74AD_4351_8174_D98473963132_.wvu.FilterData" localSheetId="0" hidden="1">'Приложение 13'!$A$10:$B$111</definedName>
    <definedName name="Z_5DB146CE_74AD_4351_8174_D98473963132_.wvu.PrintArea" localSheetId="0" hidden="1">'Приложение 13'!$A$8:$B$118</definedName>
    <definedName name="Z_5DB146CE_74AD_4351_8174_D98473963132_.wvu.PrintTitles" localSheetId="0" hidden="1">'Приложение 13'!$10:$10</definedName>
    <definedName name="Z_5E970965_EBAA_4583_9113_2F1FD408C7E6_.wvu.FilterData" localSheetId="0" hidden="1">'Приложение 13'!$A$10:$B$111</definedName>
    <definedName name="Z_5E970965_EBAA_4583_9113_2F1FD408C7E6_.wvu.PrintArea" localSheetId="0" hidden="1">'Приложение 13'!$A$8:$B$111</definedName>
    <definedName name="Z_5E970965_EBAA_4583_9113_2F1FD408C7E6_.wvu.PrintTitles" localSheetId="0" hidden="1">'Приложение 13'!$10:$10</definedName>
    <definedName name="Z_5FCF8219_E348_44B0_BD0F_02844231FC0A_.wvu.FilterData" localSheetId="0" hidden="1">'Приложение 13'!$A$10:$B$111</definedName>
    <definedName name="Z_6BBDF075_C9D2_4AC1_9057_527A87D562AA_.wvu.FilterData" localSheetId="0" hidden="1">'Приложение 13'!$A$10:$B$111</definedName>
    <definedName name="Z_72B48DAE_976F_422F_A80F_F0E87FEE6279_.wvu.FilterData" localSheetId="0" hidden="1">'Приложение 13'!$A$10:$B$111</definedName>
    <definedName name="Z_767DB008_C126_4CA9_BF0B_F079230FEAEB_.wvu.FilterData" localSheetId="0" hidden="1">'Приложение 13'!$A$10:$B$111</definedName>
    <definedName name="Z_767DB008_C126_4CA9_BF0B_F079230FEAEB_.wvu.PrintArea" localSheetId="0" hidden="1">'Приложение 13'!$A$1:$B$114</definedName>
    <definedName name="Z_767DB008_C126_4CA9_BF0B_F079230FEAEB_.wvu.PrintTitles" localSheetId="0" hidden="1">'Приложение 13'!$10:$10</definedName>
    <definedName name="Z_7A45C43F_9537_4146_8FDF_DCA0DA1BE2B0_.wvu.FilterData" localSheetId="0" hidden="1">'Приложение 13'!$A$10:$B$111</definedName>
    <definedName name="Z_7EAD8C28_7D9C_4368_AEDF_5C173F03AE83_.wvu.FilterData" localSheetId="0" hidden="1">'Приложение 13'!$A$10:$B$111</definedName>
    <definedName name="Z_7EAD8C28_7D9C_4368_AEDF_5C173F03AE83_.wvu.PrintArea" localSheetId="0" hidden="1">'Приложение 13'!$A$8:$B$111</definedName>
    <definedName name="Z_7EAD8C28_7D9C_4368_AEDF_5C173F03AE83_.wvu.PrintTitles" localSheetId="0" hidden="1">'Приложение 13'!$10:$10</definedName>
    <definedName name="Z_8655FF0B_4243_413D_8CE2_6702EB75BC19_.wvu.FilterData" localSheetId="0" hidden="1">'Приложение 13'!$A$10:$B$111</definedName>
    <definedName name="Z_9043969B_BB3F_41C6_8989_532422484669_.wvu.FilterData" localSheetId="0" hidden="1">'Приложение 13'!$A$10:$B$111</definedName>
    <definedName name="Z_9AE447EE_4571_42D0_9B50_0372527CF0ED_.wvu.FilterData" localSheetId="0" hidden="1">'Приложение 13'!$A$10:$B$111</definedName>
    <definedName name="Z_A6552C71_D375_4749_8F82_5AAB4D2B8CD6_.wvu.FilterData" localSheetId="0" hidden="1">'Приложение 13'!$A$10:$B$111</definedName>
    <definedName name="Z_A9EED738_6B31_49D9_A108_55F18FCDD5C4_.wvu.FilterData" localSheetId="0" hidden="1">'Приложение 13'!$A$10:$B$111</definedName>
    <definedName name="Z_BA339120_249C_4CAE_8665_8E339E8FC659_.wvu.FilterData" localSheetId="0" hidden="1">'Приложение 13'!$A$10:$B$111</definedName>
    <definedName name="Z_BBBB5E91_0BF1_4AA0_8118_739EFA41C830_.wvu.FilterData" localSheetId="0" hidden="1">'Приложение 13'!$A$10:$B$111</definedName>
    <definedName name="Z_BBBB5E91_0BF1_4AA0_8118_739EFA41C830_.wvu.PrintArea" localSheetId="0" hidden="1">'Приложение 13'!$A$8:$B$111</definedName>
    <definedName name="Z_BBBB5E91_0BF1_4AA0_8118_739EFA41C830_.wvu.PrintTitles" localSheetId="0" hidden="1">'Приложение 13'!$10:$10</definedName>
    <definedName name="Z_C2787407_F562_4D03_8970_D113AD41CB6E_.wvu.FilterData" localSheetId="0" hidden="1">'Приложение 13'!$A$10:$B$111</definedName>
    <definedName name="Z_C2787407_F562_4D03_8970_D113AD41CB6E_.wvu.PrintArea" localSheetId="0" hidden="1">'Приложение 13'!$A$8:$B$111</definedName>
    <definedName name="Z_C2787407_F562_4D03_8970_D113AD41CB6E_.wvu.PrintTitles" localSheetId="0" hidden="1">'Приложение 13'!$10:$10</definedName>
    <definedName name="Z_C3983951_7771_4EF6_9FA5_26BFEBDFE478_.wvu.FilterData" localSheetId="0" hidden="1">'Приложение 13'!$A$10:$B$111</definedName>
    <definedName name="Z_C3983951_7771_4EF6_9FA5_26BFEBDFE478_.wvu.PrintArea" localSheetId="0" hidden="1">'Приложение 13'!$A$1:$B$114</definedName>
    <definedName name="Z_C3983951_7771_4EF6_9FA5_26BFEBDFE478_.wvu.PrintTitles" localSheetId="0" hidden="1">'Приложение 13'!$10:$10</definedName>
    <definedName name="Z_C7094EE5_B36C_4632_AB1C_596D174E3E9E_.wvu.FilterData" localSheetId="0" hidden="1">'Приложение 13'!$A$10:$B$111</definedName>
    <definedName name="Z_C7094EE5_B36C_4632_AB1C_596D174E3E9E_.wvu.PrintArea" localSheetId="0" hidden="1">'Приложение 13'!$A$7:$B$114</definedName>
    <definedName name="Z_C7094EE5_B36C_4632_AB1C_596D174E3E9E_.wvu.PrintTitles" localSheetId="0" hidden="1">'Приложение 13'!$10:$10</definedName>
    <definedName name="Z_CA4B4EEB_F128_451D_B748_F8A0B6B583E3_.wvu.FilterData" localSheetId="0" hidden="1">'Приложение 13'!$A$10:$B$111</definedName>
    <definedName name="Z_CA868468_5F28_4D57_8281_DB2CFB777ABB_.wvu.FilterData" localSheetId="0" hidden="1">'Приложение 13'!$A$10:$B$111</definedName>
    <definedName name="Z_CA868468_5F28_4D57_8281_DB2CFB777ABB_.wvu.PrintArea" localSheetId="0" hidden="1">'Приложение 13'!$A$8:$B$111</definedName>
    <definedName name="Z_CA868468_5F28_4D57_8281_DB2CFB777ABB_.wvu.PrintTitles" localSheetId="0" hidden="1">'Приложение 13'!$10:$10</definedName>
    <definedName name="Z_CED02E3E_FE01_41CF_AE64_6CBA3A0B12CC_.wvu.FilterData" localSheetId="0" hidden="1">'Приложение 13'!$A$10:$B$111</definedName>
    <definedName name="Z_D6B9C0F5_1ED0_4130_8526_87D02CFC54C6_.wvu.FilterData" localSheetId="0" hidden="1">'Приложение 13'!$A$10:$B$111</definedName>
    <definedName name="Z_D6B9C0F5_1ED0_4130_8526_87D02CFC54C6_.wvu.PrintArea" localSheetId="0" hidden="1">'Приложение 13'!$A$1:$B$114</definedName>
    <definedName name="Z_D6B9C0F5_1ED0_4130_8526_87D02CFC54C6_.wvu.PrintTitles" localSheetId="0" hidden="1">'Приложение 13'!$10:$10</definedName>
    <definedName name="Z_D6F8A122_CDBD_4B94_818C_B24088E9061C_.wvu.FilterData" localSheetId="0" hidden="1">'Приложение 13'!$A$10:$B$111</definedName>
    <definedName name="Z_D8080F08_4EBA_444E_B185_9F4A881C8D97_.wvu.FilterData" localSheetId="0" hidden="1">'Приложение 13'!$A$10:$B$111</definedName>
    <definedName name="Z_D8080F08_4EBA_444E_B185_9F4A881C8D97_.wvu.PrintArea" localSheetId="0" hidden="1">'Приложение 13'!$A$8:$B$118</definedName>
    <definedName name="Z_D8080F08_4EBA_444E_B185_9F4A881C8D97_.wvu.PrintTitles" localSheetId="0" hidden="1">'Приложение 13'!$10:$10</definedName>
    <definedName name="Z_E13DBAE0_0E09_4AA5_8952_89338E1E3810_.wvu.FilterData" localSheetId="0" hidden="1">'Приложение 13'!$A$10:$B$111</definedName>
    <definedName name="Z_E384BB54_08B7_4524_9B81_6B409778423D_.wvu.FilterData" localSheetId="0" hidden="1">'Приложение 13'!$A$10:$B$111</definedName>
    <definedName name="Z_EC141BF5_0AF6_4591_AF01_D8FEDE350525_.wvu.FilterData" localSheetId="0" hidden="1">'Приложение 13'!$A$10:$B$111</definedName>
    <definedName name="Z_ECC0FBB9_D0F5_4DD2_8038_24959AFFF308_.wvu.FilterData" localSheetId="0" hidden="1">'Приложение 13'!$A$10:$B$111</definedName>
    <definedName name="Z_EEC0117E_E5B9_4428_AF9C_A05117325387_.wvu.FilterData" localSheetId="0" hidden="1">'Приложение 13'!$A$10:$B$111</definedName>
    <definedName name="Z_F9AE2FF7_3DDB_40FA_9BA8_403809209F3E_.wvu.FilterData" localSheetId="0" hidden="1">'Приложение 13'!$A$10:$B$111</definedName>
    <definedName name="Z_FB426408_1504_4C94_8330_7A94EB21337F_.wvu.FilterData" localSheetId="0" hidden="1">'Приложение 13'!$A$10:$B$111</definedName>
    <definedName name="Z_FBBBD24F_996C_4A19_924F_61E8D8FFB91E_.wvu.FilterData" localSheetId="0" hidden="1">'Приложение 13'!$A$10:$B$111</definedName>
    <definedName name="Z_FC7E265B_5628_49CC_B922_47845EDE3806_.wvu.FilterData" localSheetId="0" hidden="1">'Приложение 13'!$A$10:$B$111</definedName>
    <definedName name="Z_FC7E265B_5628_49CC_B922_47845EDE3806_.wvu.PrintArea" localSheetId="0" hidden="1">'Приложение 13'!$A$8:$B$111</definedName>
    <definedName name="Z_FC7E265B_5628_49CC_B922_47845EDE3806_.wvu.PrintTitles" localSheetId="0" hidden="1">'Приложение 13'!$10:$10</definedName>
  </definedNames>
  <calcPr calcId="125725" fullPrecision="0"/>
  <customWorkbookViews>
    <customWorkbookView name="Кравченко Инна Александровна - Личное представление" guid="{767DB008-C126-4CA9-BF0B-F079230FEAEB}" mergeInterval="0" personalView="1" maximized="1" xWindow="-8" yWindow="-8" windowWidth="1936" windowHeight="1056" activeSheetId="1"/>
    <customWorkbookView name="Пивоварова Людмила Ивановна - Личное представление" guid="{C3983951-7771-4EF6-9FA5-26BFEBDFE478}" mergeInterval="0" personalView="1" maximized="1" xWindow="1" yWindow="1" windowWidth="1916" windowHeight="850" activeSheetId="1"/>
    <customWorkbookView name="zinchenko.nv - Личное представление" guid="{D6B9C0F5-1ED0-4130-8526-87D02CFC54C6}" mergeInterval="0" personalView="1" maximized="1" xWindow="1" yWindow="1" windowWidth="1551" windowHeight="823" activeSheetId="1"/>
    <customWorkbookView name="Тананыкина Анна Викторовна - Личное представление" guid="{C7094EE5-B36C-4632-AB1C-596D174E3E9E}" mergeInterval="0" personalView="1" maximized="1" xWindow="1" yWindow="1" windowWidth="1916" windowHeight="850" activeSheetId="1"/>
    <customWorkbookView name="liliya - Личное представление" guid="{7EAD8C28-7D9C-4368-AEDF-5C173F03AE83}" mergeInterval="0" personalView="1" maximized="1" xWindow="1" yWindow="1" windowWidth="1436" windowHeight="670" activeSheetId="1"/>
    <customWorkbookView name="Бельмесова Надежда Леонидова - Личное представление" guid="{D8080F08-4EBA-444E-B185-9F4A881C8D97}" mergeInterval="0" personalView="1" maximized="1" xWindow="1" yWindow="1" windowWidth="1276" windowHeight="790" activeSheetId="1" showComments="commIndAndComment"/>
    <customWorkbookView name="Николаева Елена Ирфанова - Личное представление" guid="{5E970965-EBAA-4583-9113-2F1FD408C7E6}" mergeInterval="0" personalView="1" maximized="1" xWindow="1" yWindow="1" windowWidth="1916" windowHeight="850" activeSheetId="1"/>
    <customWorkbookView name="Кочеткова Ольга Владимировна - Личное представление" guid="{FC7E265B-5628-49CC-B922-47845EDE3806}" mergeInterval="0" personalView="1" maximized="1" xWindow="1" yWindow="1" windowWidth="1596" windowHeight="645" activeSheetId="1"/>
    <customWorkbookView name="Фадеева Ирина Николаевна - Личное представление" guid="{3138DDCF-607D-436F-8387-9A91194A9663}" mergeInterval="0" personalView="1" maximized="1" xWindow="1" yWindow="1" windowWidth="1272" windowHeight="770" activeSheetId="1"/>
    <customWorkbookView name="panova - Личное представление" guid="{C2787407-F562-4D03-8970-D113AD41CB6E}" mergeInterval="0" personalView="1" maximized="1" xWindow="1" yWindow="1" windowWidth="1916" windowHeight="850" activeSheetId="1"/>
    <customWorkbookView name="Ефанина Светлана Валентиновна - Личное представление" guid="{54FD0BF2-5B65-4DCA-B3B0-92B0A1324D4D}" mergeInterval="0" personalView="1" maximized="1" windowWidth="1916" windowHeight="807" activeSheetId="1"/>
    <customWorkbookView name="Трофимова Елена Анатольевна - Личное представление" guid="{CA868468-5F28-4D57-8281-DB2CFB777ABB}" mergeInterval="0" personalView="1" maximized="1" windowWidth="1916" windowHeight="876" activeSheetId="1"/>
    <customWorkbookView name="Архипова Елена Иннакентьевна - Личное представление" guid="{5DB146CE-74AD-4351-8174-D98473963132}" mergeInterval="0" personalView="1" maximized="1" windowWidth="1916" windowHeight="815" activeSheetId="1"/>
    <customWorkbookView name="nadegda - Личное представление" guid="{59257022-7E1D-43D6-923E-29B12F5BA58B}" mergeInterval="0" personalView="1" maximized="1" xWindow="1" yWindow="1" windowWidth="1148" windowHeight="634" activeSheetId="1"/>
    <customWorkbookView name="Цветкова Ирина Сергеевна - Личное представление" guid="{BBBB5E91-0BF1-4AA0-8118-739EFA41C830}" mergeInterval="0" personalView="1" maximized="1" xWindow="1" yWindow="1" windowWidth="1436" windowHeight="682" activeSheetId="1"/>
    <customWorkbookView name="Телениус Наталья Викторовна - Личное представление" guid="{5BD66860-B277-4F4A-AFEB-7F16F8995C23}" mergeInterval="0" personalView="1" maximized="1" xWindow="-8" yWindow="-8" windowWidth="1936" windowHeight="1056" activeSheetId="1"/>
    <customWorkbookView name="Игнатьева Вера Юрьевна - Личное представление" guid="{A8FFCEA9-F5A3-4085-A6E2-A5162A6259E6}" mergeInterval="0" personalView="1" maximized="1" windowWidth="1916" windowHeight="854" activeSheetId="1"/>
    <customWorkbookView name="Зарубина Наталья Ивановна - Личное представление" guid="{06F30FBF-245C-499B-A109-615C7A065F8E}" mergeInterval="0" personalView="1" maximized="1" xWindow="1" yWindow="1" windowWidth="1916" windowHeight="850" activeSheetId="1"/>
    <customWorkbookView name="Дмитриева Галина Анатольевна - Личное представление" guid="{0E7D6FB0-89ED-4CA2-8A46-395DE0EEF218}" mergeInterval="0" personalView="1" maximized="1" xWindow="1" yWindow="1" windowWidth="1276" windowHeight="790" activeSheetId="1" showComments="commIndAndComment"/>
    <customWorkbookView name="Калашникова Галина Владимировна - Личное представление" guid="{3FBD266B-1AD6-4E07-8451-5270CD587131}" mergeInterval="0" personalView="1" maximized="1" xWindow="1" yWindow="1" windowWidth="1916" windowHeight="800" activeSheetId="1" showComments="commIndAndComment"/>
  </customWorkbookViews>
</workbook>
</file>

<file path=xl/calcChain.xml><?xml version="1.0" encoding="utf-8"?>
<calcChain xmlns="http://schemas.openxmlformats.org/spreadsheetml/2006/main">
  <c r="B80" i="1"/>
  <c r="B99" l="1"/>
  <c r="B90" s="1"/>
  <c r="B51"/>
  <c r="B27"/>
  <c r="B12"/>
  <c r="B61" l="1"/>
  <c r="B64" l="1"/>
  <c r="B63"/>
  <c r="B62"/>
  <c r="B60" l="1"/>
  <c r="B84"/>
  <c r="B26" l="1"/>
  <c r="B29"/>
  <c r="B55"/>
  <c r="B107"/>
  <c r="B110"/>
  <c r="B67" l="1"/>
  <c r="B114" s="1"/>
</calcChain>
</file>

<file path=xl/sharedStrings.xml><?xml version="1.0" encoding="utf-8"?>
<sst xmlns="http://schemas.openxmlformats.org/spreadsheetml/2006/main" count="94" uniqueCount="94">
  <si>
    <t>Наименование расходов</t>
  </si>
  <si>
    <t>тыс.руб.</t>
  </si>
  <si>
    <t xml:space="preserve">Департамент образования </t>
  </si>
  <si>
    <t xml:space="preserve">Департамент экономического развития </t>
  </si>
  <si>
    <t xml:space="preserve">Управление взаимодействия с общественностью </t>
  </si>
  <si>
    <t xml:space="preserve">Департамент городского хозяйства </t>
  </si>
  <si>
    <t>Департамент информационных технологий и связи</t>
  </si>
  <si>
    <t>Управление физкультуры и спорта</t>
  </si>
  <si>
    <t xml:space="preserve">Департамент культуры </t>
  </si>
  <si>
    <t xml:space="preserve">Организационное управление </t>
  </si>
  <si>
    <t xml:space="preserve">Департамент общественной безопасности </t>
  </si>
  <si>
    <t>Сумма</t>
  </si>
  <si>
    <t xml:space="preserve">Департамент дорожного хозяйства и транспорта </t>
  </si>
  <si>
    <t>Создание материальных резервов для ликвидации черезвычайных ситуаций природного и техногенного характера</t>
  </si>
  <si>
    <t>Департамент градостроительной деятельности</t>
  </si>
  <si>
    <t xml:space="preserve">Диагностика путепроводов </t>
  </si>
  <si>
    <t>Устройство, ремонт парковочных площадок и стоянок</t>
  </si>
  <si>
    <t>Проектирование устройства парковочных площадок, карманов, стоянок, пунктов весового контроля</t>
  </si>
  <si>
    <t>Проектно-изыскательские работы на строительство автомобильных дорог в микрорайоне Тимофеевка-2 (1 этап)</t>
  </si>
  <si>
    <t>Проектно-изыскательские работы на строительство автомобильных дорог в микрорайоне Новоматюшкино (1 этап)</t>
  </si>
  <si>
    <t>Проектно-изыскательские работы по устройству снегоприёмного пункта</t>
  </si>
  <si>
    <t xml:space="preserve">Устройство транспортного барьерного ограждения </t>
  </si>
  <si>
    <t>Устройство пешеходных дорожек</t>
  </si>
  <si>
    <t>Проектно-изыскательские работы по устройству линий наружного электроосвещения мест концентрации ДТП, в том числе инжененрные изыскания</t>
  </si>
  <si>
    <t>Устройство искусственных дорожных неровностей</t>
  </si>
  <si>
    <t>Устройство и перенос остановок общественного транспорта</t>
  </si>
  <si>
    <t>Ремонт подземного пешеходного перехода</t>
  </si>
  <si>
    <t>Проектные работы по устройству и переносу остановок общественного транспорта</t>
  </si>
  <si>
    <t>Проектные работы по устройству пешеходных дорожек</t>
  </si>
  <si>
    <t>Ремонт пешеходного моста</t>
  </si>
  <si>
    <t>Реализация муниципальных задач (общегородские имиджевые мероприятия, олимпиады, конкурсы)</t>
  </si>
  <si>
    <t>Капитальный ремонт кровли</t>
  </si>
  <si>
    <t>Cпил аварийно-опасных деревьев на территориях учреждений образования</t>
  </si>
  <si>
    <t>Выполнение мероприятий в рамках Календарного плана физкультурных мероприятий и спортивных мероприятий городского округа Тольятти</t>
  </si>
  <si>
    <t>Разработка проектно-сметной документации с получением государственной экспертизы на капитальный ремонт (реконструкцию) зданий</t>
  </si>
  <si>
    <t>Приложение 13</t>
  </si>
  <si>
    <t>к решению Думы</t>
  </si>
  <si>
    <t>от ________________ № ________</t>
  </si>
  <si>
    <t>Капитальный ремонт учреждений</t>
  </si>
  <si>
    <t>Мероприятия по антитеррористической защищенности</t>
  </si>
  <si>
    <t>Культурно-массовые мероприятия</t>
  </si>
  <si>
    <t xml:space="preserve">Капитальный ремонт автоматической пожарной сигнализации и системы оповещения и управления эвакуацией людей при пожаре в 13- ти образовательных учреждениях </t>
  </si>
  <si>
    <t>Обеспечение требований безопасности образовательного процесса</t>
  </si>
  <si>
    <t>Ремонт крыльца в здании Думы</t>
  </si>
  <si>
    <t>Устранение замечаний по требованиям пожарной безопасности</t>
  </si>
  <si>
    <t>Монтаж системы пожаротушения</t>
  </si>
  <si>
    <t>Подключение к системе АПС (автоматической пожарной сигнализации) системы вентиляции, кондиционирования и СКУД (система контроля управления доступом)</t>
  </si>
  <si>
    <t>Приобретение сервера для почты и сайта Думы</t>
  </si>
  <si>
    <t>Приобретение сплит-систем для замены вышедших из строя (10 шт.)</t>
  </si>
  <si>
    <t>Дума городского округа</t>
  </si>
  <si>
    <t>Ремонт фасада здания Дума (объект культурного наследия)</t>
  </si>
  <si>
    <t>Авторский надзор и строительно-технический надзор при проведении ремонтных работ по фасаду здания Думы</t>
  </si>
  <si>
    <t>Приобретение оборудования для организации ВКС  (проведение видеоконференций)</t>
  </si>
  <si>
    <t>Разработка проектной документации для проведения ремонтных работ фасада здания КСП (объект культурного наследия)</t>
  </si>
  <si>
    <t>Изготовление технических планов для постановки здания КСП на кадастровый учет</t>
  </si>
  <si>
    <t>Запасные части к вычислительной технике, мониторы, системные блоки на общественные приемные депутатов</t>
  </si>
  <si>
    <t>Текущий ремонт памятных мест</t>
  </si>
  <si>
    <t>Содержание сквера им.С.Ф.Жилкина</t>
  </si>
  <si>
    <t>Восстановление поврежденных конструктивных элементов в многоквартирных домах (22 объекта)</t>
  </si>
  <si>
    <t xml:space="preserve">Замена оборудования внутридомовых инженерных систем </t>
  </si>
  <si>
    <t>Ликвидация несанкционированных свалок на территории городского округа Тольятти (6 свалок)</t>
  </si>
  <si>
    <t xml:space="preserve">Разработка генеральной схемы очистки территории городского округа Тольятти </t>
  </si>
  <si>
    <t>Организация и обслуживание системы видеонаблюдения в местах образования несанкционированных свалок на 9 территориях</t>
  </si>
  <si>
    <t>Разработка проектов переустройства и перепланировки помещений</t>
  </si>
  <si>
    <t>Устранение аварийных ситуаций на оборудовании и сетях инженерной инфраструктуры</t>
  </si>
  <si>
    <t>Обоснование и разработка проектов на снос объектов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</si>
  <si>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2021 ГОД</t>
  </si>
  <si>
    <t>Итого:</t>
  </si>
  <si>
    <r>
      <t xml:space="preserve">Ремонт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картами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верхнего слоя дорожного покрытия Борковского проезда</t>
    </r>
  </si>
  <si>
    <r>
      <t xml:space="preserve">Организация и осуществление перевозок учащихся, связанных с учебно-воспитательным процессом в МБУ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Школа  № 15</t>
    </r>
    <r>
      <rPr>
        <sz val="12"/>
        <color theme="1"/>
        <rFont val="Calibri"/>
        <family val="2"/>
        <charset val="204"/>
      </rPr>
      <t>»</t>
    </r>
  </si>
  <si>
    <t xml:space="preserve">Выполнение мероприятий по организации доступности зданий для маломобильных групп населения в 29 зданиях школ </t>
  </si>
  <si>
    <t>Ремонт в 24 нежилых муниципальных помещениях по адресу: ул. Революционная, 11, корпус 2</t>
  </si>
  <si>
    <t>Ремонт и восстановление ограждения территории МБУ «Школа № 13», МБУ «Школа № 20»,  МБУ «Школа № 23»</t>
  </si>
  <si>
    <t>Устройство теневого навеса на территории структурного подразделения МБУ «Школа № 26»</t>
  </si>
  <si>
    <t>Разработка научно-проектной документации по сохранению объекта культурного наследия «Дом, в котором в 1870 году останавливался И.Е.Репин»</t>
  </si>
  <si>
    <t>Строительный контроль выполнения работ по реконструкции с/б «Плес»</t>
  </si>
  <si>
    <t>Восстановление автоматизированных систем пожарной безопасности, средств пожаротушения, систем оповещения, дымоудаления, ограждающих конструктивных элементов по адресу: пр-т Ленинский, 9</t>
  </si>
  <si>
    <t>Устройство светофорных объектов для выполнения мероприятий в соответствии с изменениями в ГОСТ Р 52289-2004 МКУ «ЦОДД ГОТ»</t>
  </si>
  <si>
    <t>Приобретение пешеходных ограничивающих ограждений (с учетом выполнения работ по их установке) МКУ «ЦОДД ГОТ»</t>
  </si>
  <si>
    <t>Приобретение дорожных знаков и заготовок (с учетом выполнения работ по их установке) МКУ «ЦОДД ГОТ»</t>
  </si>
  <si>
    <t>Закупка металлических комплектующих для установки пешеходных ограждений МКУ «ЦОДД ГОТ»</t>
  </si>
  <si>
    <t>Субсидия добровольным пожарным объединениям (посты п.Копылово, п.Федоровка)</t>
  </si>
  <si>
    <r>
      <t xml:space="preserve">Капитальный ремонт путей эвакуации со второго этажа здания (устранение требований пожарной безопасности) МБУ детский сад № 116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Солнечный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(два корпуса)</t>
    </r>
  </si>
  <si>
    <r>
      <t xml:space="preserve">Предписания Роспотребнадзора (МБУ СШОР № 13 «Волгарь» с/к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Кристалл»)</t>
    </r>
  </si>
  <si>
    <t xml:space="preserve">Отсыпка асфальтогранулятом дорог, расположенных в зоне застройки индивидуальными жилыми домами  </t>
  </si>
  <si>
    <t>Устройство островков безопасности, пандусов, замена бортового камня</t>
  </si>
  <si>
    <t>Проектирование капитального ремонта, ремонта автомобильных дорог, в том числе инженерные изыскания</t>
  </si>
  <si>
    <t>Закупка строительных материалов - материалы для содержания технических средств организации дорожного движения МКУ «ЦОДД ГОТ»</t>
  </si>
  <si>
    <t>Противопожарные мероприятия по предписаниям (ОДН, МЧС, прокуратуры, департамента общественной безопасности)</t>
  </si>
  <si>
    <r>
      <t xml:space="preserve">Содержание МБОУ ВО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Тольяттинская консерватория</t>
    </r>
    <r>
      <rPr>
        <sz val="12"/>
        <rFont val="Calibri"/>
        <family val="2"/>
        <charset val="204"/>
      </rPr>
      <t xml:space="preserve">» </t>
    </r>
    <r>
      <rPr>
        <sz val="12"/>
        <rFont val="Times New Roman"/>
        <family val="1"/>
        <charset val="204"/>
      </rPr>
      <t>(4 месяца)</t>
    </r>
  </si>
  <si>
    <t xml:space="preserve">Оплата коммунальных услуг в связи с увеличением тарифов </t>
  </si>
  <si>
    <t xml:space="preserve">Ремонт фасада 3-х этажного здания администрации по адресу: площадь Свободы, 4 </t>
  </si>
  <si>
    <t xml:space="preserve">Корректировка проектной, сметной документации и производство работ  по ликвидации и рекультивации массивов существующих объектов размещения отходов с.п. Узюково, в том числе рекультивация их элементов  </t>
  </si>
  <si>
    <t xml:space="preserve">Обеспечение охраны полигона ТБО в районе с.п. Узюково путем организации патрулирования территории охранной организацией 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</si>
</sst>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4" fillId="0" borderId="0"/>
    <xf numFmtId="0" fontId="1" fillId="0" borderId="0"/>
  </cellStyleXfs>
  <cellXfs count="82">
    <xf numFmtId="0" fontId="0" fillId="0" borderId="0" xfId="0"/>
    <xf numFmtId="0" fontId="2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7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wrapText="1"/>
    </xf>
    <xf numFmtId="3" fontId="6" fillId="0" borderId="1" xfId="1" applyNumberFormat="1" applyFont="1" applyFill="1" applyBorder="1" applyAlignment="1">
      <alignment horizontal="center" wrapText="1"/>
    </xf>
    <xf numFmtId="3" fontId="4" fillId="0" borderId="1" xfId="1" applyNumberFormat="1" applyFont="1" applyFill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13" fillId="0" borderId="0" xfId="0" applyFont="1" applyFill="1" applyAlignment="1">
      <alignment vertical="center"/>
    </xf>
    <xf numFmtId="0" fontId="3" fillId="0" borderId="1" xfId="0" applyFont="1" applyFill="1" applyBorder="1" applyAlignment="1">
      <alignment wrapText="1"/>
    </xf>
    <xf numFmtId="0" fontId="0" fillId="0" borderId="0" xfId="0" applyFill="1" applyAlignment="1">
      <alignment horizontal="right" vertical="center"/>
    </xf>
    <xf numFmtId="0" fontId="2" fillId="0" borderId="1" xfId="0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1" xfId="0" applyFont="1" applyFill="1" applyBorder="1" applyAlignment="1"/>
    <xf numFmtId="0" fontId="11" fillId="0" borderId="1" xfId="0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left" wrapText="1"/>
    </xf>
    <xf numFmtId="49" fontId="3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49" fontId="3" fillId="2" borderId="1" xfId="3" applyNumberFormat="1" applyFont="1" applyFill="1" applyBorder="1" applyAlignment="1" applyProtection="1">
      <alignment vertical="center" wrapText="1"/>
      <protection locked="0"/>
    </xf>
    <xf numFmtId="3" fontId="5" fillId="0" borderId="1" xfId="1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3" fontId="3" fillId="2" borderId="1" xfId="1" applyNumberFormat="1" applyFont="1" applyFill="1" applyBorder="1" applyAlignment="1">
      <alignment horizontal="center" wrapText="1"/>
    </xf>
    <xf numFmtId="3" fontId="15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3" fontId="3" fillId="2" borderId="4" xfId="1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6" fillId="0" borderId="1" xfId="4" applyFont="1" applyFill="1" applyBorder="1" applyAlignment="1">
      <alignment horizontal="center" vertical="center" wrapText="1"/>
    </xf>
    <xf numFmtId="164" fontId="6" fillId="0" borderId="1" xfId="4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6" fillId="3" borderId="1" xfId="1" applyFont="1" applyFill="1" applyBorder="1" applyAlignment="1">
      <alignment horizontal="center" wrapText="1"/>
    </xf>
    <xf numFmtId="3" fontId="6" fillId="3" borderId="1" xfId="1" applyNumberFormat="1" applyFont="1" applyFill="1" applyBorder="1" applyAlignment="1">
      <alignment horizontal="center" wrapText="1"/>
    </xf>
    <xf numFmtId="0" fontId="8" fillId="3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7" fillId="3" borderId="3" xfId="1" applyFont="1" applyFill="1" applyBorder="1" applyAlignment="1">
      <alignment wrapText="1"/>
    </xf>
    <xf numFmtId="3" fontId="7" fillId="3" borderId="1" xfId="0" applyNumberFormat="1" applyFont="1" applyFill="1" applyBorder="1" applyAlignment="1">
      <alignment horizontal="center"/>
    </xf>
    <xf numFmtId="0" fontId="7" fillId="3" borderId="3" xfId="1" applyFont="1" applyFill="1" applyBorder="1" applyAlignment="1"/>
    <xf numFmtId="0" fontId="7" fillId="2" borderId="6" xfId="0" applyFont="1" applyFill="1" applyBorder="1" applyAlignment="1"/>
    <xf numFmtId="0" fontId="3" fillId="3" borderId="3" xfId="1" applyNumberFormat="1" applyFont="1" applyFill="1" applyBorder="1" applyAlignment="1"/>
    <xf numFmtId="0" fontId="3" fillId="3" borderId="5" xfId="1" applyNumberFormat="1" applyFont="1" applyFill="1" applyBorder="1" applyAlignment="1"/>
    <xf numFmtId="0" fontId="9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4" fillId="0" borderId="1" xfId="1" applyNumberFormat="1" applyFont="1" applyFill="1" applyBorder="1" applyAlignment="1">
      <alignment horizontal="left"/>
    </xf>
    <xf numFmtId="0" fontId="3" fillId="0" borderId="3" xfId="1" applyNumberFormat="1" applyFont="1" applyFill="1" applyBorder="1" applyAlignment="1">
      <alignment horizontal="center"/>
    </xf>
    <xf numFmtId="0" fontId="3" fillId="0" borderId="5" xfId="1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7" fillId="3" borderId="3" xfId="1" applyFont="1" applyFill="1" applyBorder="1" applyAlignment="1">
      <alignment horizontal="center" wrapText="1"/>
    </xf>
    <xf numFmtId="0" fontId="7" fillId="3" borderId="5" xfId="1" applyFont="1" applyFill="1" applyBorder="1" applyAlignment="1">
      <alignment horizontal="center" wrapText="1"/>
    </xf>
    <xf numFmtId="0" fontId="16" fillId="0" borderId="3" xfId="1" applyNumberFormat="1" applyFont="1" applyFill="1" applyBorder="1" applyAlignment="1">
      <alignment horizontal="left"/>
    </xf>
    <xf numFmtId="0" fontId="16" fillId="0" borderId="5" xfId="1" applyNumberFormat="1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0" fontId="6" fillId="0" borderId="3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/>
    </xf>
    <xf numFmtId="3" fontId="7" fillId="3" borderId="5" xfId="0" applyNumberFormat="1" applyFont="1" applyFill="1" applyBorder="1" applyAlignment="1">
      <alignment horizontal="center"/>
    </xf>
    <xf numFmtId="3" fontId="7" fillId="0" borderId="3" xfId="0" applyNumberFormat="1" applyFont="1" applyFill="1" applyBorder="1" applyAlignment="1">
      <alignment horizontal="center"/>
    </xf>
    <xf numFmtId="3" fontId="7" fillId="0" borderId="5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164" fontId="3" fillId="0" borderId="1" xfId="4" applyNumberFormat="1" applyFont="1" applyFill="1" applyBorder="1" applyAlignment="1">
      <alignment horizontal="center" wrapText="1"/>
    </xf>
    <xf numFmtId="0" fontId="3" fillId="0" borderId="1" xfId="4" applyFont="1" applyFill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49" fontId="3" fillId="2" borderId="1" xfId="3" applyNumberFormat="1" applyFont="1" applyFill="1" applyBorder="1" applyAlignment="1" applyProtection="1">
      <alignment horizontal="left" wrapText="1"/>
      <protection locked="0"/>
    </xf>
    <xf numFmtId="49" fontId="3" fillId="2" borderId="1" xfId="1" applyNumberFormat="1" applyFont="1" applyFill="1" applyBorder="1" applyAlignment="1" applyProtection="1">
      <alignment horizontal="left" wrapText="1"/>
      <protection locked="0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4"/>
  <sheetViews>
    <sheetView tabSelected="1" view="pageBreakPreview" zoomScaleNormal="100" zoomScaleSheetLayoutView="100" workbookViewId="0">
      <selection activeCell="G20" sqref="G20"/>
    </sheetView>
  </sheetViews>
  <sheetFormatPr defaultRowHeight="15"/>
  <cols>
    <col min="1" max="1" width="98.42578125" style="4" customWidth="1"/>
    <col min="2" max="2" width="16.28515625" style="4" customWidth="1"/>
    <col min="3" max="16384" width="9.140625" style="4"/>
  </cols>
  <sheetData>
    <row r="1" spans="1:2" ht="15.75">
      <c r="A1" s="74" t="s">
        <v>35</v>
      </c>
      <c r="B1" s="74"/>
    </row>
    <row r="2" spans="1:2" ht="15.75">
      <c r="A2" s="74" t="s">
        <v>36</v>
      </c>
      <c r="B2" s="74"/>
    </row>
    <row r="3" spans="1:2" ht="15.75">
      <c r="A3" s="74" t="s">
        <v>37</v>
      </c>
      <c r="B3" s="74"/>
    </row>
    <row r="4" spans="1:2">
      <c r="A4" s="14"/>
      <c r="B4" s="14"/>
    </row>
    <row r="5" spans="1:2">
      <c r="A5" s="14"/>
      <c r="B5" s="14"/>
    </row>
    <row r="6" spans="1:2">
      <c r="A6" s="14"/>
      <c r="B6" s="14"/>
    </row>
    <row r="7" spans="1:2" ht="15.75">
      <c r="A7" s="74"/>
      <c r="B7" s="74"/>
    </row>
    <row r="8" spans="1:2" ht="66.75" customHeight="1">
      <c r="A8" s="73" t="s">
        <v>66</v>
      </c>
      <c r="B8" s="73"/>
    </row>
    <row r="9" spans="1:2" ht="18.75" customHeight="1">
      <c r="A9" s="1"/>
      <c r="B9" s="5" t="s">
        <v>1</v>
      </c>
    </row>
    <row r="10" spans="1:2" ht="16.5">
      <c r="A10" s="2" t="s">
        <v>0</v>
      </c>
      <c r="B10" s="3" t="s">
        <v>11</v>
      </c>
    </row>
    <row r="11" spans="1:2" ht="16.5">
      <c r="A11" s="65"/>
      <c r="B11" s="66"/>
    </row>
    <row r="12" spans="1:2" s="6" customFormat="1" ht="16.5">
      <c r="A12" s="15" t="s">
        <v>49</v>
      </c>
      <c r="B12" s="34">
        <f>SUM(B13:B24)</f>
        <v>16369</v>
      </c>
    </row>
    <row r="13" spans="1:2" s="6" customFormat="1" ht="15.75">
      <c r="A13" s="35" t="s">
        <v>50</v>
      </c>
      <c r="B13" s="36">
        <v>14234</v>
      </c>
    </row>
    <row r="14" spans="1:2" s="6" customFormat="1" ht="31.5">
      <c r="A14" s="35" t="s">
        <v>51</v>
      </c>
      <c r="B14" s="36">
        <v>400</v>
      </c>
    </row>
    <row r="15" spans="1:2" s="6" customFormat="1" ht="15.75">
      <c r="A15" s="35" t="s">
        <v>54</v>
      </c>
      <c r="B15" s="17">
        <v>40</v>
      </c>
    </row>
    <row r="16" spans="1:2" s="6" customFormat="1" ht="15.75">
      <c r="A16" s="35" t="s">
        <v>44</v>
      </c>
      <c r="B16" s="17">
        <v>595</v>
      </c>
    </row>
    <row r="17" spans="1:2" s="6" customFormat="1" ht="15.75">
      <c r="A17" s="35" t="s">
        <v>43</v>
      </c>
      <c r="B17" s="36">
        <v>50</v>
      </c>
    </row>
    <row r="18" spans="1:2" s="6" customFormat="1" ht="15.75">
      <c r="A18" s="35" t="s">
        <v>45</v>
      </c>
      <c r="B18" s="36">
        <v>200</v>
      </c>
    </row>
    <row r="19" spans="1:2" s="6" customFormat="1" ht="31.5">
      <c r="A19" s="35" t="s">
        <v>46</v>
      </c>
      <c r="B19" s="36">
        <v>200</v>
      </c>
    </row>
    <row r="20" spans="1:2" s="6" customFormat="1" ht="15.75">
      <c r="A20" s="35" t="s">
        <v>48</v>
      </c>
      <c r="B20" s="36">
        <v>200</v>
      </c>
    </row>
    <row r="21" spans="1:2" s="6" customFormat="1" ht="15.75">
      <c r="A21" s="35" t="s">
        <v>47</v>
      </c>
      <c r="B21" s="36">
        <v>200</v>
      </c>
    </row>
    <row r="22" spans="1:2" s="6" customFormat="1" ht="15.75">
      <c r="A22" s="35" t="s">
        <v>52</v>
      </c>
      <c r="B22" s="36">
        <v>60</v>
      </c>
    </row>
    <row r="23" spans="1:2" s="6" customFormat="1" ht="31.5">
      <c r="A23" s="35" t="s">
        <v>53</v>
      </c>
      <c r="B23" s="37">
        <v>100</v>
      </c>
    </row>
    <row r="24" spans="1:2" s="6" customFormat="1" ht="31.5">
      <c r="A24" s="35" t="s">
        <v>55</v>
      </c>
      <c r="B24" s="37">
        <v>90</v>
      </c>
    </row>
    <row r="25" spans="1:2" s="6" customFormat="1" ht="15.75">
      <c r="A25" s="69"/>
      <c r="B25" s="70"/>
    </row>
    <row r="26" spans="1:2" s="19" customFormat="1" ht="17.25">
      <c r="A26" s="8" t="s">
        <v>10</v>
      </c>
      <c r="B26" s="9">
        <f>SUM(B27:B28)</f>
        <v>2000</v>
      </c>
    </row>
    <row r="27" spans="1:2" s="6" customFormat="1" ht="15.75">
      <c r="A27" s="13" t="s">
        <v>81</v>
      </c>
      <c r="B27" s="17">
        <f>1000+1000</f>
        <v>2000</v>
      </c>
    </row>
    <row r="28" spans="1:2" s="6" customFormat="1" ht="15.75">
      <c r="A28" s="71"/>
      <c r="B28" s="72"/>
    </row>
    <row r="29" spans="1:2" s="20" customFormat="1" ht="17.25">
      <c r="A29" s="8" t="s">
        <v>12</v>
      </c>
      <c r="B29" s="9">
        <f>SUM(B30:B53)</f>
        <v>271393</v>
      </c>
    </row>
    <row r="30" spans="1:2" s="6" customFormat="1" ht="16.5">
      <c r="A30" s="24" t="s">
        <v>15</v>
      </c>
      <c r="B30" s="28">
        <v>23</v>
      </c>
    </row>
    <row r="31" spans="1:2" s="6" customFormat="1" ht="31.5">
      <c r="A31" s="25" t="s">
        <v>84</v>
      </c>
      <c r="B31" s="28">
        <v>7974</v>
      </c>
    </row>
    <row r="32" spans="1:2" s="6" customFormat="1" ht="16.5">
      <c r="A32" s="24" t="s">
        <v>68</v>
      </c>
      <c r="B32" s="28">
        <v>3235</v>
      </c>
    </row>
    <row r="33" spans="1:2" s="6" customFormat="1" ht="16.5">
      <c r="A33" s="26" t="s">
        <v>16</v>
      </c>
      <c r="B33" s="28">
        <v>4609</v>
      </c>
    </row>
    <row r="34" spans="1:2" s="6" customFormat="1" ht="16.5">
      <c r="A34" s="26" t="s">
        <v>85</v>
      </c>
      <c r="B34" s="28">
        <v>1469</v>
      </c>
    </row>
    <row r="35" spans="1:2" s="6" customFormat="1" ht="31.5">
      <c r="A35" s="81" t="s">
        <v>86</v>
      </c>
      <c r="B35" s="28">
        <v>4887</v>
      </c>
    </row>
    <row r="36" spans="1:2" s="6" customFormat="1" ht="16.5" customHeight="1">
      <c r="A36" s="81" t="s">
        <v>17</v>
      </c>
      <c r="B36" s="28">
        <v>3996</v>
      </c>
    </row>
    <row r="37" spans="1:2" s="6" customFormat="1" ht="31.5">
      <c r="A37" s="27" t="s">
        <v>18</v>
      </c>
      <c r="B37" s="28">
        <v>22510</v>
      </c>
    </row>
    <row r="38" spans="1:2" s="6" customFormat="1" ht="31.5">
      <c r="A38" s="27" t="s">
        <v>19</v>
      </c>
      <c r="B38" s="28">
        <v>6535</v>
      </c>
    </row>
    <row r="39" spans="1:2" s="6" customFormat="1" ht="16.5">
      <c r="A39" s="27" t="s">
        <v>20</v>
      </c>
      <c r="B39" s="28">
        <v>3416</v>
      </c>
    </row>
    <row r="40" spans="1:2" s="6" customFormat="1" ht="16.5">
      <c r="A40" s="27" t="s">
        <v>21</v>
      </c>
      <c r="B40" s="28">
        <v>1758</v>
      </c>
    </row>
    <row r="41" spans="1:2" s="6" customFormat="1" ht="16.5">
      <c r="A41" s="27" t="s">
        <v>22</v>
      </c>
      <c r="B41" s="28">
        <v>60419</v>
      </c>
    </row>
    <row r="42" spans="1:2" s="6" customFormat="1" ht="31.5">
      <c r="A42" s="24" t="s">
        <v>23</v>
      </c>
      <c r="B42" s="28">
        <v>28502</v>
      </c>
    </row>
    <row r="43" spans="1:2" s="6" customFormat="1" ht="16.5">
      <c r="A43" s="24" t="s">
        <v>24</v>
      </c>
      <c r="B43" s="28">
        <v>2483</v>
      </c>
    </row>
    <row r="44" spans="1:2" s="6" customFormat="1" ht="16.5">
      <c r="A44" s="24" t="s">
        <v>25</v>
      </c>
      <c r="B44" s="28">
        <v>16120</v>
      </c>
    </row>
    <row r="45" spans="1:2" s="6" customFormat="1" ht="16.5">
      <c r="A45" s="26" t="s">
        <v>26</v>
      </c>
      <c r="B45" s="28">
        <v>1746</v>
      </c>
    </row>
    <row r="46" spans="1:2" s="6" customFormat="1" ht="16.5">
      <c r="A46" s="24" t="s">
        <v>27</v>
      </c>
      <c r="B46" s="28">
        <v>6484</v>
      </c>
    </row>
    <row r="47" spans="1:2" s="6" customFormat="1" ht="16.5">
      <c r="A47" s="24" t="s">
        <v>28</v>
      </c>
      <c r="B47" s="28">
        <v>4272</v>
      </c>
    </row>
    <row r="48" spans="1:2" s="6" customFormat="1" ht="16.5">
      <c r="A48" s="24" t="s">
        <v>29</v>
      </c>
      <c r="B48" s="28">
        <v>3326</v>
      </c>
    </row>
    <row r="49" spans="1:2" s="6" customFormat="1" ht="31.5">
      <c r="A49" s="24" t="s">
        <v>77</v>
      </c>
      <c r="B49" s="28">
        <v>42141</v>
      </c>
    </row>
    <row r="50" spans="1:2" s="6" customFormat="1" ht="31.5">
      <c r="A50" s="24" t="s">
        <v>78</v>
      </c>
      <c r="B50" s="28">
        <v>12899</v>
      </c>
    </row>
    <row r="51" spans="1:2" s="6" customFormat="1" ht="31.5">
      <c r="A51" s="24" t="s">
        <v>79</v>
      </c>
      <c r="B51" s="28">
        <f>12774+11863</f>
        <v>24637</v>
      </c>
    </row>
    <row r="52" spans="1:2" s="6" customFormat="1" ht="31.5">
      <c r="A52" s="25" t="s">
        <v>87</v>
      </c>
      <c r="B52" s="28">
        <v>7189</v>
      </c>
    </row>
    <row r="53" spans="1:2" s="6" customFormat="1" ht="20.25" customHeight="1">
      <c r="A53" s="80" t="s">
        <v>80</v>
      </c>
      <c r="B53" s="28">
        <v>763</v>
      </c>
    </row>
    <row r="54" spans="1:2" s="44" customFormat="1" ht="15.75" hidden="1">
      <c r="A54" s="67"/>
      <c r="B54" s="68"/>
    </row>
    <row r="55" spans="1:2" s="43" customFormat="1" ht="17.25" hidden="1">
      <c r="A55" s="41" t="s">
        <v>3</v>
      </c>
      <c r="B55" s="42">
        <f>SUM(B56:B58)</f>
        <v>0</v>
      </c>
    </row>
    <row r="56" spans="1:2" s="44" customFormat="1" ht="15.75" hidden="1">
      <c r="A56" s="59"/>
      <c r="B56" s="60"/>
    </row>
    <row r="57" spans="1:2" s="44" customFormat="1" ht="15.75" hidden="1">
      <c r="A57" s="45"/>
      <c r="B57" s="46"/>
    </row>
    <row r="58" spans="1:2" s="44" customFormat="1" ht="15.75" hidden="1">
      <c r="A58" s="47"/>
      <c r="B58" s="46"/>
    </row>
    <row r="59" spans="1:2" s="6" customFormat="1" ht="15.75">
      <c r="A59" s="55"/>
      <c r="B59" s="56"/>
    </row>
    <row r="60" spans="1:2" s="18" customFormat="1" ht="17.25">
      <c r="A60" s="8" t="s">
        <v>8</v>
      </c>
      <c r="B60" s="9">
        <f>SUM(B61:B65)</f>
        <v>48358</v>
      </c>
    </row>
    <row r="61" spans="1:2" s="6" customFormat="1" ht="16.5">
      <c r="A61" s="35" t="s">
        <v>89</v>
      </c>
      <c r="B61" s="28">
        <f>32894-19870</f>
        <v>13024</v>
      </c>
    </row>
    <row r="62" spans="1:2" s="6" customFormat="1" ht="31.5">
      <c r="A62" s="35" t="s">
        <v>88</v>
      </c>
      <c r="B62" s="28">
        <f>14833-750</f>
        <v>14083</v>
      </c>
    </row>
    <row r="63" spans="1:2" s="6" customFormat="1" ht="16.5">
      <c r="A63" s="35" t="s">
        <v>38</v>
      </c>
      <c r="B63" s="28">
        <f>22835-5850</f>
        <v>16985</v>
      </c>
    </row>
    <row r="64" spans="1:2" s="6" customFormat="1" ht="16.5">
      <c r="A64" s="35" t="s">
        <v>39</v>
      </c>
      <c r="B64" s="28">
        <f>2754-159</f>
        <v>2595</v>
      </c>
    </row>
    <row r="65" spans="1:2" s="6" customFormat="1" ht="16.5">
      <c r="A65" s="35" t="s">
        <v>40</v>
      </c>
      <c r="B65" s="28">
        <v>1671</v>
      </c>
    </row>
    <row r="66" spans="1:2" s="6" customFormat="1" ht="16.5" customHeight="1">
      <c r="A66" s="61"/>
      <c r="B66" s="62"/>
    </row>
    <row r="67" spans="1:2" s="19" customFormat="1" ht="17.25">
      <c r="A67" s="8" t="s">
        <v>2</v>
      </c>
      <c r="B67" s="9">
        <f>SUM(B68:B78)</f>
        <v>121939</v>
      </c>
    </row>
    <row r="68" spans="1:2" s="6" customFormat="1" ht="15.75">
      <c r="A68" s="29" t="s">
        <v>90</v>
      </c>
      <c r="B68" s="30">
        <v>17880</v>
      </c>
    </row>
    <row r="69" spans="1:2" s="6" customFormat="1" ht="31.5">
      <c r="A69" s="29" t="s">
        <v>30</v>
      </c>
      <c r="B69" s="30">
        <v>3115</v>
      </c>
    </row>
    <row r="70" spans="1:2" s="6" customFormat="1" ht="31.5">
      <c r="A70" s="29" t="s">
        <v>69</v>
      </c>
      <c r="B70" s="30">
        <v>1366</v>
      </c>
    </row>
    <row r="71" spans="1:2" s="6" customFormat="1" ht="15.75">
      <c r="A71" s="29" t="s">
        <v>31</v>
      </c>
      <c r="B71" s="30">
        <v>9206</v>
      </c>
    </row>
    <row r="72" spans="1:2" s="6" customFormat="1" ht="31.5">
      <c r="A72" s="32" t="s">
        <v>82</v>
      </c>
      <c r="B72" s="33">
        <v>7555</v>
      </c>
    </row>
    <row r="73" spans="1:2" s="6" customFormat="1" ht="31.5">
      <c r="A73" s="32" t="s">
        <v>41</v>
      </c>
      <c r="B73" s="33">
        <v>44334</v>
      </c>
    </row>
    <row r="74" spans="1:2" s="6" customFormat="1" ht="31.5">
      <c r="A74" s="32" t="s">
        <v>72</v>
      </c>
      <c r="B74" s="33">
        <v>5426</v>
      </c>
    </row>
    <row r="75" spans="1:2" s="6" customFormat="1" ht="15.75">
      <c r="A75" s="32" t="s">
        <v>73</v>
      </c>
      <c r="B75" s="33">
        <v>573</v>
      </c>
    </row>
    <row r="76" spans="1:2" s="6" customFormat="1" ht="31.5">
      <c r="A76" s="32" t="s">
        <v>70</v>
      </c>
      <c r="B76" s="33">
        <v>9280</v>
      </c>
    </row>
    <row r="77" spans="1:2" s="6" customFormat="1" ht="15.75">
      <c r="A77" s="32" t="s">
        <v>42</v>
      </c>
      <c r="B77" s="33">
        <v>22315</v>
      </c>
    </row>
    <row r="78" spans="1:2" s="12" customFormat="1" ht="15.75">
      <c r="A78" s="48" t="s">
        <v>32</v>
      </c>
      <c r="B78" s="33">
        <v>889</v>
      </c>
    </row>
    <row r="79" spans="1:2" s="12" customFormat="1" ht="15.75">
      <c r="A79" s="63"/>
      <c r="B79" s="64"/>
    </row>
    <row r="80" spans="1:2" s="18" customFormat="1" ht="17.25">
      <c r="A80" s="8" t="s">
        <v>14</v>
      </c>
      <c r="B80" s="9">
        <f>SUM(B81:B82)</f>
        <v>5580</v>
      </c>
    </row>
    <row r="81" spans="1:2" s="6" customFormat="1" ht="31.5">
      <c r="A81" s="40" t="s">
        <v>74</v>
      </c>
      <c r="B81" s="11">
        <v>1638</v>
      </c>
    </row>
    <row r="82" spans="1:2" s="6" customFormat="1" ht="15.75">
      <c r="A82" s="40" t="s">
        <v>65</v>
      </c>
      <c r="B82" s="11">
        <v>3942</v>
      </c>
    </row>
    <row r="83" spans="1:2" s="6" customFormat="1" ht="15.75">
      <c r="A83" s="55"/>
      <c r="B83" s="56"/>
    </row>
    <row r="84" spans="1:2" s="6" customFormat="1" ht="16.5">
      <c r="A84" s="22" t="s">
        <v>7</v>
      </c>
      <c r="B84" s="16">
        <f>SUM(B85:B88)</f>
        <v>19630</v>
      </c>
    </row>
    <row r="85" spans="1:2" s="6" customFormat="1" ht="31.5">
      <c r="A85" s="40" t="s">
        <v>33</v>
      </c>
      <c r="B85" s="11">
        <v>4108</v>
      </c>
    </row>
    <row r="86" spans="1:2" s="6" customFormat="1" ht="31.5">
      <c r="A86" s="40" t="s">
        <v>34</v>
      </c>
      <c r="B86" s="11">
        <v>12252</v>
      </c>
    </row>
    <row r="87" spans="1:2" s="6" customFormat="1" ht="15.75">
      <c r="A87" s="75" t="s">
        <v>75</v>
      </c>
      <c r="B87" s="31">
        <v>725</v>
      </c>
    </row>
    <row r="88" spans="1:2" s="6" customFormat="1" ht="15.75">
      <c r="A88" s="75" t="s">
        <v>83</v>
      </c>
      <c r="B88" s="31">
        <v>2545</v>
      </c>
    </row>
    <row r="89" spans="1:2" s="6" customFormat="1" ht="15.75">
      <c r="A89" s="57"/>
      <c r="B89" s="58"/>
    </row>
    <row r="90" spans="1:2" s="6" customFormat="1" ht="16.5">
      <c r="A90" s="38" t="s">
        <v>5</v>
      </c>
      <c r="B90" s="39">
        <f>SUM(B91:B103)</f>
        <v>108791</v>
      </c>
    </row>
    <row r="91" spans="1:2" s="6" customFormat="1" ht="15.75">
      <c r="A91" s="78" t="s">
        <v>56</v>
      </c>
      <c r="B91" s="77">
        <v>1788</v>
      </c>
    </row>
    <row r="92" spans="1:2" s="6" customFormat="1" ht="15.75">
      <c r="A92" s="76" t="s">
        <v>57</v>
      </c>
      <c r="B92" s="77">
        <v>13000</v>
      </c>
    </row>
    <row r="93" spans="1:2" s="12" customFormat="1" ht="19.5" customHeight="1">
      <c r="A93" s="76" t="s">
        <v>58</v>
      </c>
      <c r="B93" s="77">
        <v>1000</v>
      </c>
    </row>
    <row r="94" spans="1:2" s="12" customFormat="1" ht="15.75">
      <c r="A94" s="79" t="s">
        <v>59</v>
      </c>
      <c r="B94" s="77">
        <v>2245</v>
      </c>
    </row>
    <row r="95" spans="1:2" s="12" customFormat="1" ht="47.25">
      <c r="A95" s="79" t="s">
        <v>76</v>
      </c>
      <c r="B95" s="77">
        <v>1742</v>
      </c>
    </row>
    <row r="96" spans="1:2" s="12" customFormat="1" ht="15.75">
      <c r="A96" s="79" t="s">
        <v>60</v>
      </c>
      <c r="B96" s="77">
        <v>48459</v>
      </c>
    </row>
    <row r="97" spans="1:2" s="12" customFormat="1" ht="31.5">
      <c r="A97" s="78" t="s">
        <v>93</v>
      </c>
      <c r="B97" s="77">
        <v>1825</v>
      </c>
    </row>
    <row r="98" spans="1:2" s="12" customFormat="1" ht="15.75">
      <c r="A98" s="78" t="s">
        <v>61</v>
      </c>
      <c r="B98" s="77">
        <v>8500</v>
      </c>
    </row>
    <row r="99" spans="1:2" s="12" customFormat="1" ht="31.5">
      <c r="A99" s="78" t="s">
        <v>62</v>
      </c>
      <c r="B99" s="77">
        <f>425+63</f>
        <v>488</v>
      </c>
    </row>
    <row r="100" spans="1:2" s="12" customFormat="1" ht="47.25">
      <c r="A100" s="78" t="s">
        <v>92</v>
      </c>
      <c r="B100" s="77">
        <v>9574</v>
      </c>
    </row>
    <row r="101" spans="1:2" s="12" customFormat="1" ht="15.75">
      <c r="A101" s="78" t="s">
        <v>71</v>
      </c>
      <c r="B101" s="77">
        <v>17670</v>
      </c>
    </row>
    <row r="102" spans="1:2" s="12" customFormat="1" ht="15.75">
      <c r="A102" s="78" t="s">
        <v>63</v>
      </c>
      <c r="B102" s="77">
        <v>500</v>
      </c>
    </row>
    <row r="103" spans="1:2" s="12" customFormat="1" ht="15.75">
      <c r="A103" s="78" t="s">
        <v>64</v>
      </c>
      <c r="B103" s="77">
        <v>2000</v>
      </c>
    </row>
    <row r="104" spans="1:2" s="44" customFormat="1" ht="15.75" hidden="1">
      <c r="A104" s="49"/>
      <c r="B104" s="50"/>
    </row>
    <row r="105" spans="1:2" s="51" customFormat="1" ht="17.25" hidden="1">
      <c r="A105" s="41" t="s">
        <v>6</v>
      </c>
      <c r="B105" s="42">
        <v>0</v>
      </c>
    </row>
    <row r="106" spans="1:2" s="6" customFormat="1" ht="15.75">
      <c r="A106" s="55"/>
      <c r="B106" s="56"/>
    </row>
    <row r="107" spans="1:2" s="20" customFormat="1" ht="17.25">
      <c r="A107" s="8" t="s">
        <v>9</v>
      </c>
      <c r="B107" s="9">
        <f>SUM(B108:B108)</f>
        <v>4285</v>
      </c>
    </row>
    <row r="108" spans="1:2" s="20" customFormat="1" ht="17.25">
      <c r="A108" s="21" t="s">
        <v>91</v>
      </c>
      <c r="B108" s="17">
        <v>4285</v>
      </c>
    </row>
    <row r="109" spans="1:2" s="52" customFormat="1" ht="17.25" hidden="1">
      <c r="A109" s="49"/>
      <c r="B109" s="50"/>
    </row>
    <row r="110" spans="1:2" s="51" customFormat="1" ht="17.25" hidden="1">
      <c r="A110" s="41" t="s">
        <v>4</v>
      </c>
      <c r="B110" s="42">
        <f>SUM(B111:B111)</f>
        <v>0</v>
      </c>
    </row>
    <row r="111" spans="1:2" s="51" customFormat="1" ht="17.25" hidden="1">
      <c r="A111" s="53"/>
      <c r="B111" s="46"/>
    </row>
    <row r="112" spans="1:2" s="6" customFormat="1" ht="15.75">
      <c r="A112" s="55"/>
      <c r="B112" s="56"/>
    </row>
    <row r="113" spans="1:2" s="6" customFormat="1" ht="31.5">
      <c r="A113" s="23" t="s">
        <v>13</v>
      </c>
      <c r="B113" s="9">
        <v>10848</v>
      </c>
    </row>
    <row r="114" spans="1:2" s="7" customFormat="1" ht="19.5" customHeight="1">
      <c r="A114" s="54" t="s">
        <v>67</v>
      </c>
      <c r="B114" s="10">
        <f>B12+B26+B29+B55+B60+B67+B80+B84+B90+B105+B107+B110+B113</f>
        <v>609193</v>
      </c>
    </row>
  </sheetData>
  <customSheetViews>
    <customSheetView guid="{767DB008-C126-4CA9-BF0B-F079230FEAEB}" showPageBreaks="1" printArea="1" view="pageBreakPreview" topLeftCell="A64">
      <selection activeCell="A72" sqref="A72:B72"/>
      <pageMargins left="0.65" right="0.39370078740157483" top="0.55118110236220474" bottom="0.31496062992125984" header="0.31496062992125984" footer="0.31496062992125984"/>
      <pageSetup paperSize="9" scale="75" orientation="portrait" r:id="rId1"/>
      <headerFooter differentFirst="1">
        <oddHeader>&amp;C&amp;P</oddHeader>
      </headerFooter>
    </customSheetView>
    <customSheetView guid="{C3983951-7771-4EF6-9FA5-26BFEBDFE478}" showPageBreaks="1" printArea="1" view="pageBreakPreview" topLeftCell="A76">
      <selection activeCell="B98" sqref="B98"/>
      <pageMargins left="0.65" right="0.39370078740157483" top="0.55118110236220474" bottom="0.31496062992125984" header="0.31496062992125984" footer="0.31496062992125984"/>
      <pageSetup paperSize="9" scale="75" orientation="portrait" r:id="rId2"/>
      <headerFooter differentFirst="1">
        <oddHeader>&amp;C&amp;P</oddHeader>
      </headerFooter>
    </customSheetView>
    <customSheetView guid="{D6B9C0F5-1ED0-4130-8526-87D02CFC54C6}" showPageBreaks="1" printArea="1" view="pageBreakPreview" topLeftCell="A19">
      <selection activeCell="A43" sqref="A43"/>
      <pageMargins left="0.65" right="0.39370078740157483" top="0.55118110236220474" bottom="0.31496062992125984" header="0.31496062992125984" footer="0.31496062992125984"/>
      <pageSetup paperSize="9" scale="75" orientation="portrait" r:id="rId3"/>
      <headerFooter differentFirst="1">
        <oddHeader>&amp;C&amp;P</oddHeader>
      </headerFooter>
    </customSheetView>
    <customSheetView guid="{C7094EE5-B36C-4632-AB1C-596D174E3E9E}" showPageBreaks="1" printArea="1" view="pageBreakPreview" topLeftCell="A101">
      <selection activeCell="B115" sqref="B115"/>
      <pageMargins left="0.98425196850393704" right="0.39370078740157483" top="0.55118110236220474" bottom="0.31496062992125984" header="0.31496062992125984" footer="0.31496062992125984"/>
      <pageSetup paperSize="9" scale="70" orientation="portrait" r:id="rId4"/>
      <headerFooter differentFirst="1">
        <oddHeader>&amp;C&amp;P</oddHeader>
      </headerFooter>
    </customSheetView>
    <customSheetView guid="{5BD66860-B277-4F4A-AFEB-7F16F8995C23}" showPageBreaks="1" printArea="1" view="pageBreakPreview" topLeftCell="A122">
      <selection activeCell="B132" sqref="B132"/>
      <pageMargins left="0.98425196850393704" right="0.39370078740157483" top="0.55118110236220474" bottom="0.31496062992125984" header="0.31496062992125984" footer="0.31496062992125984"/>
      <pageSetup paperSize="9" scale="70" orientation="portrait" r:id="rId5"/>
      <headerFooter differentFirst="1">
        <oddHeader>&amp;C&amp;P</oddHeader>
      </headerFooter>
    </customSheetView>
    <customSheetView guid="{A8FFCEA9-F5A3-4085-A6E2-A5162A6259E6}" showPageBreaks="1" printArea="1" view="pageBreakPreview" topLeftCell="A7">
      <selection activeCell="B19" sqref="B19"/>
      <pageMargins left="0.98425196850393704" right="0.39370078740157483" top="0.55118110236220474" bottom="0.31496062992125984" header="0.31496062992125984" footer="0.31496062992125984"/>
      <pageSetup paperSize="9" scale="70" orientation="portrait" r:id="rId6"/>
      <headerFooter differentFirst="1">
        <oddHeader>&amp;C&amp;P</oddHeader>
      </headerFooter>
    </customSheetView>
    <customSheetView guid="{06F30FBF-245C-499B-A109-615C7A065F8E}" showPageBreaks="1" printArea="1" topLeftCell="A7">
      <selection activeCell="B24" sqref="B24"/>
      <pageMargins left="0.98425196850393704" right="0.39370078740157483" top="0.55118110236220474" bottom="0.31496062992125984" header="0.31496062992125984" footer="0.31496062992125984"/>
      <pageSetup paperSize="9" scale="70" orientation="portrait" r:id="rId7"/>
      <headerFooter differentFirst="1">
        <oddHeader>&amp;C&amp;P</oddHeader>
      </headerFooter>
    </customSheetView>
    <customSheetView guid="{0E7D6FB0-89ED-4CA2-8A46-395DE0EEF218}" printArea="1" topLeftCell="A124">
      <selection activeCell="B135" sqref="B135"/>
      <pageMargins left="0.98425196850393704" right="0.39370078740157483" top="0.55118110236220474" bottom="0.31496062992125984" header="0.31496062992125984" footer="0.31496062992125984"/>
      <pageSetup paperSize="9" scale="70" orientation="portrait" r:id="rId8"/>
      <headerFooter differentFirst="1">
        <oddHeader>&amp;C&amp;P</oddHeader>
      </headerFooter>
    </customSheetView>
    <customSheetView guid="{3FBD266B-1AD6-4E07-8451-5270CD587131}" printArea="1" topLeftCell="A144">
      <selection activeCell="C151" sqref="C151"/>
      <pageMargins left="0.98425196850393704" right="0.39370078740157483" top="0.55118110236220474" bottom="0.31496062992125984" header="0.31496062992125984" footer="0.31496062992125984"/>
      <pageSetup paperSize="9" scale="70" orientation="portrait" r:id="rId9"/>
      <headerFooter differentFirst="1">
        <oddHeader>&amp;C&amp;P</oddHeader>
      </headerFooter>
    </customSheetView>
  </customSheetViews>
  <mergeCells count="17">
    <mergeCell ref="A1:B1"/>
    <mergeCell ref="A2:B2"/>
    <mergeCell ref="A3:B3"/>
    <mergeCell ref="A7:B7"/>
    <mergeCell ref="A11:B11"/>
    <mergeCell ref="A54:B54"/>
    <mergeCell ref="A25:B25"/>
    <mergeCell ref="A28:B28"/>
    <mergeCell ref="A8:B8"/>
    <mergeCell ref="A106:B106"/>
    <mergeCell ref="A112:B112"/>
    <mergeCell ref="A89:B89"/>
    <mergeCell ref="A56:B56"/>
    <mergeCell ref="A66:B66"/>
    <mergeCell ref="A59:B59"/>
    <mergeCell ref="A79:B79"/>
    <mergeCell ref="A83:B83"/>
  </mergeCells>
  <pageMargins left="0.98425196850393704" right="0.39370078740157483" top="0.5" bottom="0.31496062992125984" header="0.31496062992125984" footer="0.31496062992125984"/>
  <pageSetup paperSize="9" scale="70" orientation="portrait" r:id="rId10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Тананыкина Анна Викторовна</cp:lastModifiedBy>
  <cp:lastPrinted>2020-10-12T05:23:43Z</cp:lastPrinted>
  <dcterms:created xsi:type="dcterms:W3CDTF">2016-11-29T09:53:06Z</dcterms:created>
  <dcterms:modified xsi:type="dcterms:W3CDTF">2020-10-12T06:59:11Z</dcterms:modified>
</cp:coreProperties>
</file>