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6" sheetId="1" r:id="rId1"/>
  </sheets>
  <definedNames>
    <definedName name="_xlnm._FilterDatabase" localSheetId="0" hidden="1">'2016'!$A$9:$E$962</definedName>
    <definedName name="_xlnm.Print_Titles" localSheetId="0">'2016'!$A:$E,'2016'!$9:$11</definedName>
    <definedName name="_xlnm.Print_Area" localSheetId="0">'2016'!$A$1:$G$962</definedName>
  </definedNames>
  <calcPr calcId="125725"/>
</workbook>
</file>

<file path=xl/calcChain.xml><?xml version="1.0" encoding="utf-8"?>
<calcChain xmlns="http://schemas.openxmlformats.org/spreadsheetml/2006/main">
  <c r="F53" i="1"/>
  <c r="F101" l="1"/>
  <c r="F172"/>
  <c r="F149"/>
  <c r="G707"/>
  <c r="F707"/>
  <c r="F684"/>
  <c r="G578" l="1"/>
  <c r="F578"/>
  <c r="F560"/>
  <c r="G419"/>
  <c r="F419"/>
  <c r="G441"/>
  <c r="F441"/>
  <c r="G442"/>
  <c r="F442"/>
  <c r="G443"/>
  <c r="F443"/>
  <c r="G444"/>
  <c r="F444"/>
  <c r="F656"/>
  <c r="F660"/>
  <c r="G657"/>
  <c r="F657"/>
  <c r="F424" l="1"/>
  <c r="F688"/>
  <c r="F687"/>
  <c r="F681"/>
  <c r="F678"/>
  <c r="F677"/>
  <c r="G706"/>
  <c r="G705" s="1"/>
  <c r="G704" s="1"/>
  <c r="G673" s="1"/>
  <c r="F706"/>
  <c r="F705" s="1"/>
  <c r="F704" s="1"/>
  <c r="G540"/>
  <c r="F540"/>
  <c r="G551"/>
  <c r="G550" s="1"/>
  <c r="G549" s="1"/>
  <c r="F551"/>
  <c r="F550" s="1"/>
  <c r="F549" s="1"/>
  <c r="F544"/>
  <c r="G553"/>
  <c r="G577"/>
  <c r="G576" s="1"/>
  <c r="G575" s="1"/>
  <c r="F577"/>
  <c r="F576" s="1"/>
  <c r="F575" s="1"/>
  <c r="F531"/>
  <c r="G527"/>
  <c r="G538"/>
  <c r="G537" s="1"/>
  <c r="G536" s="1"/>
  <c r="F538"/>
  <c r="F537" s="1"/>
  <c r="F536" s="1"/>
  <c r="G786"/>
  <c r="G785" s="1"/>
  <c r="F786"/>
  <c r="F785" s="1"/>
  <c r="G314"/>
  <c r="G313" s="1"/>
  <c r="G312" s="1"/>
  <c r="F314"/>
  <c r="F313" s="1"/>
  <c r="F312" s="1"/>
  <c r="G872" l="1"/>
  <c r="F872"/>
  <c r="G518"/>
  <c r="F518"/>
  <c r="G307"/>
  <c r="F307"/>
  <c r="F51"/>
  <c r="G339" l="1"/>
  <c r="G338" s="1"/>
  <c r="G337" s="1"/>
  <c r="G336" s="1"/>
  <c r="F339"/>
  <c r="F338" s="1"/>
  <c r="F337" s="1"/>
  <c r="F336" s="1"/>
  <c r="F290"/>
  <c r="G475" l="1"/>
  <c r="G474" s="1"/>
  <c r="G473" s="1"/>
  <c r="G472" s="1"/>
  <c r="F475"/>
  <c r="F474" s="1"/>
  <c r="F473" s="1"/>
  <c r="F472" s="1"/>
  <c r="F388" l="1"/>
  <c r="G847"/>
  <c r="G846" s="1"/>
  <c r="G845" s="1"/>
  <c r="G844" s="1"/>
  <c r="F847"/>
  <c r="F846" s="1"/>
  <c r="F845" s="1"/>
  <c r="F844" s="1"/>
  <c r="F133"/>
  <c r="F129"/>
  <c r="F73" l="1"/>
  <c r="G908"/>
  <c r="G907" s="1"/>
  <c r="F908"/>
  <c r="F907" s="1"/>
  <c r="G238" l="1"/>
  <c r="G237" s="1"/>
  <c r="G236" s="1"/>
  <c r="G235" s="1"/>
  <c r="F238"/>
  <c r="F237" s="1"/>
  <c r="F236" s="1"/>
  <c r="F235" s="1"/>
  <c r="F879"/>
  <c r="G929"/>
  <c r="G928" s="1"/>
  <c r="F929"/>
  <c r="F928" s="1"/>
  <c r="F118"/>
  <c r="G115"/>
  <c r="F115"/>
  <c r="G72"/>
  <c r="G71" s="1"/>
  <c r="G70" s="1"/>
  <c r="G69" s="1"/>
  <c r="G68" s="1"/>
  <c r="F72"/>
  <c r="F71" s="1"/>
  <c r="F70" s="1"/>
  <c r="F69" s="1"/>
  <c r="F68" s="1"/>
  <c r="G865" l="1"/>
  <c r="G864" s="1"/>
  <c r="F865"/>
  <c r="F864" s="1"/>
  <c r="G875" l="1"/>
  <c r="G874" s="1"/>
  <c r="F875"/>
  <c r="F874" s="1"/>
  <c r="G139" l="1"/>
  <c r="F139"/>
  <c r="G141"/>
  <c r="G456"/>
  <c r="G455" s="1"/>
  <c r="G454" s="1"/>
  <c r="G453" s="1"/>
  <c r="F456"/>
  <c r="F455" s="1"/>
  <c r="F454" s="1"/>
  <c r="F453" s="1"/>
  <c r="F141" l="1"/>
  <c r="G143"/>
  <c r="G138" s="1"/>
  <c r="F143"/>
  <c r="F138" l="1"/>
  <c r="G470" l="1"/>
  <c r="G469" s="1"/>
  <c r="G468" s="1"/>
  <c r="G467" s="1"/>
  <c r="F470" l="1"/>
  <c r="F469" s="1"/>
  <c r="F468" s="1"/>
  <c r="F467" s="1"/>
  <c r="F523" l="1"/>
  <c r="F522" s="1"/>
  <c r="F521" s="1"/>
  <c r="F520" s="1"/>
  <c r="G523"/>
  <c r="G522" s="1"/>
  <c r="G521" s="1"/>
  <c r="G520" s="1"/>
  <c r="G862" l="1"/>
  <c r="G861" s="1"/>
  <c r="G860" s="1"/>
  <c r="G858" l="1"/>
  <c r="G857" s="1"/>
  <c r="G856" s="1"/>
  <c r="F862"/>
  <c r="F861" s="1"/>
  <c r="F860" s="1"/>
  <c r="F858" l="1"/>
  <c r="F857" s="1"/>
  <c r="F856" s="1"/>
  <c r="G382" l="1"/>
  <c r="G381" s="1"/>
  <c r="G380" s="1"/>
  <c r="G379" s="1"/>
  <c r="F382"/>
  <c r="F381" s="1"/>
  <c r="F380" s="1"/>
  <c r="F379" s="1"/>
  <c r="G135" l="1"/>
  <c r="G134" s="1"/>
  <c r="F135" l="1"/>
  <c r="F134" s="1"/>
  <c r="G795" l="1"/>
  <c r="G794" s="1"/>
  <c r="F795"/>
  <c r="F794" s="1"/>
  <c r="F663" l="1"/>
  <c r="G665"/>
  <c r="G663"/>
  <c r="F667"/>
  <c r="F665"/>
  <c r="G667"/>
  <c r="G744" l="1"/>
  <c r="G743" s="1"/>
  <c r="F747"/>
  <c r="F746" s="1"/>
  <c r="F744"/>
  <c r="F743" s="1"/>
  <c r="G747"/>
  <c r="G746" s="1"/>
  <c r="G662"/>
  <c r="G661" s="1"/>
  <c r="F662"/>
  <c r="F661" s="1"/>
  <c r="G723" l="1"/>
  <c r="G722" s="1"/>
  <c r="G721" s="1"/>
  <c r="G720" s="1"/>
  <c r="G719" s="1"/>
  <c r="F723"/>
  <c r="F722" s="1"/>
  <c r="F721" s="1"/>
  <c r="F720" s="1"/>
  <c r="F719" s="1"/>
  <c r="G701" l="1"/>
  <c r="G700" s="1"/>
  <c r="F686"/>
  <c r="F685" s="1"/>
  <c r="G500"/>
  <c r="G499" s="1"/>
  <c r="G498" s="1"/>
  <c r="F691"/>
  <c r="F690" s="1"/>
  <c r="F676"/>
  <c r="F675" s="1"/>
  <c r="G173"/>
  <c r="G854" l="1"/>
  <c r="G853" s="1"/>
  <c r="G852" s="1"/>
  <c r="G851" s="1"/>
  <c r="G850" s="1"/>
  <c r="F854"/>
  <c r="F853" s="1"/>
  <c r="F852" s="1"/>
  <c r="F851" s="1"/>
  <c r="F850" s="1"/>
  <c r="G630" l="1"/>
  <c r="G629" s="1"/>
  <c r="F434"/>
  <c r="F433" s="1"/>
  <c r="F432" s="1"/>
  <c r="F431" s="1"/>
  <c r="F839"/>
  <c r="F838" s="1"/>
  <c r="G86"/>
  <c r="G85" s="1"/>
  <c r="G84" s="1"/>
  <c r="G83" s="1"/>
  <c r="G801"/>
  <c r="G800" s="1"/>
  <c r="F683"/>
  <c r="F682" s="1"/>
  <c r="G508"/>
  <c r="G507" s="1"/>
  <c r="G265"/>
  <c r="G264" s="1"/>
  <c r="F45"/>
  <c r="F44" s="1"/>
  <c r="F43" s="1"/>
  <c r="F42" s="1"/>
  <c r="F792"/>
  <c r="F791" s="1"/>
  <c r="G556"/>
  <c r="G555" s="1"/>
  <c r="G334"/>
  <c r="G333" s="1"/>
  <c r="G332" s="1"/>
  <c r="G331" s="1"/>
  <c r="G330" s="1"/>
  <c r="F30"/>
  <c r="F29" s="1"/>
  <c r="G839"/>
  <c r="G838" s="1"/>
  <c r="G202"/>
  <c r="G201" s="1"/>
  <c r="G200" s="1"/>
  <c r="G199" s="1"/>
  <c r="G198" s="1"/>
  <c r="G50"/>
  <c r="F780"/>
  <c r="F779" s="1"/>
  <c r="G534"/>
  <c r="G533" s="1"/>
  <c r="G532" s="1"/>
  <c r="F491"/>
  <c r="F490" s="1"/>
  <c r="F489" s="1"/>
  <c r="F488" s="1"/>
  <c r="F487" s="1"/>
  <c r="G881"/>
  <c r="G880" s="1"/>
  <c r="G756"/>
  <c r="G755" s="1"/>
  <c r="G299"/>
  <c r="G298" s="1"/>
  <c r="G297" s="1"/>
  <c r="G905"/>
  <c r="G904" s="1"/>
  <c r="F807"/>
  <c r="F806" s="1"/>
  <c r="G30"/>
  <c r="G29" s="1"/>
  <c r="G810"/>
  <c r="G809" s="1"/>
  <c r="F614"/>
  <c r="F613" s="1"/>
  <c r="F612" s="1"/>
  <c r="G423"/>
  <c r="G422" s="1"/>
  <c r="G421" s="1"/>
  <c r="G420" s="1"/>
  <c r="G233"/>
  <c r="F827"/>
  <c r="F826" s="1"/>
  <c r="G229"/>
  <c r="G891"/>
  <c r="F534"/>
  <c r="F533" s="1"/>
  <c r="F532" s="1"/>
  <c r="G169"/>
  <c r="F774"/>
  <c r="F773" s="1"/>
  <c r="G505"/>
  <c r="G504" s="1"/>
  <c r="F247"/>
  <c r="F246" s="1"/>
  <c r="F245" s="1"/>
  <c r="G171"/>
  <c r="F810"/>
  <c r="F809" s="1"/>
  <c r="G594"/>
  <c r="G593" s="1"/>
  <c r="G592" s="1"/>
  <c r="F160"/>
  <c r="F641"/>
  <c r="F640" s="1"/>
  <c r="G750"/>
  <c r="G749" s="1"/>
  <c r="G372"/>
  <c r="G371" s="1"/>
  <c r="G370" s="1"/>
  <c r="G369" s="1"/>
  <c r="G289"/>
  <c r="G288" s="1"/>
  <c r="G209"/>
  <c r="G208" s="1"/>
  <c r="G207" s="1"/>
  <c r="G206" s="1"/>
  <c r="G205" s="1"/>
  <c r="F771"/>
  <c r="F770" s="1"/>
  <c r="G659"/>
  <c r="G656" s="1"/>
  <c r="G655" s="1"/>
  <c r="F294"/>
  <c r="F293" s="1"/>
  <c r="F292" s="1"/>
  <c r="F291" s="1"/>
  <c r="G130"/>
  <c r="G816"/>
  <c r="G815" s="1"/>
  <c r="G698"/>
  <c r="G697" s="1"/>
  <c r="F505"/>
  <c r="F504" s="1"/>
  <c r="F321"/>
  <c r="F320" s="1"/>
  <c r="F813"/>
  <c r="F812" s="1"/>
  <c r="F768"/>
  <c r="F767" s="1"/>
  <c r="G598"/>
  <c r="G597" s="1"/>
  <c r="G596" s="1"/>
  <c r="G491"/>
  <c r="G490" s="1"/>
  <c r="G489" s="1"/>
  <c r="G488" s="1"/>
  <c r="G487" s="1"/>
  <c r="F164"/>
  <c r="G79"/>
  <c r="G78" s="1"/>
  <c r="G77" s="1"/>
  <c r="G76" s="1"/>
  <c r="G75" s="1"/>
  <c r="F801"/>
  <c r="F800" s="1"/>
  <c r="F573"/>
  <c r="F572" s="1"/>
  <c r="F571" s="1"/>
  <c r="G768"/>
  <c r="G767" s="1"/>
  <c r="G569"/>
  <c r="G568" s="1"/>
  <c r="G196"/>
  <c r="G195" s="1"/>
  <c r="G194" s="1"/>
  <c r="G193" s="1"/>
  <c r="G183" s="1"/>
  <c r="F783"/>
  <c r="F782" s="1"/>
  <c r="G155"/>
  <c r="G154" s="1"/>
  <c r="G153" s="1"/>
  <c r="G152" s="1"/>
  <c r="G827"/>
  <c r="G826" s="1"/>
  <c r="G221"/>
  <c r="G220" s="1"/>
  <c r="G219" s="1"/>
  <c r="G951"/>
  <c r="G950" s="1"/>
  <c r="G949" s="1"/>
  <c r="G948" s="1"/>
  <c r="G947" s="1"/>
  <c r="G946" s="1"/>
  <c r="G944" s="1"/>
  <c r="F836"/>
  <c r="F835" s="1"/>
  <c r="G543"/>
  <c r="G542" s="1"/>
  <c r="G541" s="1"/>
  <c r="G344"/>
  <c r="G343" s="1"/>
  <c r="G342" s="1"/>
  <c r="F265"/>
  <c r="F264" s="1"/>
  <c r="F189"/>
  <c r="G110"/>
  <c r="G109" s="1"/>
  <c r="G108" s="1"/>
  <c r="G107" s="1"/>
  <c r="F734"/>
  <c r="G633"/>
  <c r="G632" s="1"/>
  <c r="F416"/>
  <c r="F415" s="1"/>
  <c r="F414" s="1"/>
  <c r="F413" s="1"/>
  <c r="G162"/>
  <c r="G922"/>
  <c r="G921" s="1"/>
  <c r="G920" s="1"/>
  <c r="G836"/>
  <c r="G835" s="1"/>
  <c r="G732"/>
  <c r="F638"/>
  <c r="F637" s="1"/>
  <c r="F563"/>
  <c r="F562" s="1"/>
  <c r="G434"/>
  <c r="G433" s="1"/>
  <c r="G432" s="1"/>
  <c r="G431" s="1"/>
  <c r="F348"/>
  <c r="F347" s="1"/>
  <c r="F346" s="1"/>
  <c r="G189"/>
  <c r="G117"/>
  <c r="G898"/>
  <c r="G897" s="1"/>
  <c r="G691"/>
  <c r="G690" s="1"/>
  <c r="G741"/>
  <c r="G740" s="1"/>
  <c r="F559"/>
  <c r="F558" s="1"/>
  <c r="G367"/>
  <c r="G366" s="1"/>
  <c r="G365" s="1"/>
  <c r="G364" s="1"/>
  <c r="F934"/>
  <c r="F933" s="1"/>
  <c r="F932" s="1"/>
  <c r="F931" s="1"/>
  <c r="F830"/>
  <c r="F829" s="1"/>
  <c r="F423"/>
  <c r="F422" s="1"/>
  <c r="F421" s="1"/>
  <c r="F420" s="1"/>
  <c r="F259"/>
  <c r="F258" s="1"/>
  <c r="F178"/>
  <c r="F177" s="1"/>
  <c r="G102"/>
  <c r="F819"/>
  <c r="F818" s="1"/>
  <c r="G614"/>
  <c r="G613" s="1"/>
  <c r="G612" s="1"/>
  <c r="F401"/>
  <c r="F400" s="1"/>
  <c r="F399" s="1"/>
  <c r="F398" s="1"/>
  <c r="F61"/>
  <c r="G789"/>
  <c r="G788" s="1"/>
  <c r="G146"/>
  <c r="F959"/>
  <c r="F958" s="1"/>
  <c r="F957" s="1"/>
  <c r="F956" s="1"/>
  <c r="F954" s="1"/>
  <c r="G804"/>
  <c r="G803" s="1"/>
  <c r="F680"/>
  <c r="F679" s="1"/>
  <c r="F674" s="1"/>
  <c r="F673" s="1"/>
  <c r="F594"/>
  <c r="F593" s="1"/>
  <c r="F592" s="1"/>
  <c r="G216"/>
  <c r="G215" s="1"/>
  <c r="G214" s="1"/>
  <c r="G213" s="1"/>
  <c r="F150"/>
  <c r="G54"/>
  <c r="G563"/>
  <c r="G562" s="1"/>
  <c r="F377"/>
  <c r="F376" s="1"/>
  <c r="F375" s="1"/>
  <c r="F374" s="1"/>
  <c r="F202"/>
  <c r="F201" s="1"/>
  <c r="F200" s="1"/>
  <c r="F199" s="1"/>
  <c r="F198" s="1"/>
  <c r="G35"/>
  <c r="G871"/>
  <c r="G759"/>
  <c r="G758" s="1"/>
  <c r="G573"/>
  <c r="G572" s="1"/>
  <c r="G571" s="1"/>
  <c r="F344"/>
  <c r="F343" s="1"/>
  <c r="F342" s="1"/>
  <c r="G187"/>
  <c r="G191"/>
  <c r="F898"/>
  <c r="F897" s="1"/>
  <c r="G813"/>
  <c r="G812" s="1"/>
  <c r="F86"/>
  <c r="F85" s="1"/>
  <c r="F84" s="1"/>
  <c r="F83" s="1"/>
  <c r="G530"/>
  <c r="G529" s="1"/>
  <c r="G528" s="1"/>
  <c r="F926"/>
  <c r="F925" s="1"/>
  <c r="F824"/>
  <c r="F823" s="1"/>
  <c r="G610"/>
  <c r="G609" s="1"/>
  <c r="G608" s="1"/>
  <c r="F411"/>
  <c r="F410" s="1"/>
  <c r="F409" s="1"/>
  <c r="F408" s="1"/>
  <c r="G321"/>
  <c r="G320" s="1"/>
  <c r="G91"/>
  <c r="G90" s="1"/>
  <c r="G89" s="1"/>
  <c r="G88" s="1"/>
  <c r="G358"/>
  <c r="G357" s="1"/>
  <c r="G356" s="1"/>
  <c r="G355" s="1"/>
  <c r="F191"/>
  <c r="G777"/>
  <c r="G776" s="1"/>
  <c r="G294"/>
  <c r="G293" s="1"/>
  <c r="G292" s="1"/>
  <c r="G291" s="1"/>
  <c r="F132"/>
  <c r="G934"/>
  <c r="G933" s="1"/>
  <c r="G932" s="1"/>
  <c r="G931" s="1"/>
  <c r="G798"/>
  <c r="G797" s="1"/>
  <c r="F659"/>
  <c r="F655" s="1"/>
  <c r="F465"/>
  <c r="F464" s="1"/>
  <c r="F463" s="1"/>
  <c r="F130"/>
  <c r="G27"/>
  <c r="G26" s="1"/>
  <c r="F878"/>
  <c r="F877" s="1"/>
  <c r="G941"/>
  <c r="G940" s="1"/>
  <c r="G939" s="1"/>
  <c r="G938" s="1"/>
  <c r="G937" s="1"/>
  <c r="F20"/>
  <c r="F19" s="1"/>
  <c r="F18" s="1"/>
  <c r="F17" s="1"/>
  <c r="F16" s="1"/>
  <c r="F15" s="1"/>
  <c r="G160"/>
  <c r="G683"/>
  <c r="G682" s="1"/>
  <c r="F233"/>
  <c r="G348"/>
  <c r="G347" s="1"/>
  <c r="G346" s="1"/>
  <c r="F543"/>
  <c r="F542" s="1"/>
  <c r="F541" s="1"/>
  <c r="G268"/>
  <c r="G267" s="1"/>
  <c r="F358"/>
  <c r="F357" s="1"/>
  <c r="F356" s="1"/>
  <c r="F355" s="1"/>
  <c r="G33"/>
  <c r="G603"/>
  <c r="G602" s="1"/>
  <c r="G601" s="1"/>
  <c r="G600" s="1"/>
  <c r="F762"/>
  <c r="F761" s="1"/>
  <c r="F396"/>
  <c r="F395" s="1"/>
  <c r="F394" s="1"/>
  <c r="F393" s="1"/>
  <c r="G63"/>
  <c r="F789"/>
  <c r="F788" s="1"/>
  <c r="G328"/>
  <c r="G327" s="1"/>
  <c r="G326" s="1"/>
  <c r="G325" s="1"/>
  <c r="F913"/>
  <c r="F912" s="1"/>
  <c r="F911" s="1"/>
  <c r="F910" s="1"/>
  <c r="F610"/>
  <c r="F609" s="1"/>
  <c r="F608" s="1"/>
  <c r="F607" s="1"/>
  <c r="F606" s="1"/>
  <c r="G416"/>
  <c r="G415" s="1"/>
  <c r="G414" s="1"/>
  <c r="G413" s="1"/>
  <c r="G255"/>
  <c r="G254" s="1"/>
  <c r="G253" s="1"/>
  <c r="G762"/>
  <c r="G761" s="1"/>
  <c r="F603"/>
  <c r="F602" s="1"/>
  <c r="F601" s="1"/>
  <c r="F600" s="1"/>
  <c r="G303"/>
  <c r="G225"/>
  <c r="G224" s="1"/>
  <c r="G223" s="1"/>
  <c r="F833"/>
  <c r="F832" s="1"/>
  <c r="F741"/>
  <c r="F740" s="1"/>
  <c r="G626"/>
  <c r="G625" s="1"/>
  <c r="G624" s="1"/>
  <c r="G281"/>
  <c r="G280" s="1"/>
  <c r="G279" s="1"/>
  <c r="G278" s="1"/>
  <c r="G895"/>
  <c r="G894" s="1"/>
  <c r="F804"/>
  <c r="F803" s="1"/>
  <c r="F756"/>
  <c r="F755" s="1"/>
  <c r="G653"/>
  <c r="G652" s="1"/>
  <c r="G651" s="1"/>
  <c r="F777"/>
  <c r="F776" s="1"/>
  <c r="G686"/>
  <c r="G685" s="1"/>
  <c r="G833"/>
  <c r="G832" s="1"/>
  <c r="G401"/>
  <c r="G400" s="1"/>
  <c r="G399" s="1"/>
  <c r="G398" s="1"/>
  <c r="G231"/>
  <c r="G61"/>
  <c r="G780"/>
  <c r="G779" s="1"/>
  <c r="F633"/>
  <c r="F632" s="1"/>
  <c r="F334"/>
  <c r="F333" s="1"/>
  <c r="F332" s="1"/>
  <c r="F331" s="1"/>
  <c r="F330" s="1"/>
  <c r="G259"/>
  <c r="G258" s="1"/>
  <c r="F759"/>
  <c r="F758" s="1"/>
  <c r="G638"/>
  <c r="G637" s="1"/>
  <c r="F268"/>
  <c r="F267" s="1"/>
  <c r="F122"/>
  <c r="F121" s="1"/>
  <c r="F120" s="1"/>
  <c r="F119" s="1"/>
  <c r="G807"/>
  <c r="G806" s="1"/>
  <c r="G122"/>
  <c r="G121" s="1"/>
  <c r="G120" s="1"/>
  <c r="G119" s="1"/>
  <c r="G439"/>
  <c r="G438" s="1"/>
  <c r="G437" s="1"/>
  <c r="G436" s="1"/>
  <c r="F530"/>
  <c r="F529" s="1"/>
  <c r="F528" s="1"/>
  <c r="F527" s="1"/>
  <c r="G680"/>
  <c r="G679" s="1"/>
  <c r="G318"/>
  <c r="G317" s="1"/>
  <c r="G65"/>
  <c r="F79"/>
  <c r="F78" s="1"/>
  <c r="F77" s="1"/>
  <c r="F76" s="1"/>
  <c r="F75" s="1"/>
  <c r="F798"/>
  <c r="F797" s="1"/>
  <c r="F209"/>
  <c r="F208" s="1"/>
  <c r="F207" s="1"/>
  <c r="F206" s="1"/>
  <c r="F205" s="1"/>
  <c r="G132"/>
  <c r="F765"/>
  <c r="F764" s="1"/>
  <c r="G676"/>
  <c r="G675" s="1"/>
  <c r="G128"/>
  <c r="G566"/>
  <c r="G565" s="1"/>
  <c r="F905"/>
  <c r="F904" s="1"/>
  <c r="G774"/>
  <c r="G773" s="1"/>
  <c r="F328"/>
  <c r="F327" s="1"/>
  <c r="F326" s="1"/>
  <c r="F325" s="1"/>
  <c r="G96"/>
  <c r="G95" s="1"/>
  <c r="G94" s="1"/>
  <c r="F816"/>
  <c r="F815" s="1"/>
  <c r="F221"/>
  <c r="F220" s="1"/>
  <c r="F219" s="1"/>
  <c r="G406"/>
  <c r="G405" s="1"/>
  <c r="G404" s="1"/>
  <c r="G403" s="1"/>
  <c r="G913"/>
  <c r="G912" s="1"/>
  <c r="G911" s="1"/>
  <c r="G910" s="1"/>
  <c r="G353"/>
  <c r="G352" s="1"/>
  <c r="G351" s="1"/>
  <c r="G350" s="1"/>
  <c r="F196"/>
  <c r="F195" s="1"/>
  <c r="F194" s="1"/>
  <c r="F193" s="1"/>
  <c r="F753"/>
  <c r="F752" s="1"/>
  <c r="G646"/>
  <c r="G645" s="1"/>
  <c r="G644" s="1"/>
  <c r="G643" s="1"/>
  <c r="F262"/>
  <c r="F261" s="1"/>
  <c r="G105"/>
  <c r="G104" s="1"/>
  <c r="G275"/>
  <c r="G274" s="1"/>
  <c r="G273" s="1"/>
  <c r="G272" s="1"/>
  <c r="G889"/>
  <c r="G888" s="1"/>
  <c r="F730"/>
  <c r="F406"/>
  <c r="F405" s="1"/>
  <c r="F404" s="1"/>
  <c r="F403" s="1"/>
  <c r="G429"/>
  <c r="G428" s="1"/>
  <c r="G427" s="1"/>
  <c r="G426" s="1"/>
  <c r="G425" s="1"/>
  <c r="G484"/>
  <c r="G483" s="1"/>
  <c r="G482" s="1"/>
  <c r="G481" s="1"/>
  <c r="G480" s="1"/>
  <c r="F303"/>
  <c r="F225"/>
  <c r="F224" s="1"/>
  <c r="F223" s="1"/>
  <c r="F698"/>
  <c r="F697" s="1"/>
  <c r="F169"/>
  <c r="G753"/>
  <c r="G752" s="1"/>
  <c r="F91"/>
  <c r="F90" s="1"/>
  <c r="F89" s="1"/>
  <c r="F88" s="1"/>
  <c r="G886"/>
  <c r="G885" s="1"/>
  <c r="G695"/>
  <c r="G694" s="1"/>
  <c r="F513"/>
  <c r="F512" s="1"/>
  <c r="F511" s="1"/>
  <c r="G396"/>
  <c r="G395" s="1"/>
  <c r="G394" s="1"/>
  <c r="G393" s="1"/>
  <c r="F65"/>
  <c r="F255"/>
  <c r="F254" s="1"/>
  <c r="F253" s="1"/>
  <c r="G100"/>
  <c r="G99" s="1"/>
  <c r="G792"/>
  <c r="G791" s="1"/>
  <c r="F461"/>
  <c r="F460" s="1"/>
  <c r="F459" s="1"/>
  <c r="G387"/>
  <c r="F299"/>
  <c r="F298" s="1"/>
  <c r="F297" s="1"/>
  <c r="F216"/>
  <c r="F215" s="1"/>
  <c r="F214" s="1"/>
  <c r="F213" s="1"/>
  <c r="G148"/>
  <c r="G52"/>
  <c r="G513"/>
  <c r="G512" s="1"/>
  <c r="G511" s="1"/>
  <c r="F305"/>
  <c r="G150"/>
  <c r="G734"/>
  <c r="G830"/>
  <c r="G829" s="1"/>
  <c r="G547"/>
  <c r="G546" s="1"/>
  <c r="F105"/>
  <c r="F104" s="1"/>
  <c r="G959"/>
  <c r="G958" s="1"/>
  <c r="G957" s="1"/>
  <c r="G956" s="1"/>
  <c r="G954" s="1"/>
  <c r="F871"/>
  <c r="G449"/>
  <c r="G448" s="1"/>
  <c r="G447" s="1"/>
  <c r="G446" s="1"/>
  <c r="F653"/>
  <c r="F652" s="1"/>
  <c r="F651" s="1"/>
  <c r="F650" s="1"/>
  <c r="F649" s="1"/>
  <c r="F484"/>
  <c r="F483" s="1"/>
  <c r="F482" s="1"/>
  <c r="F481" s="1"/>
  <c r="F480" s="1"/>
  <c r="G262"/>
  <c r="G261" s="1"/>
  <c r="F842"/>
  <c r="F841" s="1"/>
  <c r="G926"/>
  <c r="G925" s="1"/>
  <c r="G842"/>
  <c r="G841" s="1"/>
  <c r="F318"/>
  <c r="F317" s="1"/>
  <c r="G164"/>
  <c r="G730"/>
  <c r="G305"/>
  <c r="G641"/>
  <c r="G640" s="1"/>
  <c r="F569"/>
  <c r="F568" s="1"/>
  <c r="G461"/>
  <c r="G460" s="1"/>
  <c r="G459" s="1"/>
  <c r="F372"/>
  <c r="F371" s="1"/>
  <c r="F370" s="1"/>
  <c r="F369" s="1"/>
  <c r="G286"/>
  <c r="G285" s="1"/>
  <c r="G37"/>
  <c r="G465"/>
  <c r="G464" s="1"/>
  <c r="G463" s="1"/>
  <c r="F281"/>
  <c r="F280" s="1"/>
  <c r="F279" s="1"/>
  <c r="F278" s="1"/>
  <c r="G819"/>
  <c r="G818" s="1"/>
  <c r="G377"/>
  <c r="G376" s="1"/>
  <c r="G375" s="1"/>
  <c r="G374" s="1"/>
  <c r="F37"/>
  <c r="G824"/>
  <c r="G823" s="1"/>
  <c r="G714"/>
  <c r="G713" s="1"/>
  <c r="G712" s="1"/>
  <c r="G711" s="1"/>
  <c r="G710" s="1"/>
  <c r="G411"/>
  <c r="G410" s="1"/>
  <c r="G409" s="1"/>
  <c r="G408" s="1"/>
  <c r="G247"/>
  <c r="G246" s="1"/>
  <c r="G245" s="1"/>
  <c r="G178"/>
  <c r="G177" s="1"/>
  <c r="G582"/>
  <c r="G581" s="1"/>
  <c r="G580" s="1"/>
  <c r="G579" s="1"/>
  <c r="F429"/>
  <c r="F428" s="1"/>
  <c r="F427" s="1"/>
  <c r="F426" s="1"/>
  <c r="F425" s="1"/>
  <c r="G45"/>
  <c r="G44" s="1"/>
  <c r="G43" s="1"/>
  <c r="G42" s="1"/>
  <c r="G878"/>
  <c r="G877" s="1"/>
  <c r="G771"/>
  <c r="G770" s="1"/>
  <c r="F598"/>
  <c r="F597" s="1"/>
  <c r="F596" s="1"/>
  <c r="F110"/>
  <c r="F109" s="1"/>
  <c r="F108" s="1"/>
  <c r="F107" s="1"/>
  <c r="F732"/>
  <c r="G559"/>
  <c r="G558" s="1"/>
  <c r="F275"/>
  <c r="F274" s="1"/>
  <c r="F273" s="1"/>
  <c r="F272" s="1"/>
  <c r="F27"/>
  <c r="F26" s="1"/>
  <c r="F439"/>
  <c r="F438" s="1"/>
  <c r="F437" s="1"/>
  <c r="F436" s="1"/>
  <c r="G765"/>
  <c r="G764" s="1"/>
  <c r="F353"/>
  <c r="F352" s="1"/>
  <c r="F351" s="1"/>
  <c r="F350" s="1"/>
  <c r="F102"/>
  <c r="F646"/>
  <c r="F645" s="1"/>
  <c r="F644" s="1"/>
  <c r="F643" s="1"/>
  <c r="G20"/>
  <c r="G19" s="1"/>
  <c r="G18" s="1"/>
  <c r="G17" s="1"/>
  <c r="G16" s="1"/>
  <c r="G15" s="1"/>
  <c r="G783"/>
  <c r="G782" s="1"/>
  <c r="F389"/>
  <c r="G389"/>
  <c r="G739" l="1"/>
  <c r="G738" s="1"/>
  <c r="G884"/>
  <c r="G870"/>
  <c r="G869" s="1"/>
  <c r="G650"/>
  <c r="G649" s="1"/>
  <c r="G607"/>
  <c r="G606" s="1"/>
  <c r="F316"/>
  <c r="F311" s="1"/>
  <c r="G545"/>
  <c r="G392"/>
  <c r="F392"/>
  <c r="F924"/>
  <c r="G257"/>
  <c r="G252" s="1"/>
  <c r="G251" s="1"/>
  <c r="G250" s="1"/>
  <c r="G284"/>
  <c r="G283" s="1"/>
  <c r="F458"/>
  <c r="F452" s="1"/>
  <c r="F341"/>
  <c r="F257"/>
  <c r="F252" s="1"/>
  <c r="F251" s="1"/>
  <c r="F250" s="1"/>
  <c r="G244"/>
  <c r="G243" s="1"/>
  <c r="F244"/>
  <c r="F243" s="1"/>
  <c r="G98"/>
  <c r="G93" s="1"/>
  <c r="G114"/>
  <c r="G113" s="1"/>
  <c r="G112" s="1"/>
  <c r="F478"/>
  <c r="G729"/>
  <c r="G728" s="1"/>
  <c r="G727" s="1"/>
  <c r="G60"/>
  <c r="G59" s="1"/>
  <c r="G58" s="1"/>
  <c r="G57" s="1"/>
  <c r="F517"/>
  <c r="F516" s="1"/>
  <c r="F515" s="1"/>
  <c r="F881"/>
  <c r="F880" s="1"/>
  <c r="F902"/>
  <c r="F901" s="1"/>
  <c r="F900" s="1"/>
  <c r="G478"/>
  <c r="F729"/>
  <c r="F728" s="1"/>
  <c r="G302"/>
  <c r="G301" s="1"/>
  <c r="G296" s="1"/>
  <c r="G277" s="1"/>
  <c r="G271" s="1"/>
  <c r="G32"/>
  <c r="G25" s="1"/>
  <c r="G24" s="1"/>
  <c r="G23" s="1"/>
  <c r="G674"/>
  <c r="G316"/>
  <c r="F310"/>
  <c r="G689"/>
  <c r="G341"/>
  <c r="G324" s="1"/>
  <c r="F636"/>
  <c r="F635" s="1"/>
  <c r="G591"/>
  <c r="G590" s="1"/>
  <c r="G49"/>
  <c r="G48" s="1"/>
  <c r="G554"/>
  <c r="F33"/>
  <c r="F941"/>
  <c r="F940" s="1"/>
  <c r="F939" s="1"/>
  <c r="F938" s="1"/>
  <c r="F937" s="1"/>
  <c r="F750"/>
  <c r="F749" s="1"/>
  <c r="F739" s="1"/>
  <c r="G386"/>
  <c r="G385" s="1"/>
  <c r="G517"/>
  <c r="G516" s="1"/>
  <c r="G515" s="1"/>
  <c r="G902"/>
  <c r="G901" s="1"/>
  <c r="G900" s="1"/>
  <c r="G822"/>
  <c r="G821" s="1"/>
  <c r="G458"/>
  <c r="G452" s="1"/>
  <c r="F302"/>
  <c r="F301" s="1"/>
  <c r="F296" s="1"/>
  <c r="G726"/>
  <c r="F324"/>
  <c r="G127"/>
  <c r="G126" s="1"/>
  <c r="G636"/>
  <c r="G635" s="1"/>
  <c r="G159"/>
  <c r="G158" s="1"/>
  <c r="G157" s="1"/>
  <c r="F822"/>
  <c r="F821" s="1"/>
  <c r="G186"/>
  <c r="G185" s="1"/>
  <c r="G561"/>
  <c r="F591"/>
  <c r="F590" s="1"/>
  <c r="G145"/>
  <c r="G137" s="1"/>
  <c r="G893"/>
  <c r="G168"/>
  <c r="G167" s="1"/>
  <c r="G166" s="1"/>
  <c r="G503"/>
  <c r="G497" s="1"/>
  <c r="G228"/>
  <c r="G227" s="1"/>
  <c r="G628"/>
  <c r="G623" s="1"/>
  <c r="G883" l="1"/>
  <c r="G868" s="1"/>
  <c r="F738"/>
  <c r="F737" s="1"/>
  <c r="F870"/>
  <c r="F869" s="1"/>
  <c r="G737"/>
  <c r="G672"/>
  <c r="F727"/>
  <c r="F726" s="1"/>
  <c r="G526"/>
  <c r="G384"/>
  <c r="G363" s="1"/>
  <c r="G361" s="1"/>
  <c r="G311"/>
  <c r="G310" s="1"/>
  <c r="G218"/>
  <c r="G212" s="1"/>
  <c r="G181" s="1"/>
  <c r="G125"/>
  <c r="G124" s="1"/>
  <c r="G82" s="1"/>
  <c r="G47"/>
  <c r="G41" s="1"/>
  <c r="G40" s="1"/>
  <c r="G924"/>
  <c r="G919" s="1"/>
  <c r="G496"/>
  <c r="G622"/>
  <c r="G918" l="1"/>
  <c r="G916" s="1"/>
  <c r="G241"/>
  <c r="G670"/>
  <c r="G13"/>
  <c r="G717"/>
  <c r="F701"/>
  <c r="F700" s="1"/>
  <c r="F449" l="1"/>
  <c r="F448" s="1"/>
  <c r="F367"/>
  <c r="F366" s="1"/>
  <c r="F365" s="1"/>
  <c r="F364" s="1"/>
  <c r="F447" l="1"/>
  <c r="F100"/>
  <c r="F99" s="1"/>
  <c r="F98" s="1"/>
  <c r="F891"/>
  <c r="F922"/>
  <c r="F921" s="1"/>
  <c r="F920" s="1"/>
  <c r="F919" s="1"/>
  <c r="F162"/>
  <c r="F159" s="1"/>
  <c r="F158" s="1"/>
  <c r="F157" s="1"/>
  <c r="F714"/>
  <c r="F713" s="1"/>
  <c r="F712" s="1"/>
  <c r="F711" s="1"/>
  <c r="F710" s="1"/>
  <c r="F566"/>
  <c r="F565" s="1"/>
  <c r="F561" s="1"/>
  <c r="F556"/>
  <c r="F555" s="1"/>
  <c r="F554" s="1"/>
  <c r="F553" s="1"/>
  <c r="F695"/>
  <c r="F694" s="1"/>
  <c r="F689" s="1"/>
  <c r="F672" s="1"/>
  <c r="F63"/>
  <c r="F60" s="1"/>
  <c r="F59" s="1"/>
  <c r="F58" s="1"/>
  <c r="F57" s="1"/>
  <c r="F35"/>
  <c r="F32" s="1"/>
  <c r="F25" s="1"/>
  <c r="F24" s="1"/>
  <c r="F23" s="1"/>
  <c r="F547"/>
  <c r="F546" s="1"/>
  <c r="F918" l="1"/>
  <c r="F916" s="1"/>
  <c r="F545"/>
  <c r="F446"/>
  <c r="F670"/>
  <c r="F155"/>
  <c r="F154" s="1"/>
  <c r="F153" s="1"/>
  <c r="F152" s="1"/>
  <c r="G494" l="1"/>
  <c r="G962" s="1"/>
  <c r="F289"/>
  <c r="F288" s="1"/>
  <c r="F895" l="1"/>
  <c r="F894" s="1"/>
  <c r="F893" s="1"/>
  <c r="F626"/>
  <c r="F625" s="1"/>
  <c r="F624" s="1"/>
  <c r="F286"/>
  <c r="F285" s="1"/>
  <c r="F284" s="1"/>
  <c r="F283" s="1"/>
  <c r="F508"/>
  <c r="F886"/>
  <c r="F885" s="1"/>
  <c r="F507" l="1"/>
  <c r="F503" s="1"/>
  <c r="F277"/>
  <c r="F500"/>
  <c r="F499" s="1"/>
  <c r="F498" s="1"/>
  <c r="F271" l="1"/>
  <c r="F241" s="1"/>
  <c r="F497"/>
  <c r="F496" s="1"/>
  <c r="F229"/>
  <c r="F231"/>
  <c r="F582"/>
  <c r="F581" s="1"/>
  <c r="F580" s="1"/>
  <c r="F579" s="1"/>
  <c r="F526" s="1"/>
  <c r="F387"/>
  <c r="F386" s="1"/>
  <c r="F385" s="1"/>
  <c r="F50"/>
  <c r="F363" l="1"/>
  <c r="F361" s="1"/>
  <c r="F384"/>
  <c r="F228"/>
  <c r="F227" s="1"/>
  <c r="F146"/>
  <c r="F148"/>
  <c r="F630"/>
  <c r="F629" s="1"/>
  <c r="F628" s="1"/>
  <c r="F623" s="1"/>
  <c r="F218" l="1"/>
  <c r="F212" s="1"/>
  <c r="F145"/>
  <c r="F137" s="1"/>
  <c r="F622"/>
  <c r="F494" s="1"/>
  <c r="F889"/>
  <c r="F888" s="1"/>
  <c r="F96"/>
  <c r="F95" s="1"/>
  <c r="F94" s="1"/>
  <c r="F93" s="1"/>
  <c r="F884" l="1"/>
  <c r="F883" s="1"/>
  <c r="F868" s="1"/>
  <c r="F717" s="1"/>
  <c r="F173"/>
  <c r="F187"/>
  <c r="F186" s="1"/>
  <c r="F185" s="1"/>
  <c r="F184" l="1"/>
  <c r="F183" s="1"/>
  <c r="F181" s="1"/>
  <c r="F951"/>
  <c r="F950" s="1"/>
  <c r="F949" s="1"/>
  <c r="F948" s="1"/>
  <c r="F947" s="1"/>
  <c r="F946" s="1"/>
  <c r="F944" s="1"/>
  <c r="F128" l="1"/>
  <c r="F127" s="1"/>
  <c r="F126" s="1"/>
  <c r="F125" s="1"/>
  <c r="F171"/>
  <c r="F168" s="1"/>
  <c r="F167" l="1"/>
  <c r="F166" s="1"/>
  <c r="F124"/>
  <c r="F52"/>
  <c r="F117"/>
  <c r="F54"/>
  <c r="F114" l="1"/>
  <c r="F113" s="1"/>
  <c r="F49"/>
  <c r="F48" s="1"/>
  <c r="F112" l="1"/>
  <c r="F82" s="1"/>
  <c r="F41"/>
  <c r="F40" s="1"/>
  <c r="F47"/>
  <c r="F13" l="1"/>
  <c r="F962" s="1"/>
</calcChain>
</file>

<file path=xl/sharedStrings.xml><?xml version="1.0" encoding="utf-8"?>
<sst xmlns="http://schemas.openxmlformats.org/spreadsheetml/2006/main" count="3987" uniqueCount="628">
  <si>
    <t>Высшее и послевузовское профессиональное образование</t>
  </si>
  <si>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</si>
  <si>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</si>
  <si>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</si>
  <si>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</si>
  <si>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</si>
  <si>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</si>
  <si>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</si>
  <si>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Всего</t>
  </si>
  <si>
    <t xml:space="preserve">В том числе средства выше-стоящих бюджетов </t>
  </si>
  <si>
    <t>Субсидии на возмещение недополученных доходов при осуществлении регулярных перевозок льготных категорий граждан по внутримуниципальным маршрутам по транспортной карте жителя городского округа Тольятти</t>
  </si>
  <si>
    <t>Субсидии на возмещение затрат от перевозки пассажиров на нерентабельных рейсах по внутримуниципальным маршрутам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</si>
  <si>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</si>
  <si>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</si>
  <si>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</si>
  <si>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</si>
  <si>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</si>
  <si>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</si>
  <si>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</si>
  <si>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</si>
  <si>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</si>
  <si>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</si>
  <si>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</si>
  <si>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</si>
  <si>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</si>
  <si>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</si>
  <si>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</si>
  <si>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</si>
  <si>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</si>
  <si>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</si>
  <si>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</si>
  <si>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</si>
  <si>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</si>
  <si>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</si>
  <si>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</si>
  <si>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</si>
  <si>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</si>
  <si>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</si>
  <si>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</si>
  <si>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</si>
  <si>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</si>
  <si>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</si>
  <si>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</si>
  <si>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</si>
  <si>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</si>
  <si>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</si>
  <si>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</si>
  <si>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</si>
  <si>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</si>
  <si>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обслуживание населения</t>
  </si>
  <si>
    <t>Учреждения социального обслуживания населения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</si>
  <si>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</si>
  <si>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</si>
  <si>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</si>
  <si>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</si>
  <si>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</si>
  <si>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</si>
  <si>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</si>
  <si>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</si>
  <si>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</si>
  <si>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</si>
  <si>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</si>
  <si>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</si>
  <si>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</si>
  <si>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</si>
  <si>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</si>
  <si>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</si>
  <si>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</si>
  <si>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</si>
  <si>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</si>
  <si>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</si>
  <si>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</si>
  <si>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</si>
  <si>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</si>
  <si>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</si>
  <si>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</si>
  <si>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</si>
  <si>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</si>
  <si>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</si>
  <si>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</si>
  <si>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КУЛЬТУРА И КИНЕМАТОГРАФИЯ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</si>
  <si>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</si>
  <si>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</si>
  <si>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</si>
  <si>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</si>
  <si>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</si>
  <si>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</si>
  <si>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Закупка товаров, работ и услуг для государственных (муниципальных) нужд</t>
  </si>
  <si>
    <t>200</t>
  </si>
  <si>
    <t>Муниципальная программа «Стимулирование развития жилищного строительства в городском округе Тольятти на 2014-2016 годы»</t>
  </si>
  <si>
    <t xml:space="preserve">12 </t>
  </si>
  <si>
    <t>Непрограммное направление расходов</t>
  </si>
  <si>
    <t>990 00 00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</si>
  <si>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</si>
  <si>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</si>
  <si>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</si>
  <si>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</si>
  <si>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</si>
  <si>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Муниципальная программа «Дети городского округа Тольятти» на 2014-2016 годы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</si>
  <si>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</si>
  <si>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</si>
  <si>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</si>
  <si>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</si>
  <si>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</si>
  <si>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</si>
  <si>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</si>
  <si>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</si>
  <si>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</si>
  <si>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</si>
  <si>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</si>
  <si>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</si>
  <si>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</si>
  <si>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</si>
  <si>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</si>
  <si>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Мероприятия в области обеспечения жильем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</si>
  <si>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</si>
  <si>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</si>
  <si>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</si>
  <si>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</si>
  <si>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</si>
  <si>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Улучшение условий и охраны труда в городском округе Тольятти на 2014-2016 годы</t>
    </r>
    <r>
      <rPr>
        <sz val="13"/>
        <rFont val="Calibri"/>
        <family val="2"/>
        <charset val="204"/>
      </rPr>
      <t>»</t>
    </r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</si>
  <si>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</si>
  <si>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</si>
  <si>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</si>
  <si>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</si>
  <si>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</si>
  <si>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</si>
  <si>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2014-2016 годы</t>
  </si>
  <si>
    <t>Глава муниципального образования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</si>
  <si>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2014-2016 годы</t>
    </r>
    <r>
      <rPr>
        <sz val="13"/>
        <rFont val="Calibri"/>
        <family val="2"/>
        <charset val="204"/>
      </rPr>
      <t>»</t>
    </r>
  </si>
  <si>
    <t>Центральный аппарат</t>
  </si>
  <si>
    <t>Мероприятия, не вошедшие в подпрограммы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</si>
  <si>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</si>
  <si>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</si>
  <si>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</si>
  <si>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r>
      <t>Муниципальная программа «Развитие муниципальной службы в городском округе Тольятти на 2014-2016 годы</t>
    </r>
    <r>
      <rPr>
        <sz val="13"/>
        <rFont val="Calibri"/>
        <family val="2"/>
        <charset val="204"/>
      </rPr>
      <t>»</t>
    </r>
  </si>
  <si>
    <t>Мероприятия в сфере национальной экономики</t>
  </si>
  <si>
    <r>
      <t>Муниципальная программа «Развитие органов местного самоуправления городского округа Тольятти на 2014-2016 годы</t>
    </r>
    <r>
      <rPr>
        <sz val="13"/>
        <rFont val="Calibri"/>
        <family val="2"/>
        <charset val="204"/>
      </rPr>
      <t>»</t>
    </r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</si>
  <si>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</si>
  <si>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</si>
  <si>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</si>
  <si>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</si>
  <si>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</si>
  <si>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Муниципальная программа по обращению с отходами на территории городского округа Тольятти на 2014-2016 годы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</si>
  <si>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</si>
  <si>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</si>
  <si>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</si>
  <si>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</si>
  <si>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</si>
  <si>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</si>
  <si>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</si>
  <si>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</si>
  <si>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</si>
  <si>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</si>
  <si>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</si>
  <si>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</si>
  <si>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Резервный фонд мэрии городского округа Тольятти для финансирования непредвиденных расходов</t>
  </si>
  <si>
    <t>Муниципальная программа «Развитие физической культуры и спорта на территории городского округа Тольятти на 2014-2016 годы»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</si>
  <si>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</si>
  <si>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</si>
  <si>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</si>
  <si>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</si>
  <si>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</si>
  <si>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</si>
  <si>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</si>
  <si>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</si>
  <si>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</si>
  <si>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</si>
  <si>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«Развитие информационно-телекоммуникационной инфраструктуры городского округа Тольятти на 2014-2016 годы»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</si>
  <si>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</si>
  <si>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</si>
  <si>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</si>
  <si>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</si>
  <si>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</si>
  <si>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2014-2016 годы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</si>
  <si>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2014-2017 годы</t>
    </r>
    <r>
      <rPr>
        <sz val="13"/>
        <rFont val="Calibri"/>
        <family val="2"/>
        <charset val="204"/>
      </rPr>
      <t>»</t>
    </r>
  </si>
  <si>
    <t>Обслуживание государственного внутреннего и муниципального долга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</si>
  <si>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</si>
  <si>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2014-2016гг.</t>
    </r>
    <r>
      <rPr>
        <sz val="13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</si>
  <si>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</si>
  <si>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</si>
  <si>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</si>
  <si>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</si>
  <si>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Обеспечение  пожарной безопасности  на объектах муниципальной собственности городского округа Тольятти на 2014-2016гг.</t>
    </r>
    <r>
      <rPr>
        <sz val="13"/>
        <rFont val="Calibri"/>
        <family val="2"/>
        <charset val="204"/>
      </rPr>
      <t>»</t>
    </r>
  </si>
  <si>
    <r>
      <t>Муниципальная программа «Обеспечение  пожарной безопасности на объектах муниципальной собственности городского округа Тольятти на 2014-2016гг.</t>
    </r>
    <r>
      <rPr>
        <sz val="13"/>
        <rFont val="Calibri"/>
        <family val="2"/>
        <charset val="204"/>
      </rPr>
      <t>»</t>
    </r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</si>
  <si>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Обеспечение пожарной безопасности на объектах муниципальной собственности городского округа Тольятти на 2014-2016гг.</t>
    </r>
    <r>
      <rPr>
        <sz val="13"/>
        <rFont val="Calibri"/>
        <family val="2"/>
        <charset val="204"/>
      </rPr>
      <t>»</t>
    </r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</si>
  <si>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Обеспечение  пожарной безопасности  на объектах муниципальной собственности городского округа Тольятти на 2014-2016гг.</t>
    </r>
    <r>
      <rPr>
        <sz val="13"/>
        <color theme="1"/>
        <rFont val="Calibri"/>
        <family val="2"/>
        <charset val="204"/>
      </rPr>
      <t>»</t>
    </r>
  </si>
  <si>
    <t xml:space="preserve">Именные премии мэра для жителей городского округа Тольятти с ограниченными возможностями здоровья и добровольцев  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</si>
  <si>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</si>
  <si>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609 00 00</t>
  </si>
  <si>
    <t>Стимулирующие субсидии на решение вопросов местного значения</t>
  </si>
  <si>
    <t>Расходы за счет средств областного бюджета, предоставляемых с учетом выполнения показателей социально-экономического развития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</si>
  <si>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</si>
  <si>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</si>
  <si>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</si>
  <si>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</si>
  <si>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</si>
  <si>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</si>
  <si>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 xml:space="preserve"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автомобильным транспортом </t>
  </si>
  <si>
    <t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речным транспортом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</si>
  <si>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Содержание улично-дорожной сети городского округа Тольятти на период 2014-2016гг.</t>
    </r>
    <r>
      <rPr>
        <sz val="13"/>
        <rFont val="Calibri"/>
        <family val="2"/>
        <charset val="204"/>
      </rPr>
      <t>»</t>
    </r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</si>
  <si>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</si>
  <si>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</si>
  <si>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 xml:space="preserve">Ежемесячные денежные выплаты отцам, матерям (усыновителям) военнослужащих погибших (умерших, пропавших без вести) в результате боевых действий, вооруженных конфликтов 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</si>
  <si>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</si>
  <si>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</si>
  <si>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</si>
  <si>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</si>
  <si>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</si>
  <si>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</si>
  <si>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Муниципальная программа «Об энергосбережении и повышении энергетической эффективности в городском округе Тольятти на 2014-2016гг.»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</si>
  <si>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</si>
  <si>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</si>
  <si>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</si>
  <si>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</si>
  <si>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</si>
  <si>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</si>
  <si>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</si>
  <si>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</si>
  <si>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</si>
  <si>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</si>
  <si>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</si>
  <si>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</si>
  <si>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</si>
  <si>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</si>
  <si>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</si>
  <si>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</si>
  <si>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</si>
  <si>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 xml:space="preserve">Субсидии некоммерческим организациям (за исключением государственных (муниципальных) учреждений)                                        </t>
  </si>
  <si>
    <t>830</t>
  </si>
  <si>
    <t>Исполнение судебных актов</t>
  </si>
  <si>
    <t>840</t>
  </si>
  <si>
    <t>880</t>
  </si>
  <si>
    <t>Специальные расходы</t>
  </si>
  <si>
    <t>Уплата налогов, сборов и иных платежей</t>
  </si>
  <si>
    <t>620</t>
  </si>
  <si>
    <t>Субсидии автономным учреждениям</t>
  </si>
  <si>
    <t>320</t>
  </si>
  <si>
    <t>Социальные выплаты гражданам, кроме публичных нормативных социальных выплат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</si>
  <si>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</si>
  <si>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</si>
  <si>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</si>
  <si>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</si>
  <si>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</si>
  <si>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410</t>
  </si>
  <si>
    <t>Иные закупки товаров, работ и услуг для обеспечения государственных ( муниципальных) нужд</t>
  </si>
  <si>
    <t>310 00 00</t>
  </si>
  <si>
    <t>Субсидии юридическим  лицам (кроме некоммерческих организаций), индивидуальным предпринимателям, физическим лицам</t>
  </si>
  <si>
    <t>Муниципальная программа «Семья и дети городского округа Тольятти» на 2015-2017 годы</t>
  </si>
  <si>
    <t>310</t>
  </si>
  <si>
    <t>Публичные нормативные социальные выплаты гражданам</t>
  </si>
  <si>
    <t>Единовременное пособие лицам, из числа детей-сирот, детей, оставшихся без попечения родителей на первоочередные нужды</t>
  </si>
  <si>
    <t>Мероприятия в сфере социального обслуживания населения</t>
  </si>
  <si>
    <t>Субсидии некоммерческим организациям (за исключением государственных (муниципальных) учреждений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</si>
  <si>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</si>
  <si>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Муниципальная экологическая программа городского округа Тольятти на 2015-2017 годы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</si>
  <si>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</si>
  <si>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</si>
  <si>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Муниципальная программа «Тольятти - чистый город» на 2015-2019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</si>
  <si>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</si>
  <si>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</si>
  <si>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Мероприятия в учреждениях, осуществляющих деятельность в сфере связи и информатики</t>
  </si>
  <si>
    <t>Расходы в рамках муниципальных программ и непрограммных направлений деятельности</t>
  </si>
  <si>
    <t>Единовременные денежные выплаты лицам без определенного места жительства, а также лицам, освобожденным из мест лишения свободы</t>
  </si>
  <si>
    <t>Муниципальная программа «Профилактика терроризма и экстремизма на территории городского округа Тольятти на 2014-2016 годы»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</si>
  <si>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</si>
  <si>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</si>
  <si>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</si>
  <si>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</si>
  <si>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</si>
  <si>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Субсидии юридическим лицам (за исключением субсидий муниципальным учреждениям), индивидуальным предпринимателям в целях возмещения затрат в связи с оказанием услуг по организации отдыха детей в каникулярное время на территории городского округа Тольятти</t>
  </si>
  <si>
    <t>Муниципальная программа «Противодействие коррупции в городском округе Тольятти на 2014-2016 годы»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</si>
  <si>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</si>
  <si>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</si>
  <si>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</si>
  <si>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</si>
  <si>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609 72 00</t>
  </si>
  <si>
    <t>609 72 04</t>
  </si>
  <si>
    <t>Обеспечение пожарной безопасности</t>
  </si>
  <si>
    <t>Субсидии некоммерческим организациям в области физической культуры и спорта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</si>
  <si>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</si>
  <si>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Финансовое обеспечение деятельности казенных учреждений</t>
  </si>
  <si>
    <t xml:space="preserve">Субсидии некоммерческим организациям, не являющимся государственными (муниципальными учреждениями), на осуществление уставной деятельности 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</si>
  <si>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</si>
  <si>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</si>
  <si>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 xml:space="preserve">Единовременное пособие детям-сиротам и детям, оставшимся без попечения родителей, в связи с награждением золотой или серебряной медалью «За особые успехи в учении» по окончании обучения в образовательной организации, реализующей общеобразовательные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</si>
  <si>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</si>
  <si>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 xml:space="preserve">Единовременное пособие на оплату оформления свидетельства о государственной регистрации прав собственности на недвижимое имущество детей-cирот, детей, оставшихся без попечения родителей 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</si>
  <si>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</si>
  <si>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</si>
  <si>
    <t xml:space="preserve">                                                                                                   к  решению Думы 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</si>
  <si>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</si>
  <si>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Мероприятия на обеспечение деятельности органов местного самоуправления в области молодежной политики</t>
  </si>
  <si>
    <t>Субвенции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</si>
  <si>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</si>
  <si>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</si>
  <si>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</si>
  <si>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</si>
  <si>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Охрана семьи и детства</t>
  </si>
  <si>
    <t xml:space="preserve">10 </t>
  </si>
  <si>
    <t xml:space="preserve">04 </t>
  </si>
  <si>
    <t>310 75 00</t>
  </si>
  <si>
    <t>Субсидии некоммерческим организациям, не являющимся автономными и бюджетными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</si>
  <si>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автомобильных дорог городского округа Тольятти, расположенных в зоне застройки индивидуальными жилыми домами на 2014-2020 годы</t>
    </r>
    <r>
      <rPr>
        <sz val="13"/>
        <rFont val="Calibri"/>
        <family val="2"/>
        <charset val="204"/>
      </rPr>
      <t>»</t>
    </r>
  </si>
  <si>
    <t>Иные нераспределенные бюджетные ассигнования</t>
  </si>
  <si>
    <t>310 75 17</t>
  </si>
  <si>
    <t>Вознаграждение, причитающееся приемному родителю, патронатному воспитателю</t>
  </si>
  <si>
    <t>Муниципальная программа «Развитие органов местного самоуправления городского округа Тольятти на 2014-2016 годы»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</si>
  <si>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</si>
  <si>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</si>
  <si>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</si>
  <si>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</si>
  <si>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</si>
  <si>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Приложение 4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</si>
  <si>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</si>
  <si>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Обеспечение долевого софинансирования расходов</t>
  </si>
  <si>
    <t>Муниципальная программа «Благоустройство территорий городского округа Тольятти на 2015-2024 годы»</t>
  </si>
  <si>
    <t>990 75 00</t>
  </si>
  <si>
    <t>990 50 82</t>
  </si>
  <si>
    <t>990 75 07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</si>
  <si>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(федеральные средства)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</si>
  <si>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(областные средства)</t>
  </si>
  <si>
    <t>Муниципальная программа «Ремонт помещений, находящихся в муниципальной собственности городского округа Тольятти, на 2015-2017гг.»</t>
  </si>
  <si>
    <t>Учреждения, осуществляющие деятельность по другим вопросам в области жилищно-коммунального хозяйства</t>
  </si>
  <si>
    <t>Муниципальная программа «Ремонт  помещений, находящихся в муниципальной собственности городского округа Тольятти, на 2015-2017 годы»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</si>
  <si>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</si>
  <si>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990 79 99</t>
  </si>
  <si>
    <t>Исполнение актов государственных органов по обеспечению жильём детей-сирот, детей, оставшихся без попечения родителей, и лиц из их числа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</si>
  <si>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2016 ГОД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</si>
  <si>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</si>
  <si>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</si>
  <si>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</si>
  <si>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</si>
  <si>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</si>
  <si>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</si>
  <si>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</si>
  <si>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</si>
  <si>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</si>
  <si>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229 00 00000</t>
  </si>
  <si>
    <t>229 00 04000</t>
  </si>
  <si>
    <t>229 00 04040</t>
  </si>
  <si>
    <t>120 00 00000</t>
  </si>
  <si>
    <t>120 00 02000</t>
  </si>
  <si>
    <t>120 00 02070</t>
  </si>
  <si>
    <t>270 00 00000</t>
  </si>
  <si>
    <t>270 00 04000</t>
  </si>
  <si>
    <t>270 00 04040</t>
  </si>
  <si>
    <t>990 00 00000</t>
  </si>
  <si>
    <t>990 00 04000</t>
  </si>
  <si>
    <t>990 00 04040</t>
  </si>
  <si>
    <t>229 00 11000</t>
  </si>
  <si>
    <t>229 00 11010</t>
  </si>
  <si>
    <t>221 00 00000</t>
  </si>
  <si>
    <t>221 00 11000</t>
  </si>
  <si>
    <t>221 00 11040</t>
  </si>
  <si>
    <t>229 00 11040</t>
  </si>
  <si>
    <t xml:space="preserve">Мероприятия в сфере  проведения выборов </t>
  </si>
  <si>
    <t>Обеспечение проведения выборов и референдумов</t>
  </si>
  <si>
    <t>100 00 00000</t>
  </si>
  <si>
    <t>100 00 04000</t>
  </si>
  <si>
    <t>100 00 04040</t>
  </si>
  <si>
    <t>170 00 00000</t>
  </si>
  <si>
    <t>170 00 04000</t>
  </si>
  <si>
    <t>170 00 04040</t>
  </si>
  <si>
    <t>190 00 00000</t>
  </si>
  <si>
    <t>190 00 04000</t>
  </si>
  <si>
    <t>190 00 04050</t>
  </si>
  <si>
    <t>210 00 00000</t>
  </si>
  <si>
    <t>210 00 04000</t>
  </si>
  <si>
    <t>210 00 04040</t>
  </si>
  <si>
    <t>229 00 12000</t>
  </si>
  <si>
    <t>229 00 12040</t>
  </si>
  <si>
    <t>229 00 12060</t>
  </si>
  <si>
    <t>260 00 00000</t>
  </si>
  <si>
    <t>260 00 04000</t>
  </si>
  <si>
    <t>260 00 04070</t>
  </si>
  <si>
    <t>229 00 02000</t>
  </si>
  <si>
    <t>229 00 02080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</si>
  <si>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</si>
  <si>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</si>
  <si>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</si>
  <si>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</si>
  <si>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</si>
  <si>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</si>
  <si>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</si>
  <si>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</si>
  <si>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</si>
  <si>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100 00 04280</t>
  </si>
  <si>
    <t>040 00 00000</t>
  </si>
  <si>
    <t>040 00 04000</t>
  </si>
  <si>
    <t>040 00 04210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</si>
  <si>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</si>
  <si>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</si>
  <si>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</si>
  <si>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</si>
  <si>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280 00 10000</t>
  </si>
  <si>
    <t>280 00 10360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</si>
  <si>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</si>
  <si>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</si>
  <si>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</si>
  <si>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</si>
  <si>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</si>
  <si>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</si>
  <si>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</si>
  <si>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</si>
  <si>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</si>
  <si>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</si>
  <si>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</si>
  <si>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</si>
  <si>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</si>
  <si>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</si>
  <si>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</si>
  <si>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</si>
  <si>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</si>
  <si>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</si>
  <si>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040 00 04230</t>
  </si>
  <si>
    <t>090 00 00000</t>
  </si>
  <si>
    <t>090 00 04000</t>
  </si>
  <si>
    <t>090 00 12000</t>
  </si>
  <si>
    <t>090 00 12140</t>
  </si>
  <si>
    <t>100 00 04140</t>
  </si>
  <si>
    <t>221 00 04000</t>
  </si>
  <si>
    <t>221 00 04140</t>
  </si>
  <si>
    <t>280 00 10020</t>
  </si>
  <si>
    <t>100 00 04150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</si>
  <si>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</si>
  <si>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</si>
  <si>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</si>
  <si>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</si>
  <si>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</si>
  <si>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</si>
  <si>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</si>
  <si>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</si>
  <si>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</si>
  <si>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</si>
  <si>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090 00 04160</t>
  </si>
  <si>
    <t>100 00 04160</t>
  </si>
  <si>
    <t>310 00 00000</t>
  </si>
  <si>
    <t>310 00 06000</t>
  </si>
  <si>
    <t>310 00 06140</t>
  </si>
  <si>
    <t>310 00 12000</t>
  </si>
  <si>
    <t>310 00 12340</t>
  </si>
  <si>
    <t>310 00 09000</t>
  </si>
  <si>
    <t>310 00 09300</t>
  </si>
  <si>
    <t>310 00 09340</t>
  </si>
  <si>
    <t>310 00 09350</t>
  </si>
  <si>
    <t>310 00 09360</t>
  </si>
  <si>
    <t>310 00 09370</t>
  </si>
  <si>
    <t>310 00 09380</t>
  </si>
  <si>
    <t>310 00 09390</t>
  </si>
  <si>
    <t>310 00 04000</t>
  </si>
  <si>
    <t>310 00 04340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</si>
  <si>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</si>
  <si>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</si>
  <si>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</si>
  <si>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</si>
  <si>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</si>
  <si>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</si>
  <si>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</si>
  <si>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</si>
  <si>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100 00 04260</t>
  </si>
  <si>
    <t>210 00 10000</t>
  </si>
  <si>
    <t>210 00 10260</t>
  </si>
  <si>
    <t>070 00 02270</t>
  </si>
  <si>
    <t>070 00 02280</t>
  </si>
  <si>
    <t>070 00 04270</t>
  </si>
  <si>
    <t>070 00 04280</t>
  </si>
  <si>
    <t>070 00 06000</t>
  </si>
  <si>
    <t>070 00 06270</t>
  </si>
  <si>
    <t>070  00 02000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</si>
  <si>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</si>
  <si>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</si>
  <si>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</si>
  <si>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</si>
  <si>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</si>
  <si>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</si>
  <si>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</si>
  <si>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</si>
  <si>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</si>
  <si>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</si>
  <si>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 xml:space="preserve">040 00 04370 </t>
  </si>
  <si>
    <t>050 00 06370</t>
  </si>
  <si>
    <t>Субсидии  юридическим лицам (за исключением субсидий  государственным (муниципальным) учреждениям), индивидуальным предпринимателям, а также физическим лицам-производителям услуг в целях финансового обеспечения (возмещения) затрат  в связи с оказанием  общественно значимых социальных услуг отдельным категориям граждан на территории городского округа Тольятти</t>
  </si>
  <si>
    <t xml:space="preserve">050 00 10000 </t>
  </si>
  <si>
    <t>050 00 10130</t>
  </si>
  <si>
    <t>050 00 10370</t>
  </si>
  <si>
    <t>050 00 10570</t>
  </si>
  <si>
    <t>050 00 04370</t>
  </si>
  <si>
    <t>110 00 02000</t>
  </si>
  <si>
    <t>110 00 02470</t>
  </si>
  <si>
    <t>110 00 04470</t>
  </si>
  <si>
    <t>110 00 04480</t>
  </si>
  <si>
    <t>220 00 08000</t>
  </si>
  <si>
    <t>220 00 08010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</si>
  <si>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</si>
  <si>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</si>
  <si>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</si>
  <si>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</si>
  <si>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</si>
  <si>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</si>
  <si>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</si>
  <si>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</si>
  <si>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</si>
  <si>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</si>
  <si>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</si>
  <si>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</si>
  <si>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</si>
  <si>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</si>
  <si>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</si>
  <si>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050 00 09160</t>
  </si>
  <si>
    <t>050 00 09170</t>
  </si>
  <si>
    <t>050 00 09190</t>
  </si>
  <si>
    <t>050 00 09220</t>
  </si>
  <si>
    <t>050 00 09230</t>
  </si>
  <si>
    <t>050 00 09240</t>
  </si>
  <si>
    <t>050 00 09250</t>
  </si>
  <si>
    <t>050 00 09260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</si>
  <si>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</si>
  <si>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</si>
  <si>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</si>
  <si>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</si>
  <si>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</si>
  <si>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</si>
  <si>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</si>
  <si>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</si>
  <si>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</si>
  <si>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</si>
  <si>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</si>
  <si>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152 00 04310</t>
  </si>
  <si>
    <t>180 00 00000</t>
  </si>
  <si>
    <t>180 00 02000</t>
  </si>
  <si>
    <t>180 00 02320</t>
  </si>
  <si>
    <t>180 00 04310</t>
  </si>
  <si>
    <t>180 00 04000</t>
  </si>
  <si>
    <t>990 00 04100</t>
  </si>
  <si>
    <t>990 00 04130</t>
  </si>
  <si>
    <t xml:space="preserve">229 00 04120 </t>
  </si>
  <si>
    <t xml:space="preserve">155 00 00000 </t>
  </si>
  <si>
    <t xml:space="preserve">155 00 04000 </t>
  </si>
  <si>
    <t xml:space="preserve">155 00 04090 </t>
  </si>
  <si>
    <t>Социальные выплаты гражданам, кроме публичных
нормативных социальных выплат</t>
  </si>
  <si>
    <t>990 00 73000</t>
  </si>
  <si>
    <t>990 00 73190</t>
  </si>
  <si>
    <t>230 00 00000</t>
  </si>
  <si>
    <t>230 00 04000</t>
  </si>
  <si>
    <t>230 00 04390</t>
  </si>
  <si>
    <t>151 00 00000</t>
  </si>
  <si>
    <t>152 00 04180</t>
  </si>
  <si>
    <t>040 00 04130</t>
  </si>
  <si>
    <t>140 00 00000</t>
  </si>
  <si>
    <t>140 00 04000</t>
  </si>
  <si>
    <t>140 00 04130</t>
  </si>
  <si>
    <t>290 00 00000</t>
  </si>
  <si>
    <t>290 00 04000</t>
  </si>
  <si>
    <t>290 00 04130</t>
  </si>
  <si>
    <t>330 00 00000</t>
  </si>
  <si>
    <t>330 00 04000</t>
  </si>
  <si>
    <t>330 00 04130</t>
  </si>
  <si>
    <t>140 00 04410</t>
  </si>
  <si>
    <t>210 00 04410</t>
  </si>
  <si>
    <t>290 00 04410</t>
  </si>
  <si>
    <t>320 00 00000</t>
  </si>
  <si>
    <t>320 00 04000</t>
  </si>
  <si>
    <t>320 00 04410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</si>
  <si>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</si>
  <si>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</si>
  <si>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</si>
  <si>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</si>
  <si>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</si>
  <si>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</si>
  <si>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</si>
  <si>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</si>
  <si>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320 00 04420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</si>
  <si>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</si>
  <si>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</si>
  <si>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</si>
  <si>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</si>
  <si>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</si>
  <si>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</si>
  <si>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</si>
  <si>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320 00 02000</t>
  </si>
  <si>
    <t>320 00 02430</t>
  </si>
  <si>
    <t>240 00 04440</t>
  </si>
  <si>
    <t>300 00 00000</t>
  </si>
  <si>
    <t>300 00 04000</t>
  </si>
  <si>
    <t>300 00 04450</t>
  </si>
  <si>
    <t>155 00 06000</t>
  </si>
  <si>
    <t>155 00 06520</t>
  </si>
  <si>
    <t>155 00 06530</t>
  </si>
  <si>
    <t>155 00 06540</t>
  </si>
  <si>
    <t>155 00 06550</t>
  </si>
  <si>
    <t>040 00 04180</t>
  </si>
  <si>
    <t>151 00 04000</t>
  </si>
  <si>
    <t>151 00 04180</t>
  </si>
  <si>
    <t>152 00 04100</t>
  </si>
  <si>
    <t>153 00 04000</t>
  </si>
  <si>
    <t>153 00 04180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</si>
  <si>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</si>
  <si>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</si>
  <si>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</si>
  <si>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</si>
  <si>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</si>
  <si>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</si>
  <si>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</si>
  <si>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</si>
  <si>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151 00 04420</t>
  </si>
  <si>
    <t>Учреждения, осуществляющие деятельность в сфере связи и информатики</t>
  </si>
  <si>
    <t>110 00 02480</t>
  </si>
  <si>
    <t>050 00 04000</t>
  </si>
  <si>
    <t xml:space="preserve"> от ____________________№______</t>
  </si>
  <si>
    <t>153 00 00000</t>
  </si>
  <si>
    <t>050 00 09180</t>
  </si>
  <si>
    <t>990 00 04150</t>
  </si>
  <si>
    <t>990 00 04580</t>
  </si>
  <si>
    <t>990 00 04590</t>
  </si>
  <si>
    <t>030 00 04500</t>
  </si>
  <si>
    <t xml:space="preserve">020 00 04600 </t>
  </si>
  <si>
    <t>010 00 72000</t>
  </si>
  <si>
    <t>Стимулирующие субсидии в рамках муниципальных программ и непрограммных направлений деятельности</t>
  </si>
  <si>
    <t>010 00 72200</t>
  </si>
  <si>
    <t>070 00 72000</t>
  </si>
  <si>
    <t>070 00 72200</t>
  </si>
  <si>
    <t>020 00 72200</t>
  </si>
  <si>
    <t>020 00 72000</t>
  </si>
  <si>
    <t>010 00  72200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</si>
  <si>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</si>
  <si>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в связи с рождением ребенка в День исторического рождения города (20 июня)</t>
  </si>
  <si>
    <t>330 00 04420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</si>
</sst>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</cellStyleXfs>
  <cellXfs count="10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right"/>
    </xf>
    <xf numFmtId="3" fontId="10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17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 wrapText="1"/>
    </xf>
    <xf numFmtId="0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vertical="center"/>
    </xf>
    <xf numFmtId="11" fontId="11" fillId="0" borderId="1" xfId="0" applyNumberFormat="1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3" fontId="12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164" fontId="12" fillId="0" borderId="1" xfId="3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3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3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006"/>
  <sheetViews>
    <sheetView showZeros="0" tabSelected="1" view="pageBreakPreview" topLeftCell="A166" zoomScaleNormal="75" zoomScaleSheetLayoutView="100" workbookViewId="0">
      <selection activeCell="F166" sqref="F1:G1048576"/>
    </sheetView>
  </sheetViews>
  <sheetFormatPr defaultColWidth="9.140625" defaultRowHeight="15"/>
  <cols>
    <col min="1" max="1" width="54.7109375" style="2" customWidth="1"/>
    <col min="2" max="2" width="8.42578125" style="3" customWidth="1"/>
    <col min="3" max="3" width="7" style="3" customWidth="1"/>
    <col min="4" max="4" width="16.28515625" style="4" customWidth="1"/>
    <col min="5" max="5" width="8.42578125" style="3" customWidth="1"/>
    <col min="6" max="6" width="17.140625" style="1" customWidth="1"/>
    <col min="7" max="7" width="16.7109375" style="1" customWidth="1"/>
    <col min="8" max="16384" width="9.140625" style="1"/>
  </cols>
  <sheetData>
    <row r="2" spans="1:7" ht="18.75" customHeight="1">
      <c r="A2" s="97" t="s">
        <v>313</v>
      </c>
      <c r="B2" s="97"/>
      <c r="C2" s="97"/>
      <c r="D2" s="97"/>
      <c r="E2" s="97"/>
      <c r="F2" s="97"/>
      <c r="G2" s="97"/>
    </row>
    <row r="3" spans="1:7" ht="18.75" customHeight="1">
      <c r="A3" s="98" t="s">
        <v>290</v>
      </c>
      <c r="B3" s="98"/>
      <c r="C3" s="98"/>
      <c r="D3" s="98"/>
      <c r="E3" s="98"/>
      <c r="F3" s="98"/>
      <c r="G3" s="98"/>
    </row>
    <row r="4" spans="1:7" ht="18.75" customHeight="1">
      <c r="A4" s="98" t="s">
        <v>609</v>
      </c>
      <c r="B4" s="98"/>
      <c r="C4" s="98"/>
      <c r="D4" s="98"/>
      <c r="E4" s="98"/>
      <c r="F4" s="98"/>
      <c r="G4" s="98"/>
    </row>
    <row r="5" spans="1:7" ht="18.75">
      <c r="A5" s="16"/>
      <c r="B5" s="16"/>
      <c r="C5" s="16"/>
      <c r="D5" s="16"/>
      <c r="E5" s="17"/>
    </row>
    <row r="6" spans="1:7" ht="18.75">
      <c r="A6" s="16"/>
      <c r="B6" s="16"/>
      <c r="C6" s="16"/>
      <c r="D6" s="16"/>
      <c r="E6" s="17"/>
    </row>
    <row r="7" spans="1:7" ht="154.5" customHeight="1">
      <c r="A7" s="96" t="s">
        <v>328</v>
      </c>
      <c r="B7" s="96"/>
      <c r="C7" s="96"/>
      <c r="D7" s="96"/>
      <c r="E7" s="96"/>
      <c r="F7" s="96"/>
      <c r="G7" s="96"/>
    </row>
    <row r="8" spans="1:7" ht="25.5" customHeight="1"/>
    <row r="9" spans="1:7" ht="12.75" customHeight="1">
      <c r="A9" s="100" t="s">
        <v>15</v>
      </c>
      <c r="B9" s="101" t="s">
        <v>54</v>
      </c>
      <c r="C9" s="101" t="s">
        <v>55</v>
      </c>
      <c r="D9" s="100" t="s">
        <v>16</v>
      </c>
      <c r="E9" s="101" t="s">
        <v>17</v>
      </c>
      <c r="F9" s="99" t="s">
        <v>7</v>
      </c>
      <c r="G9" s="99"/>
    </row>
    <row r="10" spans="1:7" ht="13.5" customHeight="1">
      <c r="A10" s="100"/>
      <c r="B10" s="101"/>
      <c r="C10" s="101"/>
      <c r="D10" s="100"/>
      <c r="E10" s="101"/>
      <c r="F10" s="99"/>
      <c r="G10" s="99"/>
    </row>
    <row r="11" spans="1:7" ht="121.5" customHeight="1">
      <c r="A11" s="100"/>
      <c r="B11" s="101"/>
      <c r="C11" s="101"/>
      <c r="D11" s="100"/>
      <c r="E11" s="101"/>
      <c r="F11" s="95" t="s">
        <v>8</v>
      </c>
      <c r="G11" s="18" t="s">
        <v>9</v>
      </c>
    </row>
    <row r="12" spans="1:7" ht="15.75">
      <c r="A12" s="19"/>
      <c r="B12" s="20"/>
      <c r="C12" s="20"/>
      <c r="D12" s="21"/>
      <c r="E12" s="20"/>
      <c r="F12" s="22"/>
      <c r="G12" s="22"/>
    </row>
    <row r="13" spans="1:7" s="5" customFormat="1" ht="50.25" customHeight="1">
      <c r="A13" s="23" t="s">
        <v>18</v>
      </c>
      <c r="B13" s="24" t="s">
        <v>19</v>
      </c>
      <c r="C13" s="24"/>
      <c r="D13" s="25"/>
      <c r="E13" s="24"/>
      <c r="F13" s="26">
        <f>F15+F23+F40+F75+F82+F57+F68</f>
        <v>1529490</v>
      </c>
      <c r="G13" s="26">
        <f>G15+G23+G40+G75+G82+G57+G68</f>
        <v>0</v>
      </c>
    </row>
    <row r="14" spans="1:7" s="6" customFormat="1" ht="15.75">
      <c r="A14" s="19"/>
      <c r="B14" s="20"/>
      <c r="C14" s="20"/>
      <c r="D14" s="21"/>
      <c r="E14" s="20"/>
      <c r="F14" s="65"/>
      <c r="G14" s="65"/>
    </row>
    <row r="15" spans="1:7" s="7" customFormat="1" ht="81.75" customHeight="1">
      <c r="A15" s="27" t="s">
        <v>76</v>
      </c>
      <c r="B15" s="28" t="s">
        <v>56</v>
      </c>
      <c r="C15" s="28" t="s">
        <v>57</v>
      </c>
      <c r="D15" s="29"/>
      <c r="E15" s="28"/>
      <c r="F15" s="30">
        <f t="shared" ref="F15:G20" si="0">F16</f>
        <v>1355</v>
      </c>
      <c r="G15" s="30">
        <f t="shared" si="0"/>
        <v>0</v>
      </c>
    </row>
    <row r="16" spans="1:7" s="7" customFormat="1" ht="51" customHeight="1">
      <c r="A16" s="31" t="s">
        <v>129</v>
      </c>
      <c r="B16" s="32" t="s">
        <v>56</v>
      </c>
      <c r="C16" s="32" t="s">
        <v>57</v>
      </c>
      <c r="D16" s="33" t="s">
        <v>337</v>
      </c>
      <c r="E16" s="32"/>
      <c r="F16" s="34">
        <f t="shared" si="0"/>
        <v>1355</v>
      </c>
      <c r="G16" s="34">
        <f t="shared" si="0"/>
        <v>0</v>
      </c>
    </row>
    <row r="17" spans="1:7" s="7" customFormat="1" ht="25.5" customHeight="1">
      <c r="A17" s="35" t="s">
        <v>131</v>
      </c>
      <c r="B17" s="32" t="s">
        <v>56</v>
      </c>
      <c r="C17" s="32" t="s">
        <v>57</v>
      </c>
      <c r="D17" s="36" t="s">
        <v>338</v>
      </c>
      <c r="E17" s="32"/>
      <c r="F17" s="34">
        <f t="shared" si="0"/>
        <v>1355</v>
      </c>
      <c r="G17" s="34">
        <f t="shared" si="0"/>
        <v>0</v>
      </c>
    </row>
    <row r="18" spans="1:7" s="7" customFormat="1" ht="36.75" customHeight="1">
      <c r="A18" s="31" t="s">
        <v>179</v>
      </c>
      <c r="B18" s="32" t="s">
        <v>56</v>
      </c>
      <c r="C18" s="32" t="s">
        <v>57</v>
      </c>
      <c r="D18" s="36" t="s">
        <v>350</v>
      </c>
      <c r="E18" s="32"/>
      <c r="F18" s="34">
        <f t="shared" si="0"/>
        <v>1355</v>
      </c>
      <c r="G18" s="34">
        <f t="shared" si="0"/>
        <v>0</v>
      </c>
    </row>
    <row r="19" spans="1:7" s="8" customFormat="1" ht="20.25" customHeight="1">
      <c r="A19" s="31" t="s">
        <v>128</v>
      </c>
      <c r="B19" s="32" t="s">
        <v>56</v>
      </c>
      <c r="C19" s="32" t="s">
        <v>57</v>
      </c>
      <c r="D19" s="36" t="s">
        <v>351</v>
      </c>
      <c r="E19" s="32"/>
      <c r="F19" s="34">
        <f t="shared" si="0"/>
        <v>1355</v>
      </c>
      <c r="G19" s="34">
        <f t="shared" si="0"/>
        <v>0</v>
      </c>
    </row>
    <row r="20" spans="1:7" s="9" customFormat="1" ht="87" customHeight="1">
      <c r="A20" s="35" t="s">
        <v>118</v>
      </c>
      <c r="B20" s="32" t="s">
        <v>56</v>
      </c>
      <c r="C20" s="32" t="s">
        <v>57</v>
      </c>
      <c r="D20" s="36" t="s">
        <v>351</v>
      </c>
      <c r="E20" s="32" t="s">
        <v>119</v>
      </c>
      <c r="F20" s="34">
        <f t="shared" si="0"/>
        <v>1355</v>
      </c>
      <c r="G20" s="34">
        <f t="shared" si="0"/>
        <v>0</v>
      </c>
    </row>
    <row r="21" spans="1:7" s="9" customFormat="1" ht="39" customHeight="1">
      <c r="A21" s="35" t="s">
        <v>212</v>
      </c>
      <c r="B21" s="32" t="s">
        <v>56</v>
      </c>
      <c r="C21" s="32" t="s">
        <v>57</v>
      </c>
      <c r="D21" s="36" t="s">
        <v>351</v>
      </c>
      <c r="E21" s="32" t="s">
        <v>211</v>
      </c>
      <c r="F21" s="34">
        <v>1355</v>
      </c>
      <c r="G21" s="34"/>
    </row>
    <row r="22" spans="1:7" s="6" customFormat="1" ht="15.75">
      <c r="A22" s="37"/>
      <c r="B22" s="20"/>
      <c r="C22" s="20"/>
      <c r="D22" s="21"/>
      <c r="E22" s="20"/>
      <c r="F22" s="65"/>
      <c r="G22" s="65"/>
    </row>
    <row r="23" spans="1:7" s="7" customFormat="1" ht="99.75" customHeight="1">
      <c r="A23" s="38" t="s">
        <v>58</v>
      </c>
      <c r="B23" s="28" t="s">
        <v>56</v>
      </c>
      <c r="C23" s="28" t="s">
        <v>59</v>
      </c>
      <c r="D23" s="39"/>
      <c r="E23" s="28"/>
      <c r="F23" s="40">
        <f t="shared" ref="F23:G24" si="1">F24</f>
        <v>67699</v>
      </c>
      <c r="G23" s="40">
        <f t="shared" si="1"/>
        <v>0</v>
      </c>
    </row>
    <row r="24" spans="1:7" s="7" customFormat="1" ht="27.75" customHeight="1">
      <c r="A24" s="31" t="s">
        <v>91</v>
      </c>
      <c r="B24" s="32" t="s">
        <v>56</v>
      </c>
      <c r="C24" s="32" t="s">
        <v>59</v>
      </c>
      <c r="D24" s="33" t="s">
        <v>347</v>
      </c>
      <c r="E24" s="41"/>
      <c r="F24" s="75">
        <f t="shared" si="1"/>
        <v>67699</v>
      </c>
      <c r="G24" s="75">
        <f t="shared" si="1"/>
        <v>0</v>
      </c>
    </row>
    <row r="25" spans="1:7" s="7" customFormat="1" ht="45" customHeight="1">
      <c r="A25" s="31" t="s">
        <v>179</v>
      </c>
      <c r="B25" s="32" t="s">
        <v>56</v>
      </c>
      <c r="C25" s="32" t="s">
        <v>59</v>
      </c>
      <c r="D25" s="36" t="s">
        <v>378</v>
      </c>
      <c r="E25" s="32"/>
      <c r="F25" s="75">
        <f t="shared" ref="F25:G25" si="2">F26+F29+F32</f>
        <v>67699</v>
      </c>
      <c r="G25" s="75">
        <f t="shared" si="2"/>
        <v>0</v>
      </c>
    </row>
    <row r="26" spans="1:7" s="7" customFormat="1" ht="40.5" customHeight="1">
      <c r="A26" s="31" t="s">
        <v>20</v>
      </c>
      <c r="B26" s="32" t="s">
        <v>56</v>
      </c>
      <c r="C26" s="32" t="s">
        <v>59</v>
      </c>
      <c r="D26" s="36" t="s">
        <v>379</v>
      </c>
      <c r="E26" s="32"/>
      <c r="F26" s="75">
        <f t="shared" ref="F26:G27" si="3">F27</f>
        <v>815</v>
      </c>
      <c r="G26" s="75">
        <f t="shared" si="3"/>
        <v>0</v>
      </c>
    </row>
    <row r="27" spans="1:7" s="7" customFormat="1" ht="92.25" customHeight="1">
      <c r="A27" s="35" t="s">
        <v>118</v>
      </c>
      <c r="B27" s="32" t="s">
        <v>56</v>
      </c>
      <c r="C27" s="32" t="s">
        <v>59</v>
      </c>
      <c r="D27" s="36" t="s">
        <v>379</v>
      </c>
      <c r="E27" s="32" t="s">
        <v>119</v>
      </c>
      <c r="F27" s="34">
        <f t="shared" si="3"/>
        <v>815</v>
      </c>
      <c r="G27" s="34">
        <f t="shared" si="3"/>
        <v>0</v>
      </c>
    </row>
    <row r="28" spans="1:7" s="7" customFormat="1" ht="40.5" customHeight="1">
      <c r="A28" s="35" t="s">
        <v>212</v>
      </c>
      <c r="B28" s="32" t="s">
        <v>56</v>
      </c>
      <c r="C28" s="32" t="s">
        <v>59</v>
      </c>
      <c r="D28" s="36" t="s">
        <v>379</v>
      </c>
      <c r="E28" s="32" t="s">
        <v>211</v>
      </c>
      <c r="F28" s="34">
        <v>815</v>
      </c>
      <c r="G28" s="34"/>
    </row>
    <row r="29" spans="1:7" s="7" customFormat="1" ht="42.75" customHeight="1">
      <c r="A29" s="31" t="s">
        <v>21</v>
      </c>
      <c r="B29" s="32" t="s">
        <v>56</v>
      </c>
      <c r="C29" s="32" t="s">
        <v>59</v>
      </c>
      <c r="D29" s="36" t="s">
        <v>380</v>
      </c>
      <c r="E29" s="32"/>
      <c r="F29" s="75">
        <f t="shared" ref="F29:G30" si="4">F30</f>
        <v>1344</v>
      </c>
      <c r="G29" s="75">
        <f t="shared" si="4"/>
        <v>0</v>
      </c>
    </row>
    <row r="30" spans="1:7" s="8" customFormat="1" ht="87.75" customHeight="1">
      <c r="A30" s="35" t="s">
        <v>118</v>
      </c>
      <c r="B30" s="32" t="s">
        <v>56</v>
      </c>
      <c r="C30" s="32" t="s">
        <v>59</v>
      </c>
      <c r="D30" s="36" t="s">
        <v>380</v>
      </c>
      <c r="E30" s="32" t="s">
        <v>119</v>
      </c>
      <c r="F30" s="34">
        <f t="shared" si="4"/>
        <v>1344</v>
      </c>
      <c r="G30" s="34">
        <f t="shared" si="4"/>
        <v>0</v>
      </c>
    </row>
    <row r="31" spans="1:7" s="8" customFormat="1" ht="33">
      <c r="A31" s="35" t="s">
        <v>212</v>
      </c>
      <c r="B31" s="32" t="s">
        <v>56</v>
      </c>
      <c r="C31" s="32" t="s">
        <v>59</v>
      </c>
      <c r="D31" s="36" t="s">
        <v>380</v>
      </c>
      <c r="E31" s="32" t="s">
        <v>211</v>
      </c>
      <c r="F31" s="34">
        <v>1344</v>
      </c>
      <c r="G31" s="34"/>
    </row>
    <row r="32" spans="1:7" s="9" customFormat="1" ht="19.5" customHeight="1">
      <c r="A32" s="31" t="s">
        <v>130</v>
      </c>
      <c r="B32" s="32" t="s">
        <v>56</v>
      </c>
      <c r="C32" s="32" t="s">
        <v>59</v>
      </c>
      <c r="D32" s="33" t="s">
        <v>381</v>
      </c>
      <c r="E32" s="32"/>
      <c r="F32" s="34">
        <f t="shared" ref="F32:G32" si="5">F33+F35+F37</f>
        <v>65540</v>
      </c>
      <c r="G32" s="34">
        <f t="shared" si="5"/>
        <v>0</v>
      </c>
    </row>
    <row r="33" spans="1:7" s="10" customFormat="1" ht="84" customHeight="1">
      <c r="A33" s="35" t="s">
        <v>118</v>
      </c>
      <c r="B33" s="32" t="s">
        <v>56</v>
      </c>
      <c r="C33" s="32" t="s">
        <v>59</v>
      </c>
      <c r="D33" s="33" t="s">
        <v>381</v>
      </c>
      <c r="E33" s="32" t="s">
        <v>119</v>
      </c>
      <c r="F33" s="34">
        <f t="shared" ref="F33:G33" si="6">F34</f>
        <v>52777</v>
      </c>
      <c r="G33" s="34">
        <f t="shared" si="6"/>
        <v>0</v>
      </c>
    </row>
    <row r="34" spans="1:7" s="10" customFormat="1" ht="33">
      <c r="A34" s="35" t="s">
        <v>212</v>
      </c>
      <c r="B34" s="32" t="s">
        <v>56</v>
      </c>
      <c r="C34" s="32" t="s">
        <v>59</v>
      </c>
      <c r="D34" s="33" t="s">
        <v>381</v>
      </c>
      <c r="E34" s="32" t="s">
        <v>211</v>
      </c>
      <c r="F34" s="34">
        <v>52777</v>
      </c>
      <c r="G34" s="34"/>
    </row>
    <row r="35" spans="1:7" s="10" customFormat="1" ht="32.25" customHeight="1">
      <c r="A35" s="42" t="s">
        <v>87</v>
      </c>
      <c r="B35" s="32" t="s">
        <v>56</v>
      </c>
      <c r="C35" s="32" t="s">
        <v>59</v>
      </c>
      <c r="D35" s="33" t="s">
        <v>381</v>
      </c>
      <c r="E35" s="32" t="s">
        <v>88</v>
      </c>
      <c r="F35" s="34">
        <f t="shared" ref="F35:G35" si="7">F36</f>
        <v>12208</v>
      </c>
      <c r="G35" s="34">
        <f t="shared" si="7"/>
        <v>0</v>
      </c>
    </row>
    <row r="36" spans="1:7" s="10" customFormat="1" ht="49.5" customHeight="1">
      <c r="A36" s="42" t="s">
        <v>214</v>
      </c>
      <c r="B36" s="32" t="s">
        <v>56</v>
      </c>
      <c r="C36" s="32" t="s">
        <v>59</v>
      </c>
      <c r="D36" s="33" t="s">
        <v>381</v>
      </c>
      <c r="E36" s="32" t="s">
        <v>213</v>
      </c>
      <c r="F36" s="34">
        <v>12208</v>
      </c>
      <c r="G36" s="34"/>
    </row>
    <row r="37" spans="1:7" s="9" customFormat="1" ht="24" customHeight="1">
      <c r="A37" s="31" t="s">
        <v>111</v>
      </c>
      <c r="B37" s="32" t="s">
        <v>56</v>
      </c>
      <c r="C37" s="32" t="s">
        <v>59</v>
      </c>
      <c r="D37" s="33" t="s">
        <v>381</v>
      </c>
      <c r="E37" s="32" t="s">
        <v>112</v>
      </c>
      <c r="F37" s="34">
        <f t="shared" ref="F37:G37" si="8">F38</f>
        <v>555</v>
      </c>
      <c r="G37" s="34">
        <f t="shared" si="8"/>
        <v>0</v>
      </c>
    </row>
    <row r="38" spans="1:7" s="9" customFormat="1" ht="28.5" customHeight="1">
      <c r="A38" s="31" t="s">
        <v>216</v>
      </c>
      <c r="B38" s="32" t="s">
        <v>56</v>
      </c>
      <c r="C38" s="32" t="s">
        <v>59</v>
      </c>
      <c r="D38" s="33" t="s">
        <v>381</v>
      </c>
      <c r="E38" s="32" t="s">
        <v>215</v>
      </c>
      <c r="F38" s="34">
        <v>555</v>
      </c>
      <c r="G38" s="34"/>
    </row>
    <row r="39" spans="1:7" s="10" customFormat="1" ht="16.5">
      <c r="A39" s="31"/>
      <c r="B39" s="32"/>
      <c r="C39" s="32"/>
      <c r="D39" s="43"/>
      <c r="E39" s="32"/>
      <c r="F39" s="68"/>
      <c r="G39" s="68"/>
    </row>
    <row r="40" spans="1:7" s="7" customFormat="1" ht="107.25" customHeight="1">
      <c r="A40" s="38" t="s">
        <v>60</v>
      </c>
      <c r="B40" s="28" t="s">
        <v>56</v>
      </c>
      <c r="C40" s="28" t="s">
        <v>61</v>
      </c>
      <c r="D40" s="39"/>
      <c r="E40" s="28"/>
      <c r="F40" s="30">
        <f>F41</f>
        <v>543389</v>
      </c>
      <c r="G40" s="30">
        <f>G41</f>
        <v>0</v>
      </c>
    </row>
    <row r="41" spans="1:7" s="8" customFormat="1" ht="57" customHeight="1">
      <c r="A41" s="31" t="s">
        <v>129</v>
      </c>
      <c r="B41" s="32" t="s">
        <v>56</v>
      </c>
      <c r="C41" s="32" t="s">
        <v>61</v>
      </c>
      <c r="D41" s="33" t="s">
        <v>337</v>
      </c>
      <c r="E41" s="41"/>
      <c r="F41" s="34">
        <f>F42+F47</f>
        <v>543389</v>
      </c>
      <c r="G41" s="34">
        <f>G42+G47</f>
        <v>0</v>
      </c>
    </row>
    <row r="42" spans="1:7" s="8" customFormat="1" ht="48.75" customHeight="1">
      <c r="A42" s="31" t="s">
        <v>120</v>
      </c>
      <c r="B42" s="32" t="s">
        <v>56</v>
      </c>
      <c r="C42" s="32" t="s">
        <v>61</v>
      </c>
      <c r="D42" s="36" t="s">
        <v>352</v>
      </c>
      <c r="E42" s="32"/>
      <c r="F42" s="34">
        <f>F43</f>
        <v>480</v>
      </c>
      <c r="G42" s="34">
        <f>G43</f>
        <v>0</v>
      </c>
    </row>
    <row r="43" spans="1:7" s="8" customFormat="1" ht="45" customHeight="1">
      <c r="A43" s="31" t="s">
        <v>179</v>
      </c>
      <c r="B43" s="32" t="s">
        <v>56</v>
      </c>
      <c r="C43" s="32" t="s">
        <v>61</v>
      </c>
      <c r="D43" s="36" t="s">
        <v>353</v>
      </c>
      <c r="E43" s="32"/>
      <c r="F43" s="34">
        <f t="shared" ref="F43:G45" si="9">F44</f>
        <v>480</v>
      </c>
      <c r="G43" s="34">
        <f t="shared" si="9"/>
        <v>0</v>
      </c>
    </row>
    <row r="44" spans="1:7" s="8" customFormat="1" ht="29.25" customHeight="1">
      <c r="A44" s="31" t="s">
        <v>130</v>
      </c>
      <c r="B44" s="32" t="s">
        <v>56</v>
      </c>
      <c r="C44" s="32" t="s">
        <v>61</v>
      </c>
      <c r="D44" s="36" t="s">
        <v>354</v>
      </c>
      <c r="E44" s="32"/>
      <c r="F44" s="34">
        <f t="shared" si="9"/>
        <v>480</v>
      </c>
      <c r="G44" s="34">
        <f t="shared" si="9"/>
        <v>0</v>
      </c>
    </row>
    <row r="45" spans="1:7" s="8" customFormat="1" ht="38.25" customHeight="1">
      <c r="A45" s="42" t="s">
        <v>87</v>
      </c>
      <c r="B45" s="32" t="s">
        <v>56</v>
      </c>
      <c r="C45" s="32" t="s">
        <v>61</v>
      </c>
      <c r="D45" s="36" t="s">
        <v>354</v>
      </c>
      <c r="E45" s="32" t="s">
        <v>88</v>
      </c>
      <c r="F45" s="34">
        <f t="shared" si="9"/>
        <v>480</v>
      </c>
      <c r="G45" s="34">
        <f t="shared" si="9"/>
        <v>0</v>
      </c>
    </row>
    <row r="46" spans="1:7" s="8" customFormat="1" ht="49.5">
      <c r="A46" s="42" t="s">
        <v>214</v>
      </c>
      <c r="B46" s="32" t="s">
        <v>56</v>
      </c>
      <c r="C46" s="32" t="s">
        <v>61</v>
      </c>
      <c r="D46" s="36" t="s">
        <v>354</v>
      </c>
      <c r="E46" s="32" t="s">
        <v>213</v>
      </c>
      <c r="F46" s="34">
        <v>480</v>
      </c>
      <c r="G46" s="34"/>
    </row>
    <row r="47" spans="1:7" s="8" customFormat="1" ht="21" customHeight="1">
      <c r="A47" s="35" t="s">
        <v>131</v>
      </c>
      <c r="B47" s="32" t="s">
        <v>56</v>
      </c>
      <c r="C47" s="32" t="s">
        <v>61</v>
      </c>
      <c r="D47" s="36" t="s">
        <v>338</v>
      </c>
      <c r="E47" s="41"/>
      <c r="F47" s="34">
        <f>F48</f>
        <v>542909</v>
      </c>
      <c r="G47" s="34">
        <f>G48</f>
        <v>0</v>
      </c>
    </row>
    <row r="48" spans="1:7" s="8" customFormat="1" ht="37.5" customHeight="1">
      <c r="A48" s="31" t="s">
        <v>179</v>
      </c>
      <c r="B48" s="32" t="s">
        <v>56</v>
      </c>
      <c r="C48" s="32" t="s">
        <v>61</v>
      </c>
      <c r="D48" s="36" t="s">
        <v>350</v>
      </c>
      <c r="E48" s="32"/>
      <c r="F48" s="34">
        <f t="shared" ref="F48:G48" si="10">F49</f>
        <v>542909</v>
      </c>
      <c r="G48" s="34">
        <f t="shared" si="10"/>
        <v>0</v>
      </c>
    </row>
    <row r="49" spans="1:7" s="9" customFormat="1" ht="21.75" customHeight="1">
      <c r="A49" s="31" t="s">
        <v>130</v>
      </c>
      <c r="B49" s="32" t="s">
        <v>56</v>
      </c>
      <c r="C49" s="32" t="s">
        <v>61</v>
      </c>
      <c r="D49" s="36" t="s">
        <v>355</v>
      </c>
      <c r="E49" s="32"/>
      <c r="F49" s="34">
        <f t="shared" ref="F49:G49" si="11">F50+F52+F54</f>
        <v>542909</v>
      </c>
      <c r="G49" s="34">
        <f t="shared" si="11"/>
        <v>0</v>
      </c>
    </row>
    <row r="50" spans="1:7" s="9" customFormat="1" ht="82.5" customHeight="1">
      <c r="A50" s="35" t="s">
        <v>118</v>
      </c>
      <c r="B50" s="32" t="s">
        <v>56</v>
      </c>
      <c r="C50" s="32" t="s">
        <v>61</v>
      </c>
      <c r="D50" s="36" t="s">
        <v>355</v>
      </c>
      <c r="E50" s="32" t="s">
        <v>119</v>
      </c>
      <c r="F50" s="34">
        <f t="shared" ref="F50:G50" si="12">F51</f>
        <v>530387</v>
      </c>
      <c r="G50" s="34">
        <f t="shared" si="12"/>
        <v>0</v>
      </c>
    </row>
    <row r="51" spans="1:7" s="9" customFormat="1" ht="39" customHeight="1">
      <c r="A51" s="35" t="s">
        <v>212</v>
      </c>
      <c r="B51" s="32" t="s">
        <v>56</v>
      </c>
      <c r="C51" s="32" t="s">
        <v>61</v>
      </c>
      <c r="D51" s="36" t="s">
        <v>355</v>
      </c>
      <c r="E51" s="32" t="s">
        <v>211</v>
      </c>
      <c r="F51" s="34">
        <f>474149+56238</f>
        <v>530387</v>
      </c>
      <c r="G51" s="34"/>
    </row>
    <row r="52" spans="1:7" s="9" customFormat="1" ht="38.25" customHeight="1">
      <c r="A52" s="42" t="s">
        <v>87</v>
      </c>
      <c r="B52" s="32" t="s">
        <v>56</v>
      </c>
      <c r="C52" s="32" t="s">
        <v>61</v>
      </c>
      <c r="D52" s="36" t="s">
        <v>355</v>
      </c>
      <c r="E52" s="32" t="s">
        <v>88</v>
      </c>
      <c r="F52" s="34">
        <f t="shared" ref="F52:G52" si="13">F53</f>
        <v>12490</v>
      </c>
      <c r="G52" s="34">
        <f t="shared" si="13"/>
        <v>0</v>
      </c>
    </row>
    <row r="53" spans="1:7" s="9" customFormat="1" ht="49.5">
      <c r="A53" s="42" t="s">
        <v>214</v>
      </c>
      <c r="B53" s="32" t="s">
        <v>56</v>
      </c>
      <c r="C53" s="32" t="s">
        <v>61</v>
      </c>
      <c r="D53" s="36" t="s">
        <v>355</v>
      </c>
      <c r="E53" s="32" t="s">
        <v>213</v>
      </c>
      <c r="F53" s="34">
        <f>4007+8583-100</f>
        <v>12490</v>
      </c>
      <c r="G53" s="34"/>
    </row>
    <row r="54" spans="1:7" s="9" customFormat="1" ht="18" customHeight="1">
      <c r="A54" s="31" t="s">
        <v>111</v>
      </c>
      <c r="B54" s="32" t="s">
        <v>56</v>
      </c>
      <c r="C54" s="32" t="s">
        <v>61</v>
      </c>
      <c r="D54" s="36" t="s">
        <v>355</v>
      </c>
      <c r="E54" s="32" t="s">
        <v>112</v>
      </c>
      <c r="F54" s="34">
        <f t="shared" ref="F54:G54" si="14">F55</f>
        <v>32</v>
      </c>
      <c r="G54" s="34">
        <f t="shared" si="14"/>
        <v>0</v>
      </c>
    </row>
    <row r="55" spans="1:7" s="9" customFormat="1" ht="20.25" customHeight="1">
      <c r="A55" s="31" t="s">
        <v>216</v>
      </c>
      <c r="B55" s="32" t="s">
        <v>56</v>
      </c>
      <c r="C55" s="32" t="s">
        <v>61</v>
      </c>
      <c r="D55" s="36" t="s">
        <v>355</v>
      </c>
      <c r="E55" s="32" t="s">
        <v>215</v>
      </c>
      <c r="F55" s="34">
        <v>32</v>
      </c>
      <c r="G55" s="34"/>
    </row>
    <row r="56" spans="1:7" s="9" customFormat="1" ht="16.5">
      <c r="A56" s="42"/>
      <c r="B56" s="32"/>
      <c r="C56" s="32"/>
      <c r="D56" s="36"/>
      <c r="E56" s="32"/>
      <c r="F56" s="34"/>
      <c r="G56" s="34"/>
    </row>
    <row r="57" spans="1:7" s="9" customFormat="1" ht="75">
      <c r="A57" s="38" t="s">
        <v>152</v>
      </c>
      <c r="B57" s="28" t="s">
        <v>56</v>
      </c>
      <c r="C57" s="28" t="s">
        <v>66</v>
      </c>
      <c r="D57" s="76"/>
      <c r="E57" s="28"/>
      <c r="F57" s="30">
        <f t="shared" ref="F57:G59" si="15">F58</f>
        <v>15683</v>
      </c>
      <c r="G57" s="30">
        <f t="shared" si="15"/>
        <v>0</v>
      </c>
    </row>
    <row r="58" spans="1:7" s="9" customFormat="1" ht="16.5">
      <c r="A58" s="31" t="s">
        <v>91</v>
      </c>
      <c r="B58" s="32" t="s">
        <v>56</v>
      </c>
      <c r="C58" s="32" t="s">
        <v>66</v>
      </c>
      <c r="D58" s="33" t="s">
        <v>347</v>
      </c>
      <c r="E58" s="41"/>
      <c r="F58" s="34">
        <f t="shared" si="15"/>
        <v>15683</v>
      </c>
      <c r="G58" s="34">
        <f t="shared" si="15"/>
        <v>0</v>
      </c>
    </row>
    <row r="59" spans="1:7" s="9" customFormat="1" ht="33">
      <c r="A59" s="31" t="s">
        <v>179</v>
      </c>
      <c r="B59" s="32" t="s">
        <v>56</v>
      </c>
      <c r="C59" s="32" t="s">
        <v>66</v>
      </c>
      <c r="D59" s="36" t="s">
        <v>378</v>
      </c>
      <c r="E59" s="41"/>
      <c r="F59" s="34">
        <f t="shared" si="15"/>
        <v>15683</v>
      </c>
      <c r="G59" s="34">
        <f t="shared" si="15"/>
        <v>0</v>
      </c>
    </row>
    <row r="60" spans="1:7" s="9" customFormat="1" ht="16.5">
      <c r="A60" s="31" t="s">
        <v>130</v>
      </c>
      <c r="B60" s="32" t="s">
        <v>56</v>
      </c>
      <c r="C60" s="32" t="s">
        <v>66</v>
      </c>
      <c r="D60" s="33" t="s">
        <v>381</v>
      </c>
      <c r="E60" s="32"/>
      <c r="F60" s="34">
        <f t="shared" ref="F60:G60" si="16">F61+F63+F65</f>
        <v>15683</v>
      </c>
      <c r="G60" s="34">
        <f t="shared" si="16"/>
        <v>0</v>
      </c>
    </row>
    <row r="61" spans="1:7" s="9" customFormat="1" ht="82.5">
      <c r="A61" s="35" t="s">
        <v>118</v>
      </c>
      <c r="B61" s="32" t="s">
        <v>56</v>
      </c>
      <c r="C61" s="32" t="s">
        <v>66</v>
      </c>
      <c r="D61" s="33" t="s">
        <v>381</v>
      </c>
      <c r="E61" s="32" t="s">
        <v>119</v>
      </c>
      <c r="F61" s="34">
        <f t="shared" ref="F61:G61" si="17">F62</f>
        <v>13049</v>
      </c>
      <c r="G61" s="34">
        <f t="shared" si="17"/>
        <v>0</v>
      </c>
    </row>
    <row r="62" spans="1:7" s="9" customFormat="1" ht="33">
      <c r="A62" s="35" t="s">
        <v>212</v>
      </c>
      <c r="B62" s="32" t="s">
        <v>56</v>
      </c>
      <c r="C62" s="32" t="s">
        <v>66</v>
      </c>
      <c r="D62" s="33" t="s">
        <v>381</v>
      </c>
      <c r="E62" s="32" t="s">
        <v>211</v>
      </c>
      <c r="F62" s="34">
        <v>13049</v>
      </c>
      <c r="G62" s="34"/>
    </row>
    <row r="63" spans="1:7" s="9" customFormat="1" ht="33">
      <c r="A63" s="42" t="s">
        <v>87</v>
      </c>
      <c r="B63" s="32" t="s">
        <v>56</v>
      </c>
      <c r="C63" s="32" t="s">
        <v>66</v>
      </c>
      <c r="D63" s="33" t="s">
        <v>381</v>
      </c>
      <c r="E63" s="32" t="s">
        <v>88</v>
      </c>
      <c r="F63" s="34">
        <f t="shared" ref="F63:G63" si="18">F64</f>
        <v>2603</v>
      </c>
      <c r="G63" s="34">
        <f t="shared" si="18"/>
        <v>0</v>
      </c>
    </row>
    <row r="64" spans="1:7" s="9" customFormat="1" ht="49.5">
      <c r="A64" s="42" t="s">
        <v>214</v>
      </c>
      <c r="B64" s="32" t="s">
        <v>56</v>
      </c>
      <c r="C64" s="32" t="s">
        <v>66</v>
      </c>
      <c r="D64" s="33" t="s">
        <v>381</v>
      </c>
      <c r="E64" s="32" t="s">
        <v>213</v>
      </c>
      <c r="F64" s="34">
        <v>2603</v>
      </c>
      <c r="G64" s="34"/>
    </row>
    <row r="65" spans="1:7" s="9" customFormat="1" ht="16.5">
      <c r="A65" s="31" t="s">
        <v>111</v>
      </c>
      <c r="B65" s="32" t="s">
        <v>56</v>
      </c>
      <c r="C65" s="32" t="s">
        <v>66</v>
      </c>
      <c r="D65" s="33" t="s">
        <v>381</v>
      </c>
      <c r="E65" s="32" t="s">
        <v>112</v>
      </c>
      <c r="F65" s="34">
        <f t="shared" ref="F65:G65" si="19">F66</f>
        <v>31</v>
      </c>
      <c r="G65" s="34">
        <f t="shared" si="19"/>
        <v>0</v>
      </c>
    </row>
    <row r="66" spans="1:7" s="9" customFormat="1" ht="16.5">
      <c r="A66" s="31" t="s">
        <v>216</v>
      </c>
      <c r="B66" s="32" t="s">
        <v>56</v>
      </c>
      <c r="C66" s="32" t="s">
        <v>66</v>
      </c>
      <c r="D66" s="33" t="s">
        <v>381</v>
      </c>
      <c r="E66" s="32" t="s">
        <v>215</v>
      </c>
      <c r="F66" s="34">
        <v>31</v>
      </c>
      <c r="G66" s="34"/>
    </row>
    <row r="67" spans="1:7" s="9" customFormat="1" ht="16.5">
      <c r="A67" s="31"/>
      <c r="B67" s="32"/>
      <c r="C67" s="32"/>
      <c r="D67" s="33"/>
      <c r="E67" s="32"/>
      <c r="F67" s="34"/>
      <c r="G67" s="34"/>
    </row>
    <row r="68" spans="1:7" s="9" customFormat="1" ht="37.5">
      <c r="A68" s="38" t="s">
        <v>357</v>
      </c>
      <c r="B68" s="28" t="s">
        <v>56</v>
      </c>
      <c r="C68" s="28" t="s">
        <v>62</v>
      </c>
      <c r="D68" s="76"/>
      <c r="E68" s="28"/>
      <c r="F68" s="30">
        <f t="shared" ref="F68:G72" si="20">F69</f>
        <v>1371</v>
      </c>
      <c r="G68" s="30">
        <f t="shared" si="20"/>
        <v>0</v>
      </c>
    </row>
    <row r="69" spans="1:7" s="9" customFormat="1" ht="16.5">
      <c r="A69" s="31" t="s">
        <v>91</v>
      </c>
      <c r="B69" s="32" t="s">
        <v>56</v>
      </c>
      <c r="C69" s="32" t="s">
        <v>62</v>
      </c>
      <c r="D69" s="36" t="s">
        <v>347</v>
      </c>
      <c r="E69" s="32"/>
      <c r="F69" s="34">
        <f t="shared" si="20"/>
        <v>1371</v>
      </c>
      <c r="G69" s="34">
        <f t="shared" si="20"/>
        <v>0</v>
      </c>
    </row>
    <row r="70" spans="1:7" s="9" customFormat="1" ht="16.5">
      <c r="A70" s="31" t="s">
        <v>85</v>
      </c>
      <c r="B70" s="32" t="s">
        <v>56</v>
      </c>
      <c r="C70" s="32" t="s">
        <v>62</v>
      </c>
      <c r="D70" s="36" t="s">
        <v>348</v>
      </c>
      <c r="E70" s="32"/>
      <c r="F70" s="34">
        <f t="shared" si="20"/>
        <v>1371</v>
      </c>
      <c r="G70" s="34">
        <f t="shared" si="20"/>
        <v>0</v>
      </c>
    </row>
    <row r="71" spans="1:7" s="9" customFormat="1" ht="16.5">
      <c r="A71" s="31" t="s">
        <v>356</v>
      </c>
      <c r="B71" s="32" t="s">
        <v>56</v>
      </c>
      <c r="C71" s="32" t="s">
        <v>62</v>
      </c>
      <c r="D71" s="33" t="s">
        <v>614</v>
      </c>
      <c r="E71" s="32"/>
      <c r="F71" s="34">
        <f t="shared" si="20"/>
        <v>1371</v>
      </c>
      <c r="G71" s="34">
        <f t="shared" si="20"/>
        <v>0</v>
      </c>
    </row>
    <row r="72" spans="1:7" s="9" customFormat="1" ht="33">
      <c r="A72" s="31" t="s">
        <v>87</v>
      </c>
      <c r="B72" s="32" t="s">
        <v>56</v>
      </c>
      <c r="C72" s="32" t="s">
        <v>62</v>
      </c>
      <c r="D72" s="33" t="s">
        <v>614</v>
      </c>
      <c r="E72" s="32" t="s">
        <v>88</v>
      </c>
      <c r="F72" s="34">
        <f t="shared" si="20"/>
        <v>1371</v>
      </c>
      <c r="G72" s="34">
        <f t="shared" si="20"/>
        <v>0</v>
      </c>
    </row>
    <row r="73" spans="1:7" s="9" customFormat="1" ht="49.5">
      <c r="A73" s="31" t="s">
        <v>214</v>
      </c>
      <c r="B73" s="32" t="s">
        <v>56</v>
      </c>
      <c r="C73" s="32" t="s">
        <v>62</v>
      </c>
      <c r="D73" s="33" t="s">
        <v>614</v>
      </c>
      <c r="E73" s="32" t="s">
        <v>213</v>
      </c>
      <c r="F73" s="34">
        <f>1203+168</f>
        <v>1371</v>
      </c>
      <c r="G73" s="34"/>
    </row>
    <row r="74" spans="1:7" s="9" customFormat="1" ht="16.5">
      <c r="A74" s="31"/>
      <c r="B74" s="32"/>
      <c r="C74" s="32"/>
      <c r="D74" s="33"/>
      <c r="E74" s="32"/>
      <c r="F74" s="34"/>
      <c r="G74" s="34"/>
    </row>
    <row r="75" spans="1:7" s="8" customFormat="1" ht="18.75">
      <c r="A75" s="38" t="s">
        <v>22</v>
      </c>
      <c r="B75" s="28" t="s">
        <v>56</v>
      </c>
      <c r="C75" s="28" t="s">
        <v>63</v>
      </c>
      <c r="D75" s="39"/>
      <c r="E75" s="28"/>
      <c r="F75" s="30">
        <f t="shared" ref="F75:G79" si="21">F76</f>
        <v>4927</v>
      </c>
      <c r="G75" s="30">
        <f t="shared" si="21"/>
        <v>0</v>
      </c>
    </row>
    <row r="76" spans="1:7" s="8" customFormat="1" ht="16.5">
      <c r="A76" s="31" t="s">
        <v>91</v>
      </c>
      <c r="B76" s="32" t="s">
        <v>56</v>
      </c>
      <c r="C76" s="32" t="s">
        <v>63</v>
      </c>
      <c r="D76" s="36" t="s">
        <v>347</v>
      </c>
      <c r="E76" s="41"/>
      <c r="F76" s="34">
        <f t="shared" si="21"/>
        <v>4927</v>
      </c>
      <c r="G76" s="34">
        <f t="shared" si="21"/>
        <v>0</v>
      </c>
    </row>
    <row r="77" spans="1:7" s="8" customFormat="1" ht="16.5">
      <c r="A77" s="31" t="s">
        <v>22</v>
      </c>
      <c r="B77" s="32" t="s">
        <v>56</v>
      </c>
      <c r="C77" s="32" t="s">
        <v>63</v>
      </c>
      <c r="D77" s="33" t="s">
        <v>523</v>
      </c>
      <c r="E77" s="41"/>
      <c r="F77" s="34">
        <f t="shared" si="21"/>
        <v>4927</v>
      </c>
      <c r="G77" s="34">
        <f t="shared" si="21"/>
        <v>0</v>
      </c>
    </row>
    <row r="78" spans="1:7" s="8" customFormat="1" ht="37.5" customHeight="1">
      <c r="A78" s="31" t="s">
        <v>156</v>
      </c>
      <c r="B78" s="32" t="s">
        <v>56</v>
      </c>
      <c r="C78" s="32" t="s">
        <v>63</v>
      </c>
      <c r="D78" s="33" t="s">
        <v>524</v>
      </c>
      <c r="E78" s="32"/>
      <c r="F78" s="34">
        <f t="shared" si="21"/>
        <v>4927</v>
      </c>
      <c r="G78" s="34">
        <f t="shared" si="21"/>
        <v>0</v>
      </c>
    </row>
    <row r="79" spans="1:7" s="8" customFormat="1" ht="16.5">
      <c r="A79" s="31" t="s">
        <v>111</v>
      </c>
      <c r="B79" s="32" t="s">
        <v>56</v>
      </c>
      <c r="C79" s="32" t="s">
        <v>63</v>
      </c>
      <c r="D79" s="33" t="s">
        <v>524</v>
      </c>
      <c r="E79" s="32" t="s">
        <v>112</v>
      </c>
      <c r="F79" s="34">
        <f t="shared" si="21"/>
        <v>4927</v>
      </c>
      <c r="G79" s="34">
        <f t="shared" si="21"/>
        <v>0</v>
      </c>
    </row>
    <row r="80" spans="1:7" s="8" customFormat="1" ht="16.5">
      <c r="A80" s="31" t="s">
        <v>218</v>
      </c>
      <c r="B80" s="32" t="s">
        <v>56</v>
      </c>
      <c r="C80" s="32" t="s">
        <v>63</v>
      </c>
      <c r="D80" s="33" t="s">
        <v>524</v>
      </c>
      <c r="E80" s="32" t="s">
        <v>217</v>
      </c>
      <c r="F80" s="34">
        <v>4927</v>
      </c>
      <c r="G80" s="34"/>
    </row>
    <row r="81" spans="1:7">
      <c r="A81" s="45"/>
      <c r="B81" s="46"/>
      <c r="C81" s="46"/>
      <c r="D81" s="47"/>
      <c r="E81" s="46"/>
      <c r="F81" s="69"/>
      <c r="G81" s="69"/>
    </row>
    <row r="82" spans="1:7" ht="18.75">
      <c r="A82" s="38" t="s">
        <v>23</v>
      </c>
      <c r="B82" s="28" t="s">
        <v>56</v>
      </c>
      <c r="C82" s="28" t="s">
        <v>79</v>
      </c>
      <c r="D82" s="39"/>
      <c r="E82" s="28"/>
      <c r="F82" s="30">
        <f>F166+F88+F93+F112+F124+F152+F83+F157+F107+F119</f>
        <v>895066</v>
      </c>
      <c r="G82" s="30">
        <f>G166+G88+G93+G112+G124+G152+G83+G157+G107+G119</f>
        <v>0</v>
      </c>
    </row>
    <row r="83" spans="1:7" ht="50.25">
      <c r="A83" s="31" t="s">
        <v>161</v>
      </c>
      <c r="B83" s="32" t="s">
        <v>56</v>
      </c>
      <c r="C83" s="32" t="s">
        <v>79</v>
      </c>
      <c r="D83" s="43" t="s">
        <v>329</v>
      </c>
      <c r="E83" s="28"/>
      <c r="F83" s="34">
        <f t="shared" ref="F83:G86" si="22">F84</f>
        <v>4179</v>
      </c>
      <c r="G83" s="34">
        <f t="shared" si="22"/>
        <v>0</v>
      </c>
    </row>
    <row r="84" spans="1:7" ht="18" customHeight="1">
      <c r="A84" s="31" t="s">
        <v>85</v>
      </c>
      <c r="B84" s="32" t="s">
        <v>56</v>
      </c>
      <c r="C84" s="32" t="s">
        <v>79</v>
      </c>
      <c r="D84" s="43" t="s">
        <v>330</v>
      </c>
      <c r="E84" s="28"/>
      <c r="F84" s="34">
        <f t="shared" si="22"/>
        <v>4179</v>
      </c>
      <c r="G84" s="34">
        <f t="shared" si="22"/>
        <v>0</v>
      </c>
    </row>
    <row r="85" spans="1:7" ht="18.75">
      <c r="A85" s="31" t="s">
        <v>162</v>
      </c>
      <c r="B85" s="32" t="s">
        <v>56</v>
      </c>
      <c r="C85" s="32" t="s">
        <v>79</v>
      </c>
      <c r="D85" s="43" t="s">
        <v>331</v>
      </c>
      <c r="E85" s="28"/>
      <c r="F85" s="34">
        <f t="shared" si="22"/>
        <v>4179</v>
      </c>
      <c r="G85" s="34">
        <f t="shared" si="22"/>
        <v>0</v>
      </c>
    </row>
    <row r="86" spans="1:7" ht="49.5">
      <c r="A86" s="31" t="s">
        <v>94</v>
      </c>
      <c r="B86" s="32" t="s">
        <v>56</v>
      </c>
      <c r="C86" s="32" t="s">
        <v>79</v>
      </c>
      <c r="D86" s="43" t="s">
        <v>331</v>
      </c>
      <c r="E86" s="32" t="s">
        <v>95</v>
      </c>
      <c r="F86" s="34">
        <f t="shared" si="22"/>
        <v>4179</v>
      </c>
      <c r="G86" s="34">
        <f t="shared" si="22"/>
        <v>0</v>
      </c>
    </row>
    <row r="87" spans="1:7" ht="20.25" customHeight="1">
      <c r="A87" s="31" t="s">
        <v>222</v>
      </c>
      <c r="B87" s="32" t="s">
        <v>56</v>
      </c>
      <c r="C87" s="32" t="s">
        <v>79</v>
      </c>
      <c r="D87" s="43" t="s">
        <v>331</v>
      </c>
      <c r="E87" s="32" t="s">
        <v>221</v>
      </c>
      <c r="F87" s="34">
        <v>4179</v>
      </c>
      <c r="G87" s="34"/>
    </row>
    <row r="88" spans="1:7" ht="66.75">
      <c r="A88" s="31" t="s">
        <v>184</v>
      </c>
      <c r="B88" s="32" t="s">
        <v>56</v>
      </c>
      <c r="C88" s="32" t="s">
        <v>79</v>
      </c>
      <c r="D88" s="33" t="s">
        <v>358</v>
      </c>
      <c r="E88" s="32"/>
      <c r="F88" s="34">
        <f t="shared" ref="F88:G91" si="23">F89</f>
        <v>1190</v>
      </c>
      <c r="G88" s="34">
        <f t="shared" si="23"/>
        <v>0</v>
      </c>
    </row>
    <row r="89" spans="1:7" ht="16.5" customHeight="1">
      <c r="A89" s="31" t="s">
        <v>85</v>
      </c>
      <c r="B89" s="32" t="s">
        <v>56</v>
      </c>
      <c r="C89" s="32" t="s">
        <v>79</v>
      </c>
      <c r="D89" s="33" t="s">
        <v>359</v>
      </c>
      <c r="E89" s="32"/>
      <c r="F89" s="34">
        <f t="shared" si="23"/>
        <v>1190</v>
      </c>
      <c r="G89" s="34">
        <f t="shared" si="23"/>
        <v>0</v>
      </c>
    </row>
    <row r="90" spans="1:7" ht="33">
      <c r="A90" s="31" t="s">
        <v>108</v>
      </c>
      <c r="B90" s="32" t="s">
        <v>56</v>
      </c>
      <c r="C90" s="32" t="s">
        <v>79</v>
      </c>
      <c r="D90" s="33" t="s">
        <v>360</v>
      </c>
      <c r="E90" s="32"/>
      <c r="F90" s="34">
        <f t="shared" si="23"/>
        <v>1190</v>
      </c>
      <c r="G90" s="34">
        <f t="shared" si="23"/>
        <v>0</v>
      </c>
    </row>
    <row r="91" spans="1:7" ht="33">
      <c r="A91" s="42" t="s">
        <v>87</v>
      </c>
      <c r="B91" s="32" t="s">
        <v>56</v>
      </c>
      <c r="C91" s="32" t="s">
        <v>79</v>
      </c>
      <c r="D91" s="33" t="s">
        <v>360</v>
      </c>
      <c r="E91" s="32" t="s">
        <v>88</v>
      </c>
      <c r="F91" s="34">
        <f t="shared" si="23"/>
        <v>1190</v>
      </c>
      <c r="G91" s="34">
        <f t="shared" si="23"/>
        <v>0</v>
      </c>
    </row>
    <row r="92" spans="1:7" ht="49.5">
      <c r="A92" s="42" t="s">
        <v>214</v>
      </c>
      <c r="B92" s="32" t="s">
        <v>56</v>
      </c>
      <c r="C92" s="32" t="s">
        <v>79</v>
      </c>
      <c r="D92" s="33" t="s">
        <v>360</v>
      </c>
      <c r="E92" s="32" t="s">
        <v>213</v>
      </c>
      <c r="F92" s="34">
        <v>1190</v>
      </c>
      <c r="G92" s="34"/>
    </row>
    <row r="93" spans="1:7" ht="66">
      <c r="A93" s="31" t="s">
        <v>168</v>
      </c>
      <c r="B93" s="48" t="s">
        <v>56</v>
      </c>
      <c r="C93" s="48" t="s">
        <v>79</v>
      </c>
      <c r="D93" s="48" t="s">
        <v>334</v>
      </c>
      <c r="E93" s="48"/>
      <c r="F93" s="34">
        <f>F94+F98</f>
        <v>161006</v>
      </c>
      <c r="G93" s="34">
        <f>G94+G98</f>
        <v>0</v>
      </c>
    </row>
    <row r="94" spans="1:7" ht="33">
      <c r="A94" s="77" t="s">
        <v>283</v>
      </c>
      <c r="B94" s="48" t="s">
        <v>56</v>
      </c>
      <c r="C94" s="48" t="s">
        <v>79</v>
      </c>
      <c r="D94" s="48" t="s">
        <v>488</v>
      </c>
      <c r="E94" s="48"/>
      <c r="F94" s="34">
        <f t="shared" ref="F94:G96" si="24">F95</f>
        <v>139606</v>
      </c>
      <c r="G94" s="34">
        <f t="shared" si="24"/>
        <v>0</v>
      </c>
    </row>
    <row r="95" spans="1:7" ht="33">
      <c r="A95" s="35" t="s">
        <v>166</v>
      </c>
      <c r="B95" s="48" t="s">
        <v>56</v>
      </c>
      <c r="C95" s="48" t="s">
        <v>79</v>
      </c>
      <c r="D95" s="48" t="s">
        <v>489</v>
      </c>
      <c r="E95" s="48"/>
      <c r="F95" s="34">
        <f t="shared" si="24"/>
        <v>139606</v>
      </c>
      <c r="G95" s="34">
        <f t="shared" si="24"/>
        <v>0</v>
      </c>
    </row>
    <row r="96" spans="1:7" ht="49.5">
      <c r="A96" s="31" t="s">
        <v>94</v>
      </c>
      <c r="B96" s="48" t="s">
        <v>56</v>
      </c>
      <c r="C96" s="48" t="s">
        <v>79</v>
      </c>
      <c r="D96" s="48" t="s">
        <v>489</v>
      </c>
      <c r="E96" s="48" t="s">
        <v>95</v>
      </c>
      <c r="F96" s="34">
        <f t="shared" si="24"/>
        <v>139606</v>
      </c>
      <c r="G96" s="34">
        <f t="shared" si="24"/>
        <v>0</v>
      </c>
    </row>
    <row r="97" spans="1:7" ht="16.5">
      <c r="A97" s="31" t="s">
        <v>236</v>
      </c>
      <c r="B97" s="48" t="s">
        <v>56</v>
      </c>
      <c r="C97" s="48" t="s">
        <v>79</v>
      </c>
      <c r="D97" s="48" t="s">
        <v>489</v>
      </c>
      <c r="E97" s="48" t="s">
        <v>235</v>
      </c>
      <c r="F97" s="34">
        <v>139606</v>
      </c>
      <c r="G97" s="34"/>
    </row>
    <row r="98" spans="1:7" ht="19.5" customHeight="1">
      <c r="A98" s="31" t="s">
        <v>85</v>
      </c>
      <c r="B98" s="48" t="s">
        <v>56</v>
      </c>
      <c r="C98" s="48" t="s">
        <v>79</v>
      </c>
      <c r="D98" s="48" t="s">
        <v>335</v>
      </c>
      <c r="E98" s="48"/>
      <c r="F98" s="34">
        <f>F99+F104</f>
        <v>21400</v>
      </c>
      <c r="G98" s="34">
        <f>G99+G104</f>
        <v>0</v>
      </c>
    </row>
    <row r="99" spans="1:7" ht="33">
      <c r="A99" s="35" t="s">
        <v>167</v>
      </c>
      <c r="B99" s="48" t="s">
        <v>56</v>
      </c>
      <c r="C99" s="48" t="s">
        <v>79</v>
      </c>
      <c r="D99" s="48" t="s">
        <v>336</v>
      </c>
      <c r="E99" s="48"/>
      <c r="F99" s="34">
        <f t="shared" ref="F99:G99" si="25">F100+F102</f>
        <v>21103</v>
      </c>
      <c r="G99" s="34">
        <f t="shared" si="25"/>
        <v>0</v>
      </c>
    </row>
    <row r="100" spans="1:7" ht="33">
      <c r="A100" s="42" t="s">
        <v>87</v>
      </c>
      <c r="B100" s="48" t="s">
        <v>56</v>
      </c>
      <c r="C100" s="48" t="s">
        <v>79</v>
      </c>
      <c r="D100" s="48" t="s">
        <v>336</v>
      </c>
      <c r="E100" s="48" t="s">
        <v>88</v>
      </c>
      <c r="F100" s="34">
        <f t="shared" ref="F100:G100" si="26">F101</f>
        <v>20803</v>
      </c>
      <c r="G100" s="34">
        <f t="shared" si="26"/>
        <v>0</v>
      </c>
    </row>
    <row r="101" spans="1:7" ht="49.5">
      <c r="A101" s="42" t="s">
        <v>214</v>
      </c>
      <c r="B101" s="48" t="s">
        <v>56</v>
      </c>
      <c r="C101" s="48" t="s">
        <v>79</v>
      </c>
      <c r="D101" s="48" t="s">
        <v>336</v>
      </c>
      <c r="E101" s="48" t="s">
        <v>213</v>
      </c>
      <c r="F101" s="34">
        <f>1700+100+18733+270</f>
        <v>20803</v>
      </c>
      <c r="G101" s="34"/>
    </row>
    <row r="102" spans="1:7" ht="16.5">
      <c r="A102" s="35" t="s">
        <v>111</v>
      </c>
      <c r="B102" s="48" t="s">
        <v>56</v>
      </c>
      <c r="C102" s="48" t="s">
        <v>79</v>
      </c>
      <c r="D102" s="48" t="s">
        <v>336</v>
      </c>
      <c r="E102" s="48" t="s">
        <v>112</v>
      </c>
      <c r="F102" s="34">
        <f t="shared" ref="F102:G102" si="27">F103</f>
        <v>300</v>
      </c>
      <c r="G102" s="34">
        <f t="shared" si="27"/>
        <v>0</v>
      </c>
    </row>
    <row r="103" spans="1:7" ht="16.5">
      <c r="A103" s="31" t="s">
        <v>216</v>
      </c>
      <c r="B103" s="48" t="s">
        <v>56</v>
      </c>
      <c r="C103" s="48" t="s">
        <v>79</v>
      </c>
      <c r="D103" s="48" t="s">
        <v>336</v>
      </c>
      <c r="E103" s="48" t="s">
        <v>215</v>
      </c>
      <c r="F103" s="34">
        <v>300</v>
      </c>
      <c r="G103" s="34"/>
    </row>
    <row r="104" spans="1:7" ht="49.5">
      <c r="A104" s="35" t="s">
        <v>260</v>
      </c>
      <c r="B104" s="48" t="s">
        <v>56</v>
      </c>
      <c r="C104" s="48" t="s">
        <v>79</v>
      </c>
      <c r="D104" s="48" t="s">
        <v>490</v>
      </c>
      <c r="E104" s="48"/>
      <c r="F104" s="34">
        <f t="shared" ref="F104:G105" si="28">F105</f>
        <v>297</v>
      </c>
      <c r="G104" s="34">
        <f t="shared" si="28"/>
        <v>0</v>
      </c>
    </row>
    <row r="105" spans="1:7" ht="49.5">
      <c r="A105" s="31" t="s">
        <v>94</v>
      </c>
      <c r="B105" s="48" t="s">
        <v>56</v>
      </c>
      <c r="C105" s="48" t="s">
        <v>79</v>
      </c>
      <c r="D105" s="48" t="s">
        <v>490</v>
      </c>
      <c r="E105" s="48" t="s">
        <v>95</v>
      </c>
      <c r="F105" s="34">
        <f t="shared" si="28"/>
        <v>297</v>
      </c>
      <c r="G105" s="34">
        <f t="shared" si="28"/>
        <v>0</v>
      </c>
    </row>
    <row r="106" spans="1:7" ht="16.5">
      <c r="A106" s="31" t="s">
        <v>236</v>
      </c>
      <c r="B106" s="48" t="s">
        <v>56</v>
      </c>
      <c r="C106" s="48" t="s">
        <v>79</v>
      </c>
      <c r="D106" s="48" t="s">
        <v>490</v>
      </c>
      <c r="E106" s="48" t="s">
        <v>235</v>
      </c>
      <c r="F106" s="34">
        <v>297</v>
      </c>
      <c r="G106" s="34"/>
    </row>
    <row r="107" spans="1:7" ht="49.5">
      <c r="A107" s="31" t="s">
        <v>271</v>
      </c>
      <c r="B107" s="48" t="s">
        <v>56</v>
      </c>
      <c r="C107" s="48" t="s">
        <v>79</v>
      </c>
      <c r="D107" s="48" t="s">
        <v>361</v>
      </c>
      <c r="E107" s="48"/>
      <c r="F107" s="34">
        <f t="shared" ref="F107:G110" si="29">F108</f>
        <v>100</v>
      </c>
      <c r="G107" s="34">
        <f t="shared" si="29"/>
        <v>0</v>
      </c>
    </row>
    <row r="108" spans="1:7" ht="16.5">
      <c r="A108" s="31" t="s">
        <v>85</v>
      </c>
      <c r="B108" s="48" t="s">
        <v>56</v>
      </c>
      <c r="C108" s="48" t="s">
        <v>79</v>
      </c>
      <c r="D108" s="48" t="s">
        <v>362</v>
      </c>
      <c r="E108" s="48"/>
      <c r="F108" s="34">
        <f t="shared" si="29"/>
        <v>100</v>
      </c>
      <c r="G108" s="34">
        <f t="shared" si="29"/>
        <v>0</v>
      </c>
    </row>
    <row r="109" spans="1:7" ht="33">
      <c r="A109" s="31" t="s">
        <v>108</v>
      </c>
      <c r="B109" s="48" t="s">
        <v>56</v>
      </c>
      <c r="C109" s="48" t="s">
        <v>79</v>
      </c>
      <c r="D109" s="48" t="s">
        <v>363</v>
      </c>
      <c r="E109" s="48"/>
      <c r="F109" s="34">
        <f t="shared" si="29"/>
        <v>100</v>
      </c>
      <c r="G109" s="34">
        <f t="shared" si="29"/>
        <v>0</v>
      </c>
    </row>
    <row r="110" spans="1:7" ht="33">
      <c r="A110" s="42" t="s">
        <v>87</v>
      </c>
      <c r="B110" s="48" t="s">
        <v>56</v>
      </c>
      <c r="C110" s="48" t="s">
        <v>79</v>
      </c>
      <c r="D110" s="48" t="s">
        <v>363</v>
      </c>
      <c r="E110" s="48" t="s">
        <v>88</v>
      </c>
      <c r="F110" s="34">
        <f t="shared" si="29"/>
        <v>100</v>
      </c>
      <c r="G110" s="34">
        <f t="shared" si="29"/>
        <v>0</v>
      </c>
    </row>
    <row r="111" spans="1:7" ht="49.5">
      <c r="A111" s="42" t="s">
        <v>214</v>
      </c>
      <c r="B111" s="48" t="s">
        <v>56</v>
      </c>
      <c r="C111" s="48" t="s">
        <v>79</v>
      </c>
      <c r="D111" s="48" t="s">
        <v>363</v>
      </c>
      <c r="E111" s="48" t="s">
        <v>213</v>
      </c>
      <c r="F111" s="34">
        <v>100</v>
      </c>
      <c r="G111" s="34"/>
    </row>
    <row r="112" spans="1:7" ht="50.25">
      <c r="A112" s="31" t="s">
        <v>135</v>
      </c>
      <c r="B112" s="32" t="s">
        <v>56</v>
      </c>
      <c r="C112" s="32" t="s">
        <v>79</v>
      </c>
      <c r="D112" s="33" t="s">
        <v>364</v>
      </c>
      <c r="E112" s="32"/>
      <c r="F112" s="34">
        <f>F113</f>
        <v>931</v>
      </c>
      <c r="G112" s="34">
        <f>G113</f>
        <v>0</v>
      </c>
    </row>
    <row r="113" spans="1:7" ht="18.75" customHeight="1">
      <c r="A113" s="31" t="s">
        <v>85</v>
      </c>
      <c r="B113" s="32" t="s">
        <v>56</v>
      </c>
      <c r="C113" s="32" t="s">
        <v>79</v>
      </c>
      <c r="D113" s="33" t="s">
        <v>365</v>
      </c>
      <c r="E113" s="32"/>
      <c r="F113" s="34">
        <f t="shared" ref="F113:G117" si="30">F114</f>
        <v>931</v>
      </c>
      <c r="G113" s="34">
        <f t="shared" si="30"/>
        <v>0</v>
      </c>
    </row>
    <row r="114" spans="1:7" ht="33">
      <c r="A114" s="31" t="s">
        <v>132</v>
      </c>
      <c r="B114" s="32" t="s">
        <v>56</v>
      </c>
      <c r="C114" s="32" t="s">
        <v>79</v>
      </c>
      <c r="D114" s="33" t="s">
        <v>366</v>
      </c>
      <c r="E114" s="32"/>
      <c r="F114" s="34">
        <f>F115+F117</f>
        <v>931</v>
      </c>
      <c r="G114" s="34">
        <f>G115+G117</f>
        <v>0</v>
      </c>
    </row>
    <row r="115" spans="1:7" ht="82.5">
      <c r="A115" s="35" t="s">
        <v>118</v>
      </c>
      <c r="B115" s="32" t="s">
        <v>56</v>
      </c>
      <c r="C115" s="32" t="s">
        <v>79</v>
      </c>
      <c r="D115" s="33" t="s">
        <v>366</v>
      </c>
      <c r="E115" s="32" t="s">
        <v>119</v>
      </c>
      <c r="F115" s="34">
        <f>F116</f>
        <v>226</v>
      </c>
      <c r="G115" s="34">
        <f>G116</f>
        <v>0</v>
      </c>
    </row>
    <row r="116" spans="1:7" ht="33">
      <c r="A116" s="35" t="s">
        <v>212</v>
      </c>
      <c r="B116" s="32" t="s">
        <v>56</v>
      </c>
      <c r="C116" s="32" t="s">
        <v>79</v>
      </c>
      <c r="D116" s="33" t="s">
        <v>366</v>
      </c>
      <c r="E116" s="32" t="s">
        <v>211</v>
      </c>
      <c r="F116" s="34">
        <v>226</v>
      </c>
      <c r="G116" s="34"/>
    </row>
    <row r="117" spans="1:7" ht="33">
      <c r="A117" s="42" t="s">
        <v>87</v>
      </c>
      <c r="B117" s="32" t="s">
        <v>56</v>
      </c>
      <c r="C117" s="32" t="s">
        <v>79</v>
      </c>
      <c r="D117" s="33" t="s">
        <v>366</v>
      </c>
      <c r="E117" s="32" t="s">
        <v>88</v>
      </c>
      <c r="F117" s="34">
        <f t="shared" si="30"/>
        <v>705</v>
      </c>
      <c r="G117" s="34">
        <f t="shared" si="30"/>
        <v>0</v>
      </c>
    </row>
    <row r="118" spans="1:7" ht="49.5">
      <c r="A118" s="42" t="s">
        <v>214</v>
      </c>
      <c r="B118" s="32" t="s">
        <v>56</v>
      </c>
      <c r="C118" s="32" t="s">
        <v>79</v>
      </c>
      <c r="D118" s="33" t="s">
        <v>366</v>
      </c>
      <c r="E118" s="32" t="s">
        <v>213</v>
      </c>
      <c r="F118" s="34">
        <f>556+149</f>
        <v>705</v>
      </c>
      <c r="G118" s="34"/>
    </row>
    <row r="119" spans="1:7" ht="49.5">
      <c r="A119" s="35" t="s">
        <v>210</v>
      </c>
      <c r="B119" s="32" t="s">
        <v>56</v>
      </c>
      <c r="C119" s="32" t="s">
        <v>79</v>
      </c>
      <c r="D119" s="33" t="s">
        <v>367</v>
      </c>
      <c r="E119" s="32"/>
      <c r="F119" s="34">
        <f t="shared" ref="F119:G122" si="31">F120</f>
        <v>900</v>
      </c>
      <c r="G119" s="34">
        <f t="shared" si="31"/>
        <v>0</v>
      </c>
    </row>
    <row r="120" spans="1:7" ht="16.5">
      <c r="A120" s="31" t="s">
        <v>85</v>
      </c>
      <c r="B120" s="32" t="s">
        <v>56</v>
      </c>
      <c r="C120" s="32" t="s">
        <v>79</v>
      </c>
      <c r="D120" s="33" t="s">
        <v>368</v>
      </c>
      <c r="E120" s="32"/>
      <c r="F120" s="34">
        <f t="shared" si="31"/>
        <v>900</v>
      </c>
      <c r="G120" s="34">
        <f t="shared" si="31"/>
        <v>0</v>
      </c>
    </row>
    <row r="121" spans="1:7" ht="33">
      <c r="A121" s="31" t="s">
        <v>108</v>
      </c>
      <c r="B121" s="32" t="s">
        <v>56</v>
      </c>
      <c r="C121" s="32" t="s">
        <v>79</v>
      </c>
      <c r="D121" s="33" t="s">
        <v>369</v>
      </c>
      <c r="E121" s="32"/>
      <c r="F121" s="34">
        <f t="shared" si="31"/>
        <v>900</v>
      </c>
      <c r="G121" s="34">
        <f t="shared" si="31"/>
        <v>0</v>
      </c>
    </row>
    <row r="122" spans="1:7" ht="33">
      <c r="A122" s="42" t="s">
        <v>87</v>
      </c>
      <c r="B122" s="32" t="s">
        <v>56</v>
      </c>
      <c r="C122" s="32" t="s">
        <v>79</v>
      </c>
      <c r="D122" s="33" t="s">
        <v>369</v>
      </c>
      <c r="E122" s="32" t="s">
        <v>88</v>
      </c>
      <c r="F122" s="34">
        <f t="shared" si="31"/>
        <v>900</v>
      </c>
      <c r="G122" s="34">
        <f t="shared" si="31"/>
        <v>0</v>
      </c>
    </row>
    <row r="123" spans="1:7" ht="49.5">
      <c r="A123" s="42" t="s">
        <v>214</v>
      </c>
      <c r="B123" s="32" t="s">
        <v>56</v>
      </c>
      <c r="C123" s="32" t="s">
        <v>79</v>
      </c>
      <c r="D123" s="33" t="s">
        <v>369</v>
      </c>
      <c r="E123" s="32" t="s">
        <v>213</v>
      </c>
      <c r="F123" s="34">
        <v>900</v>
      </c>
      <c r="G123" s="34"/>
    </row>
    <row r="124" spans="1:7" ht="51">
      <c r="A124" s="31" t="s">
        <v>129</v>
      </c>
      <c r="B124" s="32" t="s">
        <v>56</v>
      </c>
      <c r="C124" s="32" t="s">
        <v>79</v>
      </c>
      <c r="D124" s="33" t="s">
        <v>337</v>
      </c>
      <c r="E124" s="32"/>
      <c r="F124" s="34">
        <f t="shared" ref="F124:G124" si="32">F125</f>
        <v>143957</v>
      </c>
      <c r="G124" s="34">
        <f t="shared" si="32"/>
        <v>0</v>
      </c>
    </row>
    <row r="125" spans="1:7" ht="16.5">
      <c r="A125" s="35" t="s">
        <v>131</v>
      </c>
      <c r="B125" s="32" t="s">
        <v>56</v>
      </c>
      <c r="C125" s="32" t="s">
        <v>79</v>
      </c>
      <c r="D125" s="36" t="s">
        <v>338</v>
      </c>
      <c r="E125" s="32"/>
      <c r="F125" s="34">
        <f>F126+F137</f>
        <v>143957</v>
      </c>
      <c r="G125" s="34">
        <f>G126+G137</f>
        <v>0</v>
      </c>
    </row>
    <row r="126" spans="1:7" ht="18.75" customHeight="1">
      <c r="A126" s="31" t="s">
        <v>85</v>
      </c>
      <c r="B126" s="32" t="s">
        <v>56</v>
      </c>
      <c r="C126" s="32" t="s">
        <v>79</v>
      </c>
      <c r="D126" s="33" t="s">
        <v>339</v>
      </c>
      <c r="E126" s="32"/>
      <c r="F126" s="34">
        <f t="shared" ref="F126:G126" si="33">F127+F134</f>
        <v>18622</v>
      </c>
      <c r="G126" s="34">
        <f t="shared" si="33"/>
        <v>0</v>
      </c>
    </row>
    <row r="127" spans="1:7" ht="33">
      <c r="A127" s="31" t="s">
        <v>108</v>
      </c>
      <c r="B127" s="32" t="s">
        <v>56</v>
      </c>
      <c r="C127" s="32" t="s">
        <v>79</v>
      </c>
      <c r="D127" s="33" t="s">
        <v>340</v>
      </c>
      <c r="E127" s="32"/>
      <c r="F127" s="34">
        <f t="shared" ref="F127:G127" si="34">F128+F130+F132</f>
        <v>16622</v>
      </c>
      <c r="G127" s="34">
        <f t="shared" si="34"/>
        <v>0</v>
      </c>
    </row>
    <row r="128" spans="1:7" ht="33">
      <c r="A128" s="42" t="s">
        <v>87</v>
      </c>
      <c r="B128" s="32" t="s">
        <v>56</v>
      </c>
      <c r="C128" s="32" t="s">
        <v>79</v>
      </c>
      <c r="D128" s="33" t="s">
        <v>340</v>
      </c>
      <c r="E128" s="32" t="s">
        <v>88</v>
      </c>
      <c r="F128" s="34">
        <f t="shared" ref="F128:G128" si="35">F129</f>
        <v>2854</v>
      </c>
      <c r="G128" s="34">
        <f t="shared" si="35"/>
        <v>0</v>
      </c>
    </row>
    <row r="129" spans="1:7" ht="49.5">
      <c r="A129" s="42" t="s">
        <v>214</v>
      </c>
      <c r="B129" s="32" t="s">
        <v>56</v>
      </c>
      <c r="C129" s="32" t="s">
        <v>79</v>
      </c>
      <c r="D129" s="33" t="s">
        <v>340</v>
      </c>
      <c r="E129" s="32" t="s">
        <v>213</v>
      </c>
      <c r="F129" s="34">
        <f>1299+1126+429</f>
        <v>2854</v>
      </c>
      <c r="G129" s="34"/>
    </row>
    <row r="130" spans="1:7" ht="23.25" customHeight="1">
      <c r="A130" s="42" t="s">
        <v>115</v>
      </c>
      <c r="B130" s="32" t="s">
        <v>56</v>
      </c>
      <c r="C130" s="32" t="s">
        <v>79</v>
      </c>
      <c r="D130" s="33" t="s">
        <v>340</v>
      </c>
      <c r="E130" s="32" t="s">
        <v>103</v>
      </c>
      <c r="F130" s="34">
        <f t="shared" ref="F130:G130" si="36">F131</f>
        <v>124</v>
      </c>
      <c r="G130" s="34">
        <f t="shared" si="36"/>
        <v>0</v>
      </c>
    </row>
    <row r="131" spans="1:7" ht="16.5">
      <c r="A131" s="42" t="s">
        <v>226</v>
      </c>
      <c r="B131" s="32" t="s">
        <v>56</v>
      </c>
      <c r="C131" s="32" t="s">
        <v>79</v>
      </c>
      <c r="D131" s="33" t="s">
        <v>340</v>
      </c>
      <c r="E131" s="32" t="s">
        <v>225</v>
      </c>
      <c r="F131" s="34">
        <v>124</v>
      </c>
      <c r="G131" s="34"/>
    </row>
    <row r="132" spans="1:7" ht="16.5">
      <c r="A132" s="31" t="s">
        <v>111</v>
      </c>
      <c r="B132" s="32" t="s">
        <v>56</v>
      </c>
      <c r="C132" s="32" t="s">
        <v>79</v>
      </c>
      <c r="D132" s="33" t="s">
        <v>340</v>
      </c>
      <c r="E132" s="32" t="s">
        <v>112</v>
      </c>
      <c r="F132" s="34">
        <f t="shared" ref="F132:G132" si="37">F133</f>
        <v>13644</v>
      </c>
      <c r="G132" s="34">
        <f t="shared" si="37"/>
        <v>0</v>
      </c>
    </row>
    <row r="133" spans="1:7" ht="16.5">
      <c r="A133" s="31" t="s">
        <v>216</v>
      </c>
      <c r="B133" s="32" t="s">
        <v>56</v>
      </c>
      <c r="C133" s="32" t="s">
        <v>79</v>
      </c>
      <c r="D133" s="33" t="s">
        <v>340</v>
      </c>
      <c r="E133" s="32" t="s">
        <v>215</v>
      </c>
      <c r="F133" s="34">
        <f>1440+12204</f>
        <v>13644</v>
      </c>
      <c r="G133" s="34"/>
    </row>
    <row r="134" spans="1:7" ht="49.5">
      <c r="A134" s="78" t="s">
        <v>109</v>
      </c>
      <c r="B134" s="32" t="s">
        <v>56</v>
      </c>
      <c r="C134" s="32" t="s">
        <v>79</v>
      </c>
      <c r="D134" s="33" t="s">
        <v>536</v>
      </c>
      <c r="E134" s="32"/>
      <c r="F134" s="34">
        <f t="shared" ref="F134" si="38">F135</f>
        <v>2000</v>
      </c>
      <c r="G134" s="34">
        <f t="shared" ref="F134:G135" si="39">G135</f>
        <v>0</v>
      </c>
    </row>
    <row r="135" spans="1:7" ht="33">
      <c r="A135" s="42" t="s">
        <v>87</v>
      </c>
      <c r="B135" s="32" t="s">
        <v>56</v>
      </c>
      <c r="C135" s="32" t="s">
        <v>79</v>
      </c>
      <c r="D135" s="33" t="s">
        <v>536</v>
      </c>
      <c r="E135" s="32" t="s">
        <v>88</v>
      </c>
      <c r="F135" s="34">
        <f t="shared" si="39"/>
        <v>2000</v>
      </c>
      <c r="G135" s="34">
        <f t="shared" si="39"/>
        <v>0</v>
      </c>
    </row>
    <row r="136" spans="1:7" ht="49.5">
      <c r="A136" s="42" t="s">
        <v>214</v>
      </c>
      <c r="B136" s="32" t="s">
        <v>56</v>
      </c>
      <c r="C136" s="32" t="s">
        <v>79</v>
      </c>
      <c r="D136" s="33" t="s">
        <v>536</v>
      </c>
      <c r="E136" s="32" t="s">
        <v>213</v>
      </c>
      <c r="F136" s="34">
        <v>2000</v>
      </c>
      <c r="G136" s="34"/>
    </row>
    <row r="137" spans="1:7" ht="33">
      <c r="A137" s="31" t="s">
        <v>281</v>
      </c>
      <c r="B137" s="32" t="s">
        <v>56</v>
      </c>
      <c r="C137" s="32" t="s">
        <v>79</v>
      </c>
      <c r="D137" s="36" t="s">
        <v>370</v>
      </c>
      <c r="E137" s="32"/>
      <c r="F137" s="34">
        <f t="shared" ref="F137:G137" si="40">F138+F145</f>
        <v>125335</v>
      </c>
      <c r="G137" s="34">
        <f t="shared" si="40"/>
        <v>0</v>
      </c>
    </row>
    <row r="138" spans="1:7" ht="33">
      <c r="A138" s="31" t="s">
        <v>133</v>
      </c>
      <c r="B138" s="32" t="s">
        <v>56</v>
      </c>
      <c r="C138" s="32" t="s">
        <v>79</v>
      </c>
      <c r="D138" s="36" t="s">
        <v>371</v>
      </c>
      <c r="E138" s="32"/>
      <c r="F138" s="34">
        <f>F139+F141+F143</f>
        <v>16010</v>
      </c>
      <c r="G138" s="34">
        <f>G139+G141+G143</f>
        <v>0</v>
      </c>
    </row>
    <row r="139" spans="1:7" ht="82.5">
      <c r="A139" s="35" t="s">
        <v>118</v>
      </c>
      <c r="B139" s="32" t="s">
        <v>56</v>
      </c>
      <c r="C139" s="32" t="s">
        <v>79</v>
      </c>
      <c r="D139" s="36" t="s">
        <v>371</v>
      </c>
      <c r="E139" s="32" t="s">
        <v>119</v>
      </c>
      <c r="F139" s="34">
        <f>F140</f>
        <v>13388</v>
      </c>
      <c r="G139" s="34">
        <f>G140</f>
        <v>0</v>
      </c>
    </row>
    <row r="140" spans="1:7" ht="33">
      <c r="A140" s="35" t="s">
        <v>224</v>
      </c>
      <c r="B140" s="32" t="s">
        <v>56</v>
      </c>
      <c r="C140" s="32" t="s">
        <v>79</v>
      </c>
      <c r="D140" s="36" t="s">
        <v>371</v>
      </c>
      <c r="E140" s="32" t="s">
        <v>223</v>
      </c>
      <c r="F140" s="34">
        <v>13388</v>
      </c>
      <c r="G140" s="34"/>
    </row>
    <row r="141" spans="1:7" ht="33">
      <c r="A141" s="42" t="s">
        <v>87</v>
      </c>
      <c r="B141" s="32" t="s">
        <v>56</v>
      </c>
      <c r="C141" s="32" t="s">
        <v>79</v>
      </c>
      <c r="D141" s="36" t="s">
        <v>371</v>
      </c>
      <c r="E141" s="32" t="s">
        <v>88</v>
      </c>
      <c r="F141" s="34">
        <f>F142</f>
        <v>2588</v>
      </c>
      <c r="G141" s="34">
        <f>G142</f>
        <v>0</v>
      </c>
    </row>
    <row r="142" spans="1:7" ht="49.5">
      <c r="A142" s="42" t="s">
        <v>214</v>
      </c>
      <c r="B142" s="32" t="s">
        <v>56</v>
      </c>
      <c r="C142" s="32" t="s">
        <v>79</v>
      </c>
      <c r="D142" s="36" t="s">
        <v>371</v>
      </c>
      <c r="E142" s="32" t="s">
        <v>213</v>
      </c>
      <c r="F142" s="34">
        <v>2588</v>
      </c>
      <c r="G142" s="34"/>
    </row>
    <row r="143" spans="1:7" ht="16.5">
      <c r="A143" s="31" t="s">
        <v>111</v>
      </c>
      <c r="B143" s="32" t="s">
        <v>56</v>
      </c>
      <c r="C143" s="32" t="s">
        <v>79</v>
      </c>
      <c r="D143" s="36" t="s">
        <v>371</v>
      </c>
      <c r="E143" s="32" t="s">
        <v>112</v>
      </c>
      <c r="F143" s="34">
        <f>F144</f>
        <v>34</v>
      </c>
      <c r="G143" s="34">
        <f>G144</f>
        <v>0</v>
      </c>
    </row>
    <row r="144" spans="1:7" ht="16.5">
      <c r="A144" s="31" t="s">
        <v>216</v>
      </c>
      <c r="B144" s="32" t="s">
        <v>56</v>
      </c>
      <c r="C144" s="32" t="s">
        <v>79</v>
      </c>
      <c r="D144" s="36" t="s">
        <v>371</v>
      </c>
      <c r="E144" s="32" t="s">
        <v>215</v>
      </c>
      <c r="F144" s="34">
        <v>34</v>
      </c>
      <c r="G144" s="34"/>
    </row>
    <row r="145" spans="1:7" ht="33">
      <c r="A145" s="31" t="s">
        <v>134</v>
      </c>
      <c r="B145" s="32" t="s">
        <v>56</v>
      </c>
      <c r="C145" s="32" t="s">
        <v>79</v>
      </c>
      <c r="D145" s="36" t="s">
        <v>372</v>
      </c>
      <c r="E145" s="32"/>
      <c r="F145" s="34">
        <f t="shared" ref="F145:G145" si="41">F146+F148+F150</f>
        <v>109325</v>
      </c>
      <c r="G145" s="34">
        <f t="shared" si="41"/>
        <v>0</v>
      </c>
    </row>
    <row r="146" spans="1:7" ht="82.5">
      <c r="A146" s="35" t="s">
        <v>118</v>
      </c>
      <c r="B146" s="32" t="s">
        <v>56</v>
      </c>
      <c r="C146" s="32" t="s">
        <v>79</v>
      </c>
      <c r="D146" s="36" t="s">
        <v>372</v>
      </c>
      <c r="E146" s="32" t="s">
        <v>119</v>
      </c>
      <c r="F146" s="34">
        <f t="shared" ref="F146:G146" si="42">F147</f>
        <v>55954</v>
      </c>
      <c r="G146" s="34">
        <f t="shared" si="42"/>
        <v>0</v>
      </c>
    </row>
    <row r="147" spans="1:7" ht="33">
      <c r="A147" s="35" t="s">
        <v>224</v>
      </c>
      <c r="B147" s="32" t="s">
        <v>56</v>
      </c>
      <c r="C147" s="32" t="s">
        <v>79</v>
      </c>
      <c r="D147" s="36" t="s">
        <v>372</v>
      </c>
      <c r="E147" s="32" t="s">
        <v>223</v>
      </c>
      <c r="F147" s="34">
        <v>55954</v>
      </c>
      <c r="G147" s="34"/>
    </row>
    <row r="148" spans="1:7" ht="33">
      <c r="A148" s="42" t="s">
        <v>87</v>
      </c>
      <c r="B148" s="32" t="s">
        <v>56</v>
      </c>
      <c r="C148" s="32" t="s">
        <v>79</v>
      </c>
      <c r="D148" s="36" t="s">
        <v>372</v>
      </c>
      <c r="E148" s="32" t="s">
        <v>88</v>
      </c>
      <c r="F148" s="34">
        <f t="shared" ref="F148:G148" si="43">F149</f>
        <v>52885</v>
      </c>
      <c r="G148" s="34">
        <f t="shared" si="43"/>
        <v>0</v>
      </c>
    </row>
    <row r="149" spans="1:7" ht="49.5">
      <c r="A149" s="42" t="s">
        <v>214</v>
      </c>
      <c r="B149" s="32" t="s">
        <v>56</v>
      </c>
      <c r="C149" s="32" t="s">
        <v>79</v>
      </c>
      <c r="D149" s="36" t="s">
        <v>372</v>
      </c>
      <c r="E149" s="32" t="s">
        <v>213</v>
      </c>
      <c r="F149" s="34">
        <f>53155-270</f>
        <v>52885</v>
      </c>
      <c r="G149" s="34"/>
    </row>
    <row r="150" spans="1:7" ht="16.5">
      <c r="A150" s="31" t="s">
        <v>111</v>
      </c>
      <c r="B150" s="32" t="s">
        <v>56</v>
      </c>
      <c r="C150" s="32" t="s">
        <v>79</v>
      </c>
      <c r="D150" s="36" t="s">
        <v>372</v>
      </c>
      <c r="E150" s="32" t="s">
        <v>112</v>
      </c>
      <c r="F150" s="34">
        <f t="shared" ref="F150:G150" si="44">F151</f>
        <v>486</v>
      </c>
      <c r="G150" s="34">
        <f t="shared" si="44"/>
        <v>0</v>
      </c>
    </row>
    <row r="151" spans="1:7" ht="16.5">
      <c r="A151" s="31" t="s">
        <v>216</v>
      </c>
      <c r="B151" s="32" t="s">
        <v>56</v>
      </c>
      <c r="C151" s="32" t="s">
        <v>79</v>
      </c>
      <c r="D151" s="36" t="s">
        <v>372</v>
      </c>
      <c r="E151" s="32" t="s">
        <v>215</v>
      </c>
      <c r="F151" s="34">
        <v>486</v>
      </c>
      <c r="G151" s="34"/>
    </row>
    <row r="152" spans="1:7" ht="51">
      <c r="A152" s="31" t="s">
        <v>178</v>
      </c>
      <c r="B152" s="32" t="s">
        <v>56</v>
      </c>
      <c r="C152" s="32" t="s">
        <v>79</v>
      </c>
      <c r="D152" s="33" t="s">
        <v>344</v>
      </c>
      <c r="E152" s="41"/>
      <c r="F152" s="34">
        <f t="shared" ref="F152:G155" si="45">F153</f>
        <v>300</v>
      </c>
      <c r="G152" s="34">
        <f t="shared" si="45"/>
        <v>0</v>
      </c>
    </row>
    <row r="153" spans="1:7" ht="18" customHeight="1">
      <c r="A153" s="31" t="s">
        <v>85</v>
      </c>
      <c r="B153" s="32" t="s">
        <v>56</v>
      </c>
      <c r="C153" s="32" t="s">
        <v>79</v>
      </c>
      <c r="D153" s="33" t="s">
        <v>345</v>
      </c>
      <c r="E153" s="41"/>
      <c r="F153" s="34">
        <f t="shared" si="45"/>
        <v>300</v>
      </c>
      <c r="G153" s="34">
        <f t="shared" si="45"/>
        <v>0</v>
      </c>
    </row>
    <row r="154" spans="1:7" ht="33">
      <c r="A154" s="31" t="s">
        <v>108</v>
      </c>
      <c r="B154" s="32" t="s">
        <v>56</v>
      </c>
      <c r="C154" s="32" t="s">
        <v>79</v>
      </c>
      <c r="D154" s="33" t="s">
        <v>346</v>
      </c>
      <c r="E154" s="41"/>
      <c r="F154" s="34">
        <f t="shared" si="45"/>
        <v>300</v>
      </c>
      <c r="G154" s="34">
        <f t="shared" si="45"/>
        <v>0</v>
      </c>
    </row>
    <row r="155" spans="1:7" ht="33">
      <c r="A155" s="42" t="s">
        <v>87</v>
      </c>
      <c r="B155" s="32" t="s">
        <v>56</v>
      </c>
      <c r="C155" s="32" t="s">
        <v>79</v>
      </c>
      <c r="D155" s="33" t="s">
        <v>346</v>
      </c>
      <c r="E155" s="32" t="s">
        <v>88</v>
      </c>
      <c r="F155" s="34">
        <f t="shared" si="45"/>
        <v>300</v>
      </c>
      <c r="G155" s="34">
        <f t="shared" si="45"/>
        <v>0</v>
      </c>
    </row>
    <row r="156" spans="1:7" ht="49.5">
      <c r="A156" s="42" t="s">
        <v>214</v>
      </c>
      <c r="B156" s="32" t="s">
        <v>56</v>
      </c>
      <c r="C156" s="32" t="s">
        <v>79</v>
      </c>
      <c r="D156" s="33" t="s">
        <v>346</v>
      </c>
      <c r="E156" s="32" t="s">
        <v>213</v>
      </c>
      <c r="F156" s="34">
        <v>300</v>
      </c>
      <c r="G156" s="34"/>
    </row>
    <row r="157" spans="1:7" ht="49.5">
      <c r="A157" s="42" t="s">
        <v>272</v>
      </c>
      <c r="B157" s="32" t="s">
        <v>56</v>
      </c>
      <c r="C157" s="32" t="s">
        <v>79</v>
      </c>
      <c r="D157" s="33" t="s">
        <v>397</v>
      </c>
      <c r="E157" s="32"/>
      <c r="F157" s="34">
        <f t="shared" ref="F157:G158" si="46">F158</f>
        <v>9349</v>
      </c>
      <c r="G157" s="34">
        <f t="shared" si="46"/>
        <v>0</v>
      </c>
    </row>
    <row r="158" spans="1:7" ht="33">
      <c r="A158" s="42" t="s">
        <v>281</v>
      </c>
      <c r="B158" s="32" t="s">
        <v>56</v>
      </c>
      <c r="C158" s="32" t="s">
        <v>79</v>
      </c>
      <c r="D158" s="33" t="s">
        <v>478</v>
      </c>
      <c r="E158" s="32"/>
      <c r="F158" s="34">
        <f t="shared" si="46"/>
        <v>9349</v>
      </c>
      <c r="G158" s="34">
        <f t="shared" si="46"/>
        <v>0</v>
      </c>
    </row>
    <row r="159" spans="1:7" ht="33">
      <c r="A159" s="42" t="s">
        <v>164</v>
      </c>
      <c r="B159" s="32" t="s">
        <v>56</v>
      </c>
      <c r="C159" s="32" t="s">
        <v>79</v>
      </c>
      <c r="D159" s="33" t="s">
        <v>479</v>
      </c>
      <c r="E159" s="32"/>
      <c r="F159" s="34">
        <f t="shared" ref="F159:G159" si="47">F160+F162+F164</f>
        <v>9349</v>
      </c>
      <c r="G159" s="34">
        <f t="shared" si="47"/>
        <v>0</v>
      </c>
    </row>
    <row r="160" spans="1:7" ht="82.5">
      <c r="A160" s="35" t="s">
        <v>118</v>
      </c>
      <c r="B160" s="32" t="s">
        <v>56</v>
      </c>
      <c r="C160" s="32" t="s">
        <v>79</v>
      </c>
      <c r="D160" s="33" t="s">
        <v>479</v>
      </c>
      <c r="E160" s="32" t="s">
        <v>119</v>
      </c>
      <c r="F160" s="34">
        <f t="shared" ref="F160:G160" si="48">F161</f>
        <v>4946</v>
      </c>
      <c r="G160" s="34">
        <f t="shared" si="48"/>
        <v>0</v>
      </c>
    </row>
    <row r="161" spans="1:7" ht="33">
      <c r="A161" s="35" t="s">
        <v>224</v>
      </c>
      <c r="B161" s="32" t="s">
        <v>56</v>
      </c>
      <c r="C161" s="32" t="s">
        <v>79</v>
      </c>
      <c r="D161" s="33" t="s">
        <v>479</v>
      </c>
      <c r="E161" s="32" t="s">
        <v>223</v>
      </c>
      <c r="F161" s="34">
        <v>4946</v>
      </c>
      <c r="G161" s="34"/>
    </row>
    <row r="162" spans="1:7" ht="36.75" customHeight="1">
      <c r="A162" s="42" t="s">
        <v>87</v>
      </c>
      <c r="B162" s="32" t="s">
        <v>56</v>
      </c>
      <c r="C162" s="32" t="s">
        <v>79</v>
      </c>
      <c r="D162" s="33" t="s">
        <v>479</v>
      </c>
      <c r="E162" s="32" t="s">
        <v>88</v>
      </c>
      <c r="F162" s="34">
        <f t="shared" ref="F162:G162" si="49">F163</f>
        <v>4175</v>
      </c>
      <c r="G162" s="34">
        <f t="shared" si="49"/>
        <v>0</v>
      </c>
    </row>
    <row r="163" spans="1:7" ht="52.5" customHeight="1">
      <c r="A163" s="42" t="s">
        <v>214</v>
      </c>
      <c r="B163" s="32" t="s">
        <v>56</v>
      </c>
      <c r="C163" s="32" t="s">
        <v>79</v>
      </c>
      <c r="D163" s="33" t="s">
        <v>479</v>
      </c>
      <c r="E163" s="32" t="s">
        <v>213</v>
      </c>
      <c r="F163" s="34">
        <v>4175</v>
      </c>
      <c r="G163" s="34"/>
    </row>
    <row r="164" spans="1:7" ht="16.5">
      <c r="A164" s="31" t="s">
        <v>111</v>
      </c>
      <c r="B164" s="32" t="s">
        <v>56</v>
      </c>
      <c r="C164" s="32" t="s">
        <v>79</v>
      </c>
      <c r="D164" s="33" t="s">
        <v>479</v>
      </c>
      <c r="E164" s="32" t="s">
        <v>112</v>
      </c>
      <c r="F164" s="34">
        <f t="shared" ref="F164:G164" si="50">F165</f>
        <v>228</v>
      </c>
      <c r="G164" s="34">
        <f t="shared" si="50"/>
        <v>0</v>
      </c>
    </row>
    <row r="165" spans="1:7" ht="16.5">
      <c r="A165" s="31" t="s">
        <v>216</v>
      </c>
      <c r="B165" s="32" t="s">
        <v>56</v>
      </c>
      <c r="C165" s="32" t="s">
        <v>79</v>
      </c>
      <c r="D165" s="33" t="s">
        <v>479</v>
      </c>
      <c r="E165" s="32" t="s">
        <v>215</v>
      </c>
      <c r="F165" s="34">
        <v>228</v>
      </c>
      <c r="G165" s="34"/>
    </row>
    <row r="166" spans="1:7" ht="18" customHeight="1">
      <c r="A166" s="31" t="s">
        <v>91</v>
      </c>
      <c r="B166" s="48" t="s">
        <v>56</v>
      </c>
      <c r="C166" s="48" t="s">
        <v>79</v>
      </c>
      <c r="D166" s="32" t="s">
        <v>347</v>
      </c>
      <c r="E166" s="48"/>
      <c r="F166" s="34">
        <f>F167</f>
        <v>573154</v>
      </c>
      <c r="G166" s="34">
        <f>G167</f>
        <v>0</v>
      </c>
    </row>
    <row r="167" spans="1:7" ht="21.75" customHeight="1">
      <c r="A167" s="35" t="s">
        <v>85</v>
      </c>
      <c r="B167" s="48" t="s">
        <v>56</v>
      </c>
      <c r="C167" s="48" t="s">
        <v>79</v>
      </c>
      <c r="D167" s="48" t="s">
        <v>348</v>
      </c>
      <c r="E167" s="48"/>
      <c r="F167" s="34">
        <f>F168+F177</f>
        <v>573154</v>
      </c>
      <c r="G167" s="34">
        <f>G168+G177</f>
        <v>0</v>
      </c>
    </row>
    <row r="168" spans="1:7" ht="33">
      <c r="A168" s="78" t="s">
        <v>108</v>
      </c>
      <c r="B168" s="48" t="s">
        <v>56</v>
      </c>
      <c r="C168" s="48" t="s">
        <v>79</v>
      </c>
      <c r="D168" s="48" t="s">
        <v>349</v>
      </c>
      <c r="E168" s="32"/>
      <c r="F168" s="34">
        <f t="shared" ref="F168:G168" si="51">F171+F173+F169</f>
        <v>290774</v>
      </c>
      <c r="G168" s="34">
        <f t="shared" si="51"/>
        <v>0</v>
      </c>
    </row>
    <row r="169" spans="1:7" ht="82.5">
      <c r="A169" s="35" t="s">
        <v>118</v>
      </c>
      <c r="B169" s="48" t="s">
        <v>56</v>
      </c>
      <c r="C169" s="48" t="s">
        <v>79</v>
      </c>
      <c r="D169" s="48" t="s">
        <v>349</v>
      </c>
      <c r="E169" s="32" t="s">
        <v>119</v>
      </c>
      <c r="F169" s="34">
        <f t="shared" ref="F169:G169" si="52">F170</f>
        <v>28674</v>
      </c>
      <c r="G169" s="34">
        <f t="shared" si="52"/>
        <v>0</v>
      </c>
    </row>
    <row r="170" spans="1:7" ht="33">
      <c r="A170" s="35" t="s">
        <v>212</v>
      </c>
      <c r="B170" s="48" t="s">
        <v>56</v>
      </c>
      <c r="C170" s="48" t="s">
        <v>79</v>
      </c>
      <c r="D170" s="48" t="s">
        <v>349</v>
      </c>
      <c r="E170" s="32" t="s">
        <v>211</v>
      </c>
      <c r="F170" s="34">
        <v>28674</v>
      </c>
      <c r="G170" s="34"/>
    </row>
    <row r="171" spans="1:7" ht="33">
      <c r="A171" s="42" t="s">
        <v>87</v>
      </c>
      <c r="B171" s="48" t="s">
        <v>56</v>
      </c>
      <c r="C171" s="48" t="s">
        <v>79</v>
      </c>
      <c r="D171" s="48" t="s">
        <v>349</v>
      </c>
      <c r="E171" s="32" t="s">
        <v>88</v>
      </c>
      <c r="F171" s="34">
        <f t="shared" ref="F171:G171" si="53">F172</f>
        <v>14752</v>
      </c>
      <c r="G171" s="34">
        <f t="shared" si="53"/>
        <v>0</v>
      </c>
    </row>
    <row r="172" spans="1:7" ht="49.5">
      <c r="A172" s="42" t="s">
        <v>214</v>
      </c>
      <c r="B172" s="48" t="s">
        <v>56</v>
      </c>
      <c r="C172" s="48" t="s">
        <v>79</v>
      </c>
      <c r="D172" s="48" t="s">
        <v>349</v>
      </c>
      <c r="E172" s="32" t="s">
        <v>213</v>
      </c>
      <c r="F172" s="34">
        <f>9136+300+110+5206</f>
        <v>14752</v>
      </c>
      <c r="G172" s="34"/>
    </row>
    <row r="173" spans="1:7" ht="16.5">
      <c r="A173" s="31" t="s">
        <v>111</v>
      </c>
      <c r="B173" s="48" t="s">
        <v>56</v>
      </c>
      <c r="C173" s="48" t="s">
        <v>79</v>
      </c>
      <c r="D173" s="48" t="s">
        <v>349</v>
      </c>
      <c r="E173" s="32" t="s">
        <v>112</v>
      </c>
      <c r="F173" s="34">
        <f t="shared" ref="F173:G173" si="54">F174+F175+F176</f>
        <v>247348</v>
      </c>
      <c r="G173" s="34">
        <f t="shared" si="54"/>
        <v>0</v>
      </c>
    </row>
    <row r="174" spans="1:7" ht="16.5">
      <c r="A174" s="31" t="s">
        <v>230</v>
      </c>
      <c r="B174" s="48" t="s">
        <v>56</v>
      </c>
      <c r="C174" s="48" t="s">
        <v>79</v>
      </c>
      <c r="D174" s="48" t="s">
        <v>349</v>
      </c>
      <c r="E174" s="32" t="s">
        <v>229</v>
      </c>
      <c r="F174" s="34">
        <v>144922</v>
      </c>
      <c r="G174" s="34"/>
    </row>
    <row r="175" spans="1:7" ht="66">
      <c r="A175" s="31" t="s">
        <v>239</v>
      </c>
      <c r="B175" s="48" t="s">
        <v>56</v>
      </c>
      <c r="C175" s="48" t="s">
        <v>79</v>
      </c>
      <c r="D175" s="48" t="s">
        <v>349</v>
      </c>
      <c r="E175" s="32" t="s">
        <v>231</v>
      </c>
      <c r="F175" s="34">
        <v>100926</v>
      </c>
      <c r="G175" s="34"/>
    </row>
    <row r="176" spans="1:7" ht="16.5">
      <c r="A176" s="31" t="s">
        <v>216</v>
      </c>
      <c r="B176" s="48" t="s">
        <v>56</v>
      </c>
      <c r="C176" s="48" t="s">
        <v>79</v>
      </c>
      <c r="D176" s="48" t="s">
        <v>349</v>
      </c>
      <c r="E176" s="32" t="s">
        <v>215</v>
      </c>
      <c r="F176" s="34">
        <v>1500</v>
      </c>
      <c r="G176" s="34"/>
    </row>
    <row r="177" spans="1:7" ht="16.5" customHeight="1">
      <c r="A177" s="42" t="s">
        <v>304</v>
      </c>
      <c r="B177" s="48" t="s">
        <v>56</v>
      </c>
      <c r="C177" s="48" t="s">
        <v>79</v>
      </c>
      <c r="D177" s="48" t="s">
        <v>613</v>
      </c>
      <c r="E177" s="32"/>
      <c r="F177" s="34">
        <f t="shared" ref="F177:G178" si="55">F178</f>
        <v>282380</v>
      </c>
      <c r="G177" s="34">
        <f t="shared" si="55"/>
        <v>0</v>
      </c>
    </row>
    <row r="178" spans="1:7" ht="23.25" customHeight="1">
      <c r="A178" s="42" t="s">
        <v>111</v>
      </c>
      <c r="B178" s="48" t="s">
        <v>56</v>
      </c>
      <c r="C178" s="48" t="s">
        <v>79</v>
      </c>
      <c r="D178" s="48" t="s">
        <v>613</v>
      </c>
      <c r="E178" s="32" t="s">
        <v>112</v>
      </c>
      <c r="F178" s="79">
        <f t="shared" si="55"/>
        <v>282380</v>
      </c>
      <c r="G178" s="79">
        <f t="shared" si="55"/>
        <v>0</v>
      </c>
    </row>
    <row r="179" spans="1:7" ht="18.75" customHeight="1">
      <c r="A179" s="42" t="s">
        <v>218</v>
      </c>
      <c r="B179" s="48" t="s">
        <v>56</v>
      </c>
      <c r="C179" s="48" t="s">
        <v>79</v>
      </c>
      <c r="D179" s="48" t="s">
        <v>613</v>
      </c>
      <c r="E179" s="32" t="s">
        <v>217</v>
      </c>
      <c r="F179" s="34">
        <v>282380</v>
      </c>
      <c r="G179" s="34"/>
    </row>
    <row r="180" spans="1:7" ht="16.5">
      <c r="A180" s="35"/>
      <c r="B180" s="48"/>
      <c r="C180" s="48"/>
      <c r="D180" s="48"/>
      <c r="E180" s="48"/>
      <c r="F180" s="69"/>
      <c r="G180" s="69"/>
    </row>
    <row r="181" spans="1:7" s="5" customFormat="1" ht="63" customHeight="1">
      <c r="A181" s="49" t="s">
        <v>24</v>
      </c>
      <c r="B181" s="24" t="s">
        <v>25</v>
      </c>
      <c r="C181" s="24"/>
      <c r="D181" s="25"/>
      <c r="E181" s="24"/>
      <c r="F181" s="50">
        <f>F183+F205+F212</f>
        <v>118773</v>
      </c>
      <c r="G181" s="50">
        <f>G183+G205+G212</f>
        <v>0</v>
      </c>
    </row>
    <row r="182" spans="1:7" s="5" customFormat="1" ht="20.25">
      <c r="A182" s="49"/>
      <c r="B182" s="24"/>
      <c r="C182" s="24"/>
      <c r="D182" s="25"/>
      <c r="E182" s="24"/>
      <c r="F182" s="70"/>
      <c r="G182" s="70"/>
    </row>
    <row r="183" spans="1:7" ht="75">
      <c r="A183" s="38" t="s">
        <v>74</v>
      </c>
      <c r="B183" s="28" t="s">
        <v>59</v>
      </c>
      <c r="C183" s="28" t="s">
        <v>65</v>
      </c>
      <c r="D183" s="39"/>
      <c r="E183" s="28"/>
      <c r="F183" s="30">
        <f>F184+F193+F198</f>
        <v>67160</v>
      </c>
      <c r="G183" s="30">
        <f>G193+G198</f>
        <v>0</v>
      </c>
    </row>
    <row r="184" spans="1:7" ht="117" customHeight="1">
      <c r="A184" s="31" t="s">
        <v>267</v>
      </c>
      <c r="B184" s="32" t="s">
        <v>59</v>
      </c>
      <c r="C184" s="32" t="s">
        <v>65</v>
      </c>
      <c r="D184" s="43" t="s">
        <v>416</v>
      </c>
      <c r="E184" s="28"/>
      <c r="F184" s="34">
        <f>F185</f>
        <v>66308</v>
      </c>
      <c r="G184" s="30"/>
    </row>
    <row r="185" spans="1:7" ht="33">
      <c r="A185" s="31" t="s">
        <v>281</v>
      </c>
      <c r="B185" s="32" t="s">
        <v>59</v>
      </c>
      <c r="C185" s="32" t="s">
        <v>65</v>
      </c>
      <c r="D185" s="43" t="s">
        <v>418</v>
      </c>
      <c r="E185" s="32"/>
      <c r="F185" s="34">
        <f t="shared" ref="F185:G185" si="56">F186</f>
        <v>66308</v>
      </c>
      <c r="G185" s="34">
        <f t="shared" si="56"/>
        <v>0</v>
      </c>
    </row>
    <row r="186" spans="1:7" ht="66">
      <c r="A186" s="31" t="s">
        <v>151</v>
      </c>
      <c r="B186" s="32" t="s">
        <v>59</v>
      </c>
      <c r="C186" s="32" t="s">
        <v>65</v>
      </c>
      <c r="D186" s="43" t="s">
        <v>419</v>
      </c>
      <c r="E186" s="32"/>
      <c r="F186" s="34">
        <f t="shared" ref="F186:G186" si="57">F187+F189+F191</f>
        <v>66308</v>
      </c>
      <c r="G186" s="34">
        <f t="shared" si="57"/>
        <v>0</v>
      </c>
    </row>
    <row r="187" spans="1:7" ht="82.5">
      <c r="A187" s="35" t="s">
        <v>118</v>
      </c>
      <c r="B187" s="32" t="s">
        <v>59</v>
      </c>
      <c r="C187" s="32" t="s">
        <v>65</v>
      </c>
      <c r="D187" s="43" t="s">
        <v>419</v>
      </c>
      <c r="E187" s="32" t="s">
        <v>119</v>
      </c>
      <c r="F187" s="34">
        <f t="shared" ref="F187:G187" si="58">F188</f>
        <v>54634</v>
      </c>
      <c r="G187" s="34">
        <f t="shared" si="58"/>
        <v>0</v>
      </c>
    </row>
    <row r="188" spans="1:7" ht="33">
      <c r="A188" s="35" t="s">
        <v>224</v>
      </c>
      <c r="B188" s="32" t="s">
        <v>59</v>
      </c>
      <c r="C188" s="32" t="s">
        <v>65</v>
      </c>
      <c r="D188" s="43" t="s">
        <v>419</v>
      </c>
      <c r="E188" s="32" t="s">
        <v>223</v>
      </c>
      <c r="F188" s="34">
        <v>54634</v>
      </c>
      <c r="G188" s="34"/>
    </row>
    <row r="189" spans="1:7" ht="33">
      <c r="A189" s="42" t="s">
        <v>87</v>
      </c>
      <c r="B189" s="32" t="s">
        <v>59</v>
      </c>
      <c r="C189" s="32" t="s">
        <v>65</v>
      </c>
      <c r="D189" s="43" t="s">
        <v>419</v>
      </c>
      <c r="E189" s="32" t="s">
        <v>88</v>
      </c>
      <c r="F189" s="34">
        <f t="shared" ref="F189:G189" si="59">F190</f>
        <v>10944</v>
      </c>
      <c r="G189" s="34">
        <f t="shared" si="59"/>
        <v>0</v>
      </c>
    </row>
    <row r="190" spans="1:7" ht="49.5">
      <c r="A190" s="42" t="s">
        <v>214</v>
      </c>
      <c r="B190" s="32" t="s">
        <v>59</v>
      </c>
      <c r="C190" s="32" t="s">
        <v>65</v>
      </c>
      <c r="D190" s="43" t="s">
        <v>419</v>
      </c>
      <c r="E190" s="32" t="s">
        <v>213</v>
      </c>
      <c r="F190" s="34">
        <v>10944</v>
      </c>
      <c r="G190" s="34"/>
    </row>
    <row r="191" spans="1:7" ht="16.5">
      <c r="A191" s="31" t="s">
        <v>111</v>
      </c>
      <c r="B191" s="32" t="s">
        <v>59</v>
      </c>
      <c r="C191" s="32" t="s">
        <v>65</v>
      </c>
      <c r="D191" s="43" t="s">
        <v>419</v>
      </c>
      <c r="E191" s="32" t="s">
        <v>112</v>
      </c>
      <c r="F191" s="34">
        <f t="shared" ref="F191:G191" si="60">F192</f>
        <v>730</v>
      </c>
      <c r="G191" s="34">
        <f t="shared" si="60"/>
        <v>0</v>
      </c>
    </row>
    <row r="192" spans="1:7" ht="16.5">
      <c r="A192" s="31" t="s">
        <v>216</v>
      </c>
      <c r="B192" s="32" t="s">
        <v>59</v>
      </c>
      <c r="C192" s="32" t="s">
        <v>65</v>
      </c>
      <c r="D192" s="43" t="s">
        <v>419</v>
      </c>
      <c r="E192" s="32" t="s">
        <v>215</v>
      </c>
      <c r="F192" s="34">
        <v>730</v>
      </c>
      <c r="G192" s="34"/>
    </row>
    <row r="193" spans="1:7" ht="67.5">
      <c r="A193" s="31" t="s">
        <v>183</v>
      </c>
      <c r="B193" s="32" t="s">
        <v>59</v>
      </c>
      <c r="C193" s="32" t="s">
        <v>65</v>
      </c>
      <c r="D193" s="43" t="s">
        <v>358</v>
      </c>
      <c r="E193" s="32"/>
      <c r="F193" s="36">
        <f t="shared" ref="F193:G196" si="61">F194</f>
        <v>792</v>
      </c>
      <c r="G193" s="36">
        <f t="shared" si="61"/>
        <v>0</v>
      </c>
    </row>
    <row r="194" spans="1:7" ht="22.5" customHeight="1">
      <c r="A194" s="31" t="s">
        <v>85</v>
      </c>
      <c r="B194" s="32" t="s">
        <v>59</v>
      </c>
      <c r="C194" s="32" t="s">
        <v>65</v>
      </c>
      <c r="D194" s="43" t="s">
        <v>359</v>
      </c>
      <c r="E194" s="32"/>
      <c r="F194" s="36">
        <f t="shared" si="61"/>
        <v>792</v>
      </c>
      <c r="G194" s="36">
        <f t="shared" si="61"/>
        <v>0</v>
      </c>
    </row>
    <row r="195" spans="1:7" ht="66">
      <c r="A195" s="31" t="s">
        <v>180</v>
      </c>
      <c r="B195" s="32" t="s">
        <v>59</v>
      </c>
      <c r="C195" s="32" t="s">
        <v>65</v>
      </c>
      <c r="D195" s="43" t="s">
        <v>420</v>
      </c>
      <c r="E195" s="32"/>
      <c r="F195" s="36">
        <f t="shared" si="61"/>
        <v>792</v>
      </c>
      <c r="G195" s="36">
        <f t="shared" si="61"/>
        <v>0</v>
      </c>
    </row>
    <row r="196" spans="1:7" ht="33">
      <c r="A196" s="42" t="s">
        <v>87</v>
      </c>
      <c r="B196" s="32" t="s">
        <v>59</v>
      </c>
      <c r="C196" s="32" t="s">
        <v>65</v>
      </c>
      <c r="D196" s="43" t="s">
        <v>420</v>
      </c>
      <c r="E196" s="32" t="s">
        <v>88</v>
      </c>
      <c r="F196" s="34">
        <f t="shared" si="61"/>
        <v>792</v>
      </c>
      <c r="G196" s="34">
        <f t="shared" si="61"/>
        <v>0</v>
      </c>
    </row>
    <row r="197" spans="1:7" ht="49.5">
      <c r="A197" s="42" t="s">
        <v>214</v>
      </c>
      <c r="B197" s="32" t="s">
        <v>59</v>
      </c>
      <c r="C197" s="32" t="s">
        <v>65</v>
      </c>
      <c r="D197" s="43" t="s">
        <v>420</v>
      </c>
      <c r="E197" s="32" t="s">
        <v>213</v>
      </c>
      <c r="F197" s="34">
        <v>792</v>
      </c>
      <c r="G197" s="34"/>
    </row>
    <row r="198" spans="1:7" ht="51">
      <c r="A198" s="31" t="s">
        <v>129</v>
      </c>
      <c r="B198" s="32" t="s">
        <v>59</v>
      </c>
      <c r="C198" s="32" t="s">
        <v>65</v>
      </c>
      <c r="D198" s="43" t="s">
        <v>337</v>
      </c>
      <c r="E198" s="32"/>
      <c r="F198" s="36">
        <f t="shared" ref="F198:G202" si="62">F199</f>
        <v>60</v>
      </c>
      <c r="G198" s="36">
        <f t="shared" si="62"/>
        <v>0</v>
      </c>
    </row>
    <row r="199" spans="1:7" ht="33.75" customHeight="1">
      <c r="A199" s="31" t="s">
        <v>120</v>
      </c>
      <c r="B199" s="32" t="s">
        <v>59</v>
      </c>
      <c r="C199" s="32" t="s">
        <v>65</v>
      </c>
      <c r="D199" s="43" t="s">
        <v>352</v>
      </c>
      <c r="E199" s="32"/>
      <c r="F199" s="36">
        <f t="shared" si="62"/>
        <v>60</v>
      </c>
      <c r="G199" s="36">
        <f t="shared" si="62"/>
        <v>0</v>
      </c>
    </row>
    <row r="200" spans="1:7" ht="20.25" customHeight="1">
      <c r="A200" s="31" t="s">
        <v>85</v>
      </c>
      <c r="B200" s="32" t="s">
        <v>59</v>
      </c>
      <c r="C200" s="32" t="s">
        <v>65</v>
      </c>
      <c r="D200" s="43" t="s">
        <v>421</v>
      </c>
      <c r="E200" s="32"/>
      <c r="F200" s="36">
        <f t="shared" si="62"/>
        <v>60</v>
      </c>
      <c r="G200" s="36">
        <f t="shared" si="62"/>
        <v>0</v>
      </c>
    </row>
    <row r="201" spans="1:7" ht="66">
      <c r="A201" s="31" t="s">
        <v>180</v>
      </c>
      <c r="B201" s="32" t="s">
        <v>59</v>
      </c>
      <c r="C201" s="32" t="s">
        <v>65</v>
      </c>
      <c r="D201" s="43" t="s">
        <v>422</v>
      </c>
      <c r="E201" s="32"/>
      <c r="F201" s="36">
        <f t="shared" si="62"/>
        <v>60</v>
      </c>
      <c r="G201" s="36">
        <f t="shared" si="62"/>
        <v>0</v>
      </c>
    </row>
    <row r="202" spans="1:7" ht="33">
      <c r="A202" s="42" t="s">
        <v>87</v>
      </c>
      <c r="B202" s="32" t="s">
        <v>59</v>
      </c>
      <c r="C202" s="32" t="s">
        <v>65</v>
      </c>
      <c r="D202" s="43" t="s">
        <v>422</v>
      </c>
      <c r="E202" s="32" t="s">
        <v>88</v>
      </c>
      <c r="F202" s="34">
        <f t="shared" si="62"/>
        <v>60</v>
      </c>
      <c r="G202" s="34">
        <f t="shared" si="62"/>
        <v>0</v>
      </c>
    </row>
    <row r="203" spans="1:7" ht="49.5">
      <c r="A203" s="42" t="s">
        <v>214</v>
      </c>
      <c r="B203" s="32" t="s">
        <v>59</v>
      </c>
      <c r="C203" s="32" t="s">
        <v>65</v>
      </c>
      <c r="D203" s="43" t="s">
        <v>422</v>
      </c>
      <c r="E203" s="32" t="s">
        <v>213</v>
      </c>
      <c r="F203" s="34">
        <v>60</v>
      </c>
      <c r="G203" s="34"/>
    </row>
    <row r="204" spans="1:7" ht="16.5">
      <c r="A204" s="42"/>
      <c r="B204" s="32"/>
      <c r="C204" s="32"/>
      <c r="D204" s="43"/>
      <c r="E204" s="32"/>
      <c r="F204" s="69"/>
      <c r="G204" s="69"/>
    </row>
    <row r="205" spans="1:7" ht="18.75">
      <c r="A205" s="80" t="s">
        <v>278</v>
      </c>
      <c r="B205" s="28" t="s">
        <v>59</v>
      </c>
      <c r="C205" s="28" t="s">
        <v>14</v>
      </c>
      <c r="D205" s="43"/>
      <c r="E205" s="32"/>
      <c r="F205" s="30">
        <f t="shared" ref="F205:G209" si="63">F206</f>
        <v>1000</v>
      </c>
      <c r="G205" s="30">
        <f t="shared" si="63"/>
        <v>0</v>
      </c>
    </row>
    <row r="206" spans="1:7" ht="49.5">
      <c r="A206" s="42" t="s">
        <v>272</v>
      </c>
      <c r="B206" s="32" t="s">
        <v>59</v>
      </c>
      <c r="C206" s="32" t="s">
        <v>14</v>
      </c>
      <c r="D206" s="43" t="s">
        <v>397</v>
      </c>
      <c r="E206" s="32"/>
      <c r="F206" s="34">
        <f t="shared" si="63"/>
        <v>1000</v>
      </c>
      <c r="G206" s="34">
        <f t="shared" si="63"/>
        <v>0</v>
      </c>
    </row>
    <row r="207" spans="1:7" ht="16.5">
      <c r="A207" s="31" t="s">
        <v>268</v>
      </c>
      <c r="B207" s="32" t="s">
        <v>59</v>
      </c>
      <c r="C207" s="32" t="s">
        <v>14</v>
      </c>
      <c r="D207" s="43" t="s">
        <v>395</v>
      </c>
      <c r="E207" s="32"/>
      <c r="F207" s="34">
        <f t="shared" si="63"/>
        <v>1000</v>
      </c>
      <c r="G207" s="34">
        <f t="shared" si="63"/>
        <v>0</v>
      </c>
    </row>
    <row r="208" spans="1:7" ht="132">
      <c r="A208" s="42" t="s">
        <v>280</v>
      </c>
      <c r="B208" s="32" t="s">
        <v>59</v>
      </c>
      <c r="C208" s="32" t="s">
        <v>14</v>
      </c>
      <c r="D208" s="43" t="s">
        <v>423</v>
      </c>
      <c r="E208" s="32"/>
      <c r="F208" s="34">
        <f t="shared" si="63"/>
        <v>1000</v>
      </c>
      <c r="G208" s="34">
        <f t="shared" si="63"/>
        <v>0</v>
      </c>
    </row>
    <row r="209" spans="1:7" ht="49.5">
      <c r="A209" s="35" t="s">
        <v>94</v>
      </c>
      <c r="B209" s="32" t="s">
        <v>59</v>
      </c>
      <c r="C209" s="32" t="s">
        <v>14</v>
      </c>
      <c r="D209" s="43" t="s">
        <v>423</v>
      </c>
      <c r="E209" s="32" t="s">
        <v>95</v>
      </c>
      <c r="F209" s="34">
        <f t="shared" si="63"/>
        <v>1000</v>
      </c>
      <c r="G209" s="34">
        <f t="shared" si="63"/>
        <v>0</v>
      </c>
    </row>
    <row r="210" spans="1:7" ht="49.5">
      <c r="A210" s="31" t="s">
        <v>241</v>
      </c>
      <c r="B210" s="32" t="s">
        <v>59</v>
      </c>
      <c r="C210" s="32" t="s">
        <v>14</v>
      </c>
      <c r="D210" s="43" t="s">
        <v>423</v>
      </c>
      <c r="E210" s="32" t="s">
        <v>227</v>
      </c>
      <c r="F210" s="34">
        <v>1000</v>
      </c>
      <c r="G210" s="34"/>
    </row>
    <row r="211" spans="1:7" ht="16.5">
      <c r="A211" s="31"/>
      <c r="B211" s="32"/>
      <c r="C211" s="32"/>
      <c r="D211" s="43"/>
      <c r="E211" s="32"/>
      <c r="F211" s="69"/>
      <c r="G211" s="69"/>
    </row>
    <row r="212" spans="1:7" ht="56.25">
      <c r="A212" s="38" t="s">
        <v>12</v>
      </c>
      <c r="B212" s="28" t="s">
        <v>59</v>
      </c>
      <c r="C212" s="28" t="s">
        <v>13</v>
      </c>
      <c r="D212" s="43"/>
      <c r="E212" s="32"/>
      <c r="F212" s="30">
        <f>F213+F218+F235</f>
        <v>50613</v>
      </c>
      <c r="G212" s="30">
        <f>G213+G218+G235</f>
        <v>0</v>
      </c>
    </row>
    <row r="213" spans="1:7" ht="67.5">
      <c r="A213" s="31" t="s">
        <v>185</v>
      </c>
      <c r="B213" s="32" t="s">
        <v>59</v>
      </c>
      <c r="C213" s="32" t="s">
        <v>13</v>
      </c>
      <c r="D213" s="43" t="s">
        <v>358</v>
      </c>
      <c r="E213" s="32"/>
      <c r="F213" s="34">
        <f t="shared" ref="F213:G216" si="64">F214</f>
        <v>95</v>
      </c>
      <c r="G213" s="34">
        <f t="shared" si="64"/>
        <v>0</v>
      </c>
    </row>
    <row r="214" spans="1:7" ht="19.5" customHeight="1">
      <c r="A214" s="31" t="s">
        <v>85</v>
      </c>
      <c r="B214" s="32" t="s">
        <v>59</v>
      </c>
      <c r="C214" s="32" t="s">
        <v>13</v>
      </c>
      <c r="D214" s="43" t="s">
        <v>359</v>
      </c>
      <c r="E214" s="32"/>
      <c r="F214" s="34">
        <f t="shared" si="64"/>
        <v>95</v>
      </c>
      <c r="G214" s="34">
        <f t="shared" si="64"/>
        <v>0</v>
      </c>
    </row>
    <row r="215" spans="1:7" ht="49.5">
      <c r="A215" s="31" t="s">
        <v>266</v>
      </c>
      <c r="B215" s="32" t="s">
        <v>59</v>
      </c>
      <c r="C215" s="32" t="s">
        <v>13</v>
      </c>
      <c r="D215" s="43" t="s">
        <v>424</v>
      </c>
      <c r="E215" s="32"/>
      <c r="F215" s="34">
        <f t="shared" si="64"/>
        <v>95</v>
      </c>
      <c r="G215" s="34">
        <f t="shared" si="64"/>
        <v>0</v>
      </c>
    </row>
    <row r="216" spans="1:7" ht="33">
      <c r="A216" s="31" t="s">
        <v>87</v>
      </c>
      <c r="B216" s="32" t="s">
        <v>59</v>
      </c>
      <c r="C216" s="32" t="s">
        <v>13</v>
      </c>
      <c r="D216" s="43" t="s">
        <v>424</v>
      </c>
      <c r="E216" s="32" t="s">
        <v>88</v>
      </c>
      <c r="F216" s="34">
        <f t="shared" si="64"/>
        <v>95</v>
      </c>
      <c r="G216" s="34">
        <f t="shared" si="64"/>
        <v>0</v>
      </c>
    </row>
    <row r="217" spans="1:7" ht="49.5">
      <c r="A217" s="42" t="s">
        <v>214</v>
      </c>
      <c r="B217" s="32" t="s">
        <v>59</v>
      </c>
      <c r="C217" s="32" t="s">
        <v>13</v>
      </c>
      <c r="D217" s="43" t="s">
        <v>424</v>
      </c>
      <c r="E217" s="32" t="s">
        <v>213</v>
      </c>
      <c r="F217" s="34">
        <v>95</v>
      </c>
      <c r="G217" s="34"/>
    </row>
    <row r="218" spans="1:7" ht="49.5">
      <c r="A218" s="42" t="s">
        <v>264</v>
      </c>
      <c r="B218" s="32" t="s">
        <v>59</v>
      </c>
      <c r="C218" s="32" t="s">
        <v>13</v>
      </c>
      <c r="D218" s="43" t="s">
        <v>425</v>
      </c>
      <c r="E218" s="32"/>
      <c r="F218" s="34">
        <f>F219+F223+F227</f>
        <v>50258</v>
      </c>
      <c r="G218" s="34">
        <f>G219+G223+G227</f>
        <v>0</v>
      </c>
    </row>
    <row r="219" spans="1:7" ht="16.5">
      <c r="A219" s="31" t="s">
        <v>85</v>
      </c>
      <c r="B219" s="32" t="s">
        <v>59</v>
      </c>
      <c r="C219" s="32" t="s">
        <v>13</v>
      </c>
      <c r="D219" s="43" t="s">
        <v>426</v>
      </c>
      <c r="E219" s="32"/>
      <c r="F219" s="34">
        <f t="shared" ref="F219:G221" si="65">F220</f>
        <v>1000</v>
      </c>
      <c r="G219" s="34">
        <f t="shared" si="65"/>
        <v>0</v>
      </c>
    </row>
    <row r="220" spans="1:7" ht="49.5">
      <c r="A220" s="31" t="s">
        <v>266</v>
      </c>
      <c r="B220" s="32" t="s">
        <v>59</v>
      </c>
      <c r="C220" s="32" t="s">
        <v>13</v>
      </c>
      <c r="D220" s="43" t="s">
        <v>427</v>
      </c>
      <c r="E220" s="32"/>
      <c r="F220" s="34">
        <f t="shared" si="65"/>
        <v>1000</v>
      </c>
      <c r="G220" s="34">
        <f t="shared" si="65"/>
        <v>0</v>
      </c>
    </row>
    <row r="221" spans="1:7" ht="33">
      <c r="A221" s="31" t="s">
        <v>87</v>
      </c>
      <c r="B221" s="32" t="s">
        <v>59</v>
      </c>
      <c r="C221" s="32" t="s">
        <v>13</v>
      </c>
      <c r="D221" s="43" t="s">
        <v>427</v>
      </c>
      <c r="E221" s="32" t="s">
        <v>88</v>
      </c>
      <c r="F221" s="34">
        <f t="shared" si="65"/>
        <v>1000</v>
      </c>
      <c r="G221" s="34">
        <f t="shared" si="65"/>
        <v>0</v>
      </c>
    </row>
    <row r="222" spans="1:7" ht="49.5">
      <c r="A222" s="42" t="s">
        <v>214</v>
      </c>
      <c r="B222" s="32" t="s">
        <v>59</v>
      </c>
      <c r="C222" s="32" t="s">
        <v>13</v>
      </c>
      <c r="D222" s="43" t="s">
        <v>427</v>
      </c>
      <c r="E222" s="32" t="s">
        <v>213</v>
      </c>
      <c r="F222" s="34">
        <v>1000</v>
      </c>
      <c r="G222" s="34"/>
    </row>
    <row r="223" spans="1:7" ht="16.5">
      <c r="A223" s="31" t="s">
        <v>268</v>
      </c>
      <c r="B223" s="32" t="s">
        <v>59</v>
      </c>
      <c r="C223" s="32" t="s">
        <v>13</v>
      </c>
      <c r="D223" s="43" t="s">
        <v>428</v>
      </c>
      <c r="E223" s="32"/>
      <c r="F223" s="34">
        <f t="shared" ref="F223:G225" si="66">F224</f>
        <v>2528</v>
      </c>
      <c r="G223" s="34">
        <f t="shared" si="66"/>
        <v>0</v>
      </c>
    </row>
    <row r="224" spans="1:7" ht="82.5">
      <c r="A224" s="31" t="s">
        <v>291</v>
      </c>
      <c r="B224" s="32" t="s">
        <v>59</v>
      </c>
      <c r="C224" s="32" t="s">
        <v>13</v>
      </c>
      <c r="D224" s="43" t="s">
        <v>429</v>
      </c>
      <c r="E224" s="32"/>
      <c r="F224" s="34">
        <f t="shared" si="66"/>
        <v>2528</v>
      </c>
      <c r="G224" s="34">
        <f t="shared" si="66"/>
        <v>0</v>
      </c>
    </row>
    <row r="225" spans="1:7" ht="49.5">
      <c r="A225" s="31" t="s">
        <v>94</v>
      </c>
      <c r="B225" s="32" t="s">
        <v>59</v>
      </c>
      <c r="C225" s="32" t="s">
        <v>13</v>
      </c>
      <c r="D225" s="43" t="s">
        <v>429</v>
      </c>
      <c r="E225" s="32" t="s">
        <v>95</v>
      </c>
      <c r="F225" s="34">
        <f t="shared" si="66"/>
        <v>2528</v>
      </c>
      <c r="G225" s="34">
        <f t="shared" si="66"/>
        <v>0</v>
      </c>
    </row>
    <row r="226" spans="1:7" ht="49.5">
      <c r="A226" s="31" t="s">
        <v>241</v>
      </c>
      <c r="B226" s="32" t="s">
        <v>59</v>
      </c>
      <c r="C226" s="32" t="s">
        <v>13</v>
      </c>
      <c r="D226" s="43" t="s">
        <v>429</v>
      </c>
      <c r="E226" s="32" t="s">
        <v>227</v>
      </c>
      <c r="F226" s="34">
        <v>2528</v>
      </c>
      <c r="G226" s="34"/>
    </row>
    <row r="227" spans="1:7" ht="33">
      <c r="A227" s="42" t="s">
        <v>281</v>
      </c>
      <c r="B227" s="32" t="s">
        <v>59</v>
      </c>
      <c r="C227" s="32" t="s">
        <v>13</v>
      </c>
      <c r="D227" s="43" t="s">
        <v>430</v>
      </c>
      <c r="E227" s="32"/>
      <c r="F227" s="34">
        <f t="shared" ref="F227:G227" si="67">F228</f>
        <v>46730</v>
      </c>
      <c r="G227" s="34">
        <f t="shared" si="67"/>
        <v>0</v>
      </c>
    </row>
    <row r="228" spans="1:7" ht="49.5">
      <c r="A228" s="42" t="s">
        <v>265</v>
      </c>
      <c r="B228" s="32" t="s">
        <v>59</v>
      </c>
      <c r="C228" s="32" t="s">
        <v>13</v>
      </c>
      <c r="D228" s="43" t="s">
        <v>431</v>
      </c>
      <c r="E228" s="32"/>
      <c r="F228" s="34">
        <f t="shared" ref="F228:G228" si="68">F229+F231+F233</f>
        <v>46730</v>
      </c>
      <c r="G228" s="34">
        <f t="shared" si="68"/>
        <v>0</v>
      </c>
    </row>
    <row r="229" spans="1:7" ht="82.5">
      <c r="A229" s="35" t="s">
        <v>118</v>
      </c>
      <c r="B229" s="32" t="s">
        <v>59</v>
      </c>
      <c r="C229" s="32" t="s">
        <v>13</v>
      </c>
      <c r="D229" s="43" t="s">
        <v>431</v>
      </c>
      <c r="E229" s="32" t="s">
        <v>119</v>
      </c>
      <c r="F229" s="34">
        <f t="shared" ref="F229:G229" si="69">F230</f>
        <v>41203</v>
      </c>
      <c r="G229" s="34">
        <f t="shared" si="69"/>
        <v>0</v>
      </c>
    </row>
    <row r="230" spans="1:7" ht="33">
      <c r="A230" s="35" t="s">
        <v>224</v>
      </c>
      <c r="B230" s="32" t="s">
        <v>59</v>
      </c>
      <c r="C230" s="32" t="s">
        <v>13</v>
      </c>
      <c r="D230" s="43" t="s">
        <v>431</v>
      </c>
      <c r="E230" s="32" t="s">
        <v>223</v>
      </c>
      <c r="F230" s="34">
        <v>41203</v>
      </c>
      <c r="G230" s="34"/>
    </row>
    <row r="231" spans="1:7" ht="33">
      <c r="A231" s="31" t="s">
        <v>87</v>
      </c>
      <c r="B231" s="32" t="s">
        <v>59</v>
      </c>
      <c r="C231" s="32" t="s">
        <v>13</v>
      </c>
      <c r="D231" s="43" t="s">
        <v>431</v>
      </c>
      <c r="E231" s="32" t="s">
        <v>88</v>
      </c>
      <c r="F231" s="34">
        <f t="shared" ref="F231:G231" si="70">F232</f>
        <v>5260</v>
      </c>
      <c r="G231" s="34">
        <f t="shared" si="70"/>
        <v>0</v>
      </c>
    </row>
    <row r="232" spans="1:7" ht="49.5">
      <c r="A232" s="42" t="s">
        <v>214</v>
      </c>
      <c r="B232" s="32" t="s">
        <v>59</v>
      </c>
      <c r="C232" s="32" t="s">
        <v>13</v>
      </c>
      <c r="D232" s="43" t="s">
        <v>431</v>
      </c>
      <c r="E232" s="32" t="s">
        <v>213</v>
      </c>
      <c r="F232" s="34">
        <v>5260</v>
      </c>
      <c r="G232" s="34"/>
    </row>
    <row r="233" spans="1:7" ht="16.5">
      <c r="A233" s="31" t="s">
        <v>111</v>
      </c>
      <c r="B233" s="32" t="s">
        <v>59</v>
      </c>
      <c r="C233" s="32" t="s">
        <v>13</v>
      </c>
      <c r="D233" s="43" t="s">
        <v>431</v>
      </c>
      <c r="E233" s="32" t="s">
        <v>112</v>
      </c>
      <c r="F233" s="34">
        <f t="shared" ref="F233:G233" si="71">F234</f>
        <v>267</v>
      </c>
      <c r="G233" s="34">
        <f t="shared" si="71"/>
        <v>0</v>
      </c>
    </row>
    <row r="234" spans="1:7" ht="16.5">
      <c r="A234" s="31" t="s">
        <v>216</v>
      </c>
      <c r="B234" s="32" t="s">
        <v>59</v>
      </c>
      <c r="C234" s="32" t="s">
        <v>13</v>
      </c>
      <c r="D234" s="43" t="s">
        <v>431</v>
      </c>
      <c r="E234" s="32" t="s">
        <v>215</v>
      </c>
      <c r="F234" s="34">
        <v>267</v>
      </c>
      <c r="G234" s="34"/>
    </row>
    <row r="235" spans="1:7" ht="16.5">
      <c r="A235" s="31" t="s">
        <v>91</v>
      </c>
      <c r="B235" s="32" t="s">
        <v>59</v>
      </c>
      <c r="C235" s="32" t="s">
        <v>13</v>
      </c>
      <c r="D235" s="43" t="s">
        <v>347</v>
      </c>
      <c r="E235" s="32"/>
      <c r="F235" s="34">
        <f t="shared" ref="F235:G238" si="72">F236</f>
        <v>260</v>
      </c>
      <c r="G235" s="34">
        <f t="shared" si="72"/>
        <v>0</v>
      </c>
    </row>
    <row r="236" spans="1:7" ht="16.5">
      <c r="A236" s="31" t="s">
        <v>85</v>
      </c>
      <c r="B236" s="32" t="s">
        <v>59</v>
      </c>
      <c r="C236" s="32" t="s">
        <v>13</v>
      </c>
      <c r="D236" s="43" t="s">
        <v>348</v>
      </c>
      <c r="E236" s="32"/>
      <c r="F236" s="34">
        <f t="shared" si="72"/>
        <v>260</v>
      </c>
      <c r="G236" s="34">
        <f t="shared" si="72"/>
        <v>0</v>
      </c>
    </row>
    <row r="237" spans="1:7" ht="49.5">
      <c r="A237" s="31" t="s">
        <v>432</v>
      </c>
      <c r="B237" s="32" t="s">
        <v>59</v>
      </c>
      <c r="C237" s="32" t="s">
        <v>13</v>
      </c>
      <c r="D237" s="43" t="s">
        <v>612</v>
      </c>
      <c r="E237" s="32"/>
      <c r="F237" s="34">
        <f t="shared" si="72"/>
        <v>260</v>
      </c>
      <c r="G237" s="34">
        <f t="shared" si="72"/>
        <v>0</v>
      </c>
    </row>
    <row r="238" spans="1:7" ht="33">
      <c r="A238" s="31" t="s">
        <v>87</v>
      </c>
      <c r="B238" s="32" t="s">
        <v>59</v>
      </c>
      <c r="C238" s="32" t="s">
        <v>13</v>
      </c>
      <c r="D238" s="43" t="s">
        <v>612</v>
      </c>
      <c r="E238" s="32" t="s">
        <v>88</v>
      </c>
      <c r="F238" s="34">
        <f t="shared" si="72"/>
        <v>260</v>
      </c>
      <c r="G238" s="34">
        <f t="shared" si="72"/>
        <v>0</v>
      </c>
    </row>
    <row r="239" spans="1:7" ht="49.5">
      <c r="A239" s="31" t="s">
        <v>214</v>
      </c>
      <c r="B239" s="32" t="s">
        <v>59</v>
      </c>
      <c r="C239" s="32" t="s">
        <v>13</v>
      </c>
      <c r="D239" s="43" t="s">
        <v>612</v>
      </c>
      <c r="E239" s="32" t="s">
        <v>213</v>
      </c>
      <c r="F239" s="34">
        <v>260</v>
      </c>
      <c r="G239" s="34"/>
    </row>
    <row r="240" spans="1:7" ht="16.5">
      <c r="A240" s="35"/>
      <c r="B240" s="32"/>
      <c r="C240" s="32"/>
      <c r="D240" s="43"/>
      <c r="E240" s="32"/>
      <c r="F240" s="34"/>
      <c r="G240" s="34"/>
    </row>
    <row r="241" spans="1:7" s="5" customFormat="1" ht="20.25">
      <c r="A241" s="49" t="s">
        <v>26</v>
      </c>
      <c r="B241" s="24" t="s">
        <v>27</v>
      </c>
      <c r="C241" s="24"/>
      <c r="D241" s="25"/>
      <c r="E241" s="24"/>
      <c r="F241" s="50">
        <f>F243+F250+F271+F310+F324</f>
        <v>981952</v>
      </c>
      <c r="G241" s="50">
        <f>G243+G250+G271+G310+G324</f>
        <v>0</v>
      </c>
    </row>
    <row r="242" spans="1:7" s="5" customFormat="1" ht="14.25" customHeight="1">
      <c r="A242" s="49"/>
      <c r="B242" s="24"/>
      <c r="C242" s="24"/>
      <c r="D242" s="25"/>
      <c r="E242" s="24"/>
      <c r="F242" s="50"/>
      <c r="G242" s="50"/>
    </row>
    <row r="243" spans="1:7" s="7" customFormat="1" ht="18.75">
      <c r="A243" s="38" t="s">
        <v>28</v>
      </c>
      <c r="B243" s="28" t="s">
        <v>61</v>
      </c>
      <c r="C243" s="28" t="s">
        <v>62</v>
      </c>
      <c r="D243" s="39"/>
      <c r="E243" s="28"/>
      <c r="F243" s="30">
        <f t="shared" ref="F243:G247" si="73">F244</f>
        <v>4807</v>
      </c>
      <c r="G243" s="30">
        <f t="shared" si="73"/>
        <v>0</v>
      </c>
    </row>
    <row r="244" spans="1:7" s="8" customFormat="1" ht="51.75" customHeight="1">
      <c r="A244" s="44" t="s">
        <v>195</v>
      </c>
      <c r="B244" s="32" t="s">
        <v>61</v>
      </c>
      <c r="C244" s="32" t="s">
        <v>62</v>
      </c>
      <c r="D244" s="43" t="s">
        <v>543</v>
      </c>
      <c r="E244" s="32"/>
      <c r="F244" s="34">
        <f>F245</f>
        <v>4807</v>
      </c>
      <c r="G244" s="34">
        <f>G245</f>
        <v>0</v>
      </c>
    </row>
    <row r="245" spans="1:7" s="9" customFormat="1" ht="23.25" customHeight="1">
      <c r="A245" s="31" t="s">
        <v>85</v>
      </c>
      <c r="B245" s="32" t="s">
        <v>61</v>
      </c>
      <c r="C245" s="32" t="s">
        <v>62</v>
      </c>
      <c r="D245" s="43" t="s">
        <v>544</v>
      </c>
      <c r="E245" s="32"/>
      <c r="F245" s="34">
        <f t="shared" si="73"/>
        <v>4807</v>
      </c>
      <c r="G245" s="34">
        <f t="shared" si="73"/>
        <v>0</v>
      </c>
    </row>
    <row r="246" spans="1:7" s="9" customFormat="1" ht="16.5">
      <c r="A246" s="31" t="s">
        <v>142</v>
      </c>
      <c r="B246" s="32" t="s">
        <v>61</v>
      </c>
      <c r="C246" s="32" t="s">
        <v>62</v>
      </c>
      <c r="D246" s="43" t="s">
        <v>545</v>
      </c>
      <c r="E246" s="32"/>
      <c r="F246" s="34">
        <f t="shared" si="73"/>
        <v>4807</v>
      </c>
      <c r="G246" s="34">
        <f t="shared" si="73"/>
        <v>0</v>
      </c>
    </row>
    <row r="247" spans="1:7" s="9" customFormat="1" ht="33">
      <c r="A247" s="31" t="s">
        <v>87</v>
      </c>
      <c r="B247" s="32" t="s">
        <v>61</v>
      </c>
      <c r="C247" s="32" t="s">
        <v>62</v>
      </c>
      <c r="D247" s="43" t="s">
        <v>545</v>
      </c>
      <c r="E247" s="32" t="s">
        <v>88</v>
      </c>
      <c r="F247" s="34">
        <f t="shared" si="73"/>
        <v>4807</v>
      </c>
      <c r="G247" s="34">
        <f t="shared" si="73"/>
        <v>0</v>
      </c>
    </row>
    <row r="248" spans="1:7" s="9" customFormat="1" ht="49.5">
      <c r="A248" s="42" t="s">
        <v>214</v>
      </c>
      <c r="B248" s="32" t="s">
        <v>61</v>
      </c>
      <c r="C248" s="32" t="s">
        <v>62</v>
      </c>
      <c r="D248" s="43" t="s">
        <v>545</v>
      </c>
      <c r="E248" s="32" t="s">
        <v>213</v>
      </c>
      <c r="F248" s="34">
        <v>4807</v>
      </c>
      <c r="G248" s="34"/>
    </row>
    <row r="249" spans="1:7" s="9" customFormat="1" ht="16.5">
      <c r="A249" s="31"/>
      <c r="B249" s="32"/>
      <c r="C249" s="32"/>
      <c r="D249" s="43"/>
      <c r="E249" s="32"/>
      <c r="F249" s="34"/>
      <c r="G249" s="34"/>
    </row>
    <row r="250" spans="1:7" s="9" customFormat="1" ht="18.75">
      <c r="A250" s="38" t="s">
        <v>29</v>
      </c>
      <c r="B250" s="28" t="s">
        <v>61</v>
      </c>
      <c r="C250" s="28" t="s">
        <v>67</v>
      </c>
      <c r="D250" s="39"/>
      <c r="E250" s="28"/>
      <c r="F250" s="40">
        <f t="shared" ref="F250:G255" si="74">F251</f>
        <v>254843</v>
      </c>
      <c r="G250" s="40">
        <f t="shared" si="74"/>
        <v>0</v>
      </c>
    </row>
    <row r="251" spans="1:7" s="9" customFormat="1" ht="50.25">
      <c r="A251" s="31" t="s">
        <v>197</v>
      </c>
      <c r="B251" s="32" t="s">
        <v>61</v>
      </c>
      <c r="C251" s="32" t="s">
        <v>67</v>
      </c>
      <c r="D251" s="43" t="s">
        <v>525</v>
      </c>
      <c r="E251" s="28"/>
      <c r="F251" s="75">
        <f t="shared" si="74"/>
        <v>254843</v>
      </c>
      <c r="G251" s="75">
        <f t="shared" si="74"/>
        <v>0</v>
      </c>
    </row>
    <row r="252" spans="1:7" s="9" customFormat="1" ht="50.25">
      <c r="A252" s="31" t="s">
        <v>311</v>
      </c>
      <c r="B252" s="32" t="s">
        <v>61</v>
      </c>
      <c r="C252" s="32" t="s">
        <v>67</v>
      </c>
      <c r="D252" s="43" t="s">
        <v>537</v>
      </c>
      <c r="E252" s="28"/>
      <c r="F252" s="75">
        <f t="shared" ref="F252:G252" si="75">F253+F257</f>
        <v>254843</v>
      </c>
      <c r="G252" s="75">
        <f t="shared" si="75"/>
        <v>0</v>
      </c>
    </row>
    <row r="253" spans="1:7" s="9" customFormat="1" ht="18.75">
      <c r="A253" s="31" t="s">
        <v>85</v>
      </c>
      <c r="B253" s="32" t="s">
        <v>61</v>
      </c>
      <c r="C253" s="32" t="s">
        <v>67</v>
      </c>
      <c r="D253" s="43" t="s">
        <v>538</v>
      </c>
      <c r="E253" s="28"/>
      <c r="F253" s="75">
        <f t="shared" si="74"/>
        <v>33290</v>
      </c>
      <c r="G253" s="75">
        <f t="shared" si="74"/>
        <v>0</v>
      </c>
    </row>
    <row r="254" spans="1:7" s="9" customFormat="1" ht="18.75">
      <c r="A254" s="51" t="s">
        <v>110</v>
      </c>
      <c r="B254" s="32" t="s">
        <v>61</v>
      </c>
      <c r="C254" s="32" t="s">
        <v>67</v>
      </c>
      <c r="D254" s="43" t="s">
        <v>539</v>
      </c>
      <c r="E254" s="28"/>
      <c r="F254" s="75">
        <f t="shared" si="74"/>
        <v>33290</v>
      </c>
      <c r="G254" s="75">
        <f t="shared" si="74"/>
        <v>0</v>
      </c>
    </row>
    <row r="255" spans="1:7" s="9" customFormat="1" ht="16.5">
      <c r="A255" s="31" t="s">
        <v>111</v>
      </c>
      <c r="B255" s="32" t="s">
        <v>61</v>
      </c>
      <c r="C255" s="32" t="s">
        <v>67</v>
      </c>
      <c r="D255" s="43" t="s">
        <v>539</v>
      </c>
      <c r="E255" s="32" t="s">
        <v>112</v>
      </c>
      <c r="F255" s="34">
        <f t="shared" si="74"/>
        <v>33290</v>
      </c>
      <c r="G255" s="34">
        <f t="shared" si="74"/>
        <v>0</v>
      </c>
    </row>
    <row r="256" spans="1:7" s="9" customFormat="1" ht="16.5">
      <c r="A256" s="31" t="s">
        <v>233</v>
      </c>
      <c r="B256" s="32" t="s">
        <v>61</v>
      </c>
      <c r="C256" s="32" t="s">
        <v>67</v>
      </c>
      <c r="D256" s="43" t="s">
        <v>539</v>
      </c>
      <c r="E256" s="32" t="s">
        <v>232</v>
      </c>
      <c r="F256" s="34">
        <v>33290</v>
      </c>
      <c r="G256" s="34"/>
    </row>
    <row r="257" spans="1:7" s="9" customFormat="1" ht="66.75">
      <c r="A257" s="31" t="s">
        <v>269</v>
      </c>
      <c r="B257" s="32" t="s">
        <v>61</v>
      </c>
      <c r="C257" s="32" t="s">
        <v>67</v>
      </c>
      <c r="D257" s="43" t="s">
        <v>586</v>
      </c>
      <c r="E257" s="28"/>
      <c r="F257" s="75">
        <f>F258+F261+F264+F267</f>
        <v>221553</v>
      </c>
      <c r="G257" s="75">
        <f>G258+G261+G264+G267</f>
        <v>0</v>
      </c>
    </row>
    <row r="258" spans="1:7" s="9" customFormat="1" ht="50.25">
      <c r="A258" s="31" t="s">
        <v>11</v>
      </c>
      <c r="B258" s="32" t="s">
        <v>61</v>
      </c>
      <c r="C258" s="32" t="s">
        <v>67</v>
      </c>
      <c r="D258" s="43" t="s">
        <v>587</v>
      </c>
      <c r="E258" s="28"/>
      <c r="F258" s="75">
        <f t="shared" ref="F258:G259" si="76">F259</f>
        <v>204753</v>
      </c>
      <c r="G258" s="75">
        <f t="shared" si="76"/>
        <v>0</v>
      </c>
    </row>
    <row r="259" spans="1:7" s="9" customFormat="1" ht="16.5">
      <c r="A259" s="35" t="s">
        <v>111</v>
      </c>
      <c r="B259" s="32" t="s">
        <v>61</v>
      </c>
      <c r="C259" s="32" t="s">
        <v>67</v>
      </c>
      <c r="D259" s="43" t="s">
        <v>587</v>
      </c>
      <c r="E259" s="32" t="s">
        <v>112</v>
      </c>
      <c r="F259" s="75">
        <f t="shared" si="76"/>
        <v>204753</v>
      </c>
      <c r="G259" s="75">
        <f t="shared" si="76"/>
        <v>0</v>
      </c>
    </row>
    <row r="260" spans="1:7" s="9" customFormat="1" ht="49.5">
      <c r="A260" s="35" t="s">
        <v>254</v>
      </c>
      <c r="B260" s="32" t="s">
        <v>61</v>
      </c>
      <c r="C260" s="32" t="s">
        <v>67</v>
      </c>
      <c r="D260" s="43" t="s">
        <v>587</v>
      </c>
      <c r="E260" s="32" t="s">
        <v>242</v>
      </c>
      <c r="F260" s="34">
        <v>204753</v>
      </c>
      <c r="G260" s="34"/>
    </row>
    <row r="261" spans="1:7" s="9" customFormat="1" ht="84.75" customHeight="1">
      <c r="A261" s="35" t="s">
        <v>10</v>
      </c>
      <c r="B261" s="32" t="s">
        <v>61</v>
      </c>
      <c r="C261" s="32" t="s">
        <v>67</v>
      </c>
      <c r="D261" s="43" t="s">
        <v>588</v>
      </c>
      <c r="E261" s="32"/>
      <c r="F261" s="75">
        <f t="shared" ref="F261:G262" si="77">F262</f>
        <v>2200</v>
      </c>
      <c r="G261" s="75">
        <f t="shared" si="77"/>
        <v>0</v>
      </c>
    </row>
    <row r="262" spans="1:7" s="9" customFormat="1" ht="16.5">
      <c r="A262" s="35" t="s">
        <v>111</v>
      </c>
      <c r="B262" s="32" t="s">
        <v>61</v>
      </c>
      <c r="C262" s="32" t="s">
        <v>67</v>
      </c>
      <c r="D262" s="43" t="s">
        <v>588</v>
      </c>
      <c r="E262" s="32" t="s">
        <v>112</v>
      </c>
      <c r="F262" s="75">
        <f t="shared" si="77"/>
        <v>2200</v>
      </c>
      <c r="G262" s="75">
        <f t="shared" si="77"/>
        <v>0</v>
      </c>
    </row>
    <row r="263" spans="1:7" s="9" customFormat="1" ht="49.5">
      <c r="A263" s="35" t="s">
        <v>254</v>
      </c>
      <c r="B263" s="32" t="s">
        <v>61</v>
      </c>
      <c r="C263" s="32" t="s">
        <v>67</v>
      </c>
      <c r="D263" s="43" t="s">
        <v>588</v>
      </c>
      <c r="E263" s="32" t="s">
        <v>242</v>
      </c>
      <c r="F263" s="34">
        <v>2200</v>
      </c>
      <c r="G263" s="34"/>
    </row>
    <row r="264" spans="1:7" s="9" customFormat="1" ht="99">
      <c r="A264" s="35" t="s">
        <v>199</v>
      </c>
      <c r="B264" s="32" t="s">
        <v>61</v>
      </c>
      <c r="C264" s="32" t="s">
        <v>67</v>
      </c>
      <c r="D264" s="43" t="s">
        <v>589</v>
      </c>
      <c r="E264" s="32"/>
      <c r="F264" s="75">
        <f t="shared" ref="F264:G265" si="78">F265</f>
        <v>2100</v>
      </c>
      <c r="G264" s="75">
        <f t="shared" si="78"/>
        <v>0</v>
      </c>
    </row>
    <row r="265" spans="1:7" s="9" customFormat="1" ht="16.5">
      <c r="A265" s="35" t="s">
        <v>111</v>
      </c>
      <c r="B265" s="32" t="s">
        <v>61</v>
      </c>
      <c r="C265" s="32" t="s">
        <v>67</v>
      </c>
      <c r="D265" s="43" t="s">
        <v>589</v>
      </c>
      <c r="E265" s="32" t="s">
        <v>112</v>
      </c>
      <c r="F265" s="75">
        <f t="shared" si="78"/>
        <v>2100</v>
      </c>
      <c r="G265" s="75">
        <f t="shared" si="78"/>
        <v>0</v>
      </c>
    </row>
    <row r="266" spans="1:7" s="9" customFormat="1" ht="49.5">
      <c r="A266" s="35" t="s">
        <v>254</v>
      </c>
      <c r="B266" s="32" t="s">
        <v>61</v>
      </c>
      <c r="C266" s="32" t="s">
        <v>67</v>
      </c>
      <c r="D266" s="43" t="s">
        <v>589</v>
      </c>
      <c r="E266" s="32" t="s">
        <v>242</v>
      </c>
      <c r="F266" s="34">
        <v>2100</v>
      </c>
      <c r="G266" s="34"/>
    </row>
    <row r="267" spans="1:7" s="9" customFormat="1" ht="100.5" customHeight="1">
      <c r="A267" s="35" t="s">
        <v>198</v>
      </c>
      <c r="B267" s="32" t="s">
        <v>61</v>
      </c>
      <c r="C267" s="32" t="s">
        <v>67</v>
      </c>
      <c r="D267" s="43" t="s">
        <v>590</v>
      </c>
      <c r="E267" s="32"/>
      <c r="F267" s="75">
        <f t="shared" ref="F267:G268" si="79">F268</f>
        <v>12500</v>
      </c>
      <c r="G267" s="75">
        <f t="shared" si="79"/>
        <v>0</v>
      </c>
    </row>
    <row r="268" spans="1:7" s="9" customFormat="1" ht="16.5">
      <c r="A268" s="35" t="s">
        <v>111</v>
      </c>
      <c r="B268" s="32" t="s">
        <v>61</v>
      </c>
      <c r="C268" s="32" t="s">
        <v>67</v>
      </c>
      <c r="D268" s="43" t="s">
        <v>590</v>
      </c>
      <c r="E268" s="32" t="s">
        <v>112</v>
      </c>
      <c r="F268" s="75">
        <f t="shared" si="79"/>
        <v>12500</v>
      </c>
      <c r="G268" s="75">
        <f t="shared" si="79"/>
        <v>0</v>
      </c>
    </row>
    <row r="269" spans="1:7" s="9" customFormat="1" ht="49.5">
      <c r="A269" s="35" t="s">
        <v>254</v>
      </c>
      <c r="B269" s="32" t="s">
        <v>61</v>
      </c>
      <c r="C269" s="32" t="s">
        <v>67</v>
      </c>
      <c r="D269" s="43" t="s">
        <v>590</v>
      </c>
      <c r="E269" s="32" t="s">
        <v>242</v>
      </c>
      <c r="F269" s="34">
        <v>12500</v>
      </c>
      <c r="G269" s="34"/>
    </row>
    <row r="270" spans="1:7" s="9" customFormat="1" ht="16.5">
      <c r="A270" s="31"/>
      <c r="B270" s="32"/>
      <c r="C270" s="32"/>
      <c r="D270" s="43"/>
      <c r="E270" s="32"/>
      <c r="F270" s="34"/>
      <c r="G270" s="34"/>
    </row>
    <row r="271" spans="1:7" s="9" customFormat="1" ht="18.75">
      <c r="A271" s="38" t="s">
        <v>78</v>
      </c>
      <c r="B271" s="28" t="s">
        <v>61</v>
      </c>
      <c r="C271" s="28" t="s">
        <v>65</v>
      </c>
      <c r="D271" s="39"/>
      <c r="E271" s="28"/>
      <c r="F271" s="30">
        <f>F272+F277</f>
        <v>581376</v>
      </c>
      <c r="G271" s="30">
        <f>G272+G277</f>
        <v>0</v>
      </c>
    </row>
    <row r="272" spans="1:7" s="9" customFormat="1" ht="82.5">
      <c r="A272" s="31" t="s">
        <v>209</v>
      </c>
      <c r="B272" s="32" t="s">
        <v>61</v>
      </c>
      <c r="C272" s="32" t="s">
        <v>65</v>
      </c>
      <c r="D272" s="43" t="s">
        <v>388</v>
      </c>
      <c r="E272" s="32"/>
      <c r="F272" s="34">
        <f t="shared" ref="F272:G275" si="80">F273</f>
        <v>852</v>
      </c>
      <c r="G272" s="34">
        <f t="shared" si="80"/>
        <v>0</v>
      </c>
    </row>
    <row r="273" spans="1:7" s="9" customFormat="1" ht="19.5" customHeight="1">
      <c r="A273" s="81" t="s">
        <v>85</v>
      </c>
      <c r="B273" s="32" t="s">
        <v>61</v>
      </c>
      <c r="C273" s="32" t="s">
        <v>65</v>
      </c>
      <c r="D273" s="43" t="s">
        <v>389</v>
      </c>
      <c r="E273" s="32"/>
      <c r="F273" s="34">
        <f t="shared" si="80"/>
        <v>852</v>
      </c>
      <c r="G273" s="34">
        <f t="shared" si="80"/>
        <v>0</v>
      </c>
    </row>
    <row r="274" spans="1:7" s="9" customFormat="1" ht="16.5">
      <c r="A274" s="31" t="s">
        <v>116</v>
      </c>
      <c r="B274" s="32" t="s">
        <v>61</v>
      </c>
      <c r="C274" s="32" t="s">
        <v>65</v>
      </c>
      <c r="D274" s="43" t="s">
        <v>591</v>
      </c>
      <c r="E274" s="32"/>
      <c r="F274" s="34">
        <f t="shared" si="80"/>
        <v>852</v>
      </c>
      <c r="G274" s="34">
        <f t="shared" si="80"/>
        <v>0</v>
      </c>
    </row>
    <row r="275" spans="1:7" s="9" customFormat="1" ht="33">
      <c r="A275" s="31" t="s">
        <v>87</v>
      </c>
      <c r="B275" s="32" t="s">
        <v>61</v>
      </c>
      <c r="C275" s="32" t="s">
        <v>65</v>
      </c>
      <c r="D275" s="43" t="s">
        <v>591</v>
      </c>
      <c r="E275" s="32" t="s">
        <v>88</v>
      </c>
      <c r="F275" s="34">
        <f t="shared" si="80"/>
        <v>852</v>
      </c>
      <c r="G275" s="34">
        <f t="shared" si="80"/>
        <v>0</v>
      </c>
    </row>
    <row r="276" spans="1:7" s="9" customFormat="1" ht="49.5">
      <c r="A276" s="42" t="s">
        <v>214</v>
      </c>
      <c r="B276" s="32" t="s">
        <v>61</v>
      </c>
      <c r="C276" s="32" t="s">
        <v>65</v>
      </c>
      <c r="D276" s="43" t="s">
        <v>591</v>
      </c>
      <c r="E276" s="32" t="s">
        <v>213</v>
      </c>
      <c r="F276" s="34">
        <v>852</v>
      </c>
      <c r="G276" s="34"/>
    </row>
    <row r="277" spans="1:7" s="9" customFormat="1" ht="50.25">
      <c r="A277" s="31" t="s">
        <v>197</v>
      </c>
      <c r="B277" s="32" t="s">
        <v>61</v>
      </c>
      <c r="C277" s="32" t="s">
        <v>65</v>
      </c>
      <c r="D277" s="43" t="s">
        <v>525</v>
      </c>
      <c r="E277" s="28"/>
      <c r="F277" s="34">
        <f>F278+F283+F296+F291</f>
        <v>580524</v>
      </c>
      <c r="G277" s="34">
        <f>G278+G283+G296+G291</f>
        <v>0</v>
      </c>
    </row>
    <row r="278" spans="1:7" s="9" customFormat="1" ht="51">
      <c r="A278" s="31" t="s">
        <v>200</v>
      </c>
      <c r="B278" s="32" t="s">
        <v>61</v>
      </c>
      <c r="C278" s="32" t="s">
        <v>65</v>
      </c>
      <c r="D278" s="43" t="s">
        <v>546</v>
      </c>
      <c r="E278" s="28"/>
      <c r="F278" s="34">
        <f t="shared" ref="F278:G281" si="81">F279</f>
        <v>304171</v>
      </c>
      <c r="G278" s="34">
        <f t="shared" si="81"/>
        <v>0</v>
      </c>
    </row>
    <row r="279" spans="1:7" s="9" customFormat="1" ht="21.75" customHeight="1">
      <c r="A279" s="81" t="s">
        <v>85</v>
      </c>
      <c r="B279" s="32" t="s">
        <v>61</v>
      </c>
      <c r="C279" s="32" t="s">
        <v>65</v>
      </c>
      <c r="D279" s="43" t="s">
        <v>592</v>
      </c>
      <c r="E279" s="28"/>
      <c r="F279" s="34">
        <f t="shared" si="81"/>
        <v>304171</v>
      </c>
      <c r="G279" s="34">
        <f t="shared" si="81"/>
        <v>0</v>
      </c>
    </row>
    <row r="280" spans="1:7" s="9" customFormat="1" ht="18.75">
      <c r="A280" s="31" t="s">
        <v>116</v>
      </c>
      <c r="B280" s="32" t="s">
        <v>61</v>
      </c>
      <c r="C280" s="32" t="s">
        <v>65</v>
      </c>
      <c r="D280" s="43" t="s">
        <v>593</v>
      </c>
      <c r="E280" s="28"/>
      <c r="F280" s="34">
        <f t="shared" si="81"/>
        <v>304171</v>
      </c>
      <c r="G280" s="34">
        <f t="shared" si="81"/>
        <v>0</v>
      </c>
    </row>
    <row r="281" spans="1:7" s="9" customFormat="1" ht="33">
      <c r="A281" s="31" t="s">
        <v>87</v>
      </c>
      <c r="B281" s="32" t="s">
        <v>61</v>
      </c>
      <c r="C281" s="32" t="s">
        <v>65</v>
      </c>
      <c r="D281" s="43" t="s">
        <v>593</v>
      </c>
      <c r="E281" s="32" t="s">
        <v>88</v>
      </c>
      <c r="F281" s="34">
        <f t="shared" si="81"/>
        <v>304171</v>
      </c>
      <c r="G281" s="34">
        <f t="shared" si="81"/>
        <v>0</v>
      </c>
    </row>
    <row r="282" spans="1:7" s="9" customFormat="1" ht="49.5">
      <c r="A282" s="42" t="s">
        <v>214</v>
      </c>
      <c r="B282" s="32" t="s">
        <v>61</v>
      </c>
      <c r="C282" s="32" t="s">
        <v>65</v>
      </c>
      <c r="D282" s="43" t="s">
        <v>593</v>
      </c>
      <c r="E282" s="32" t="s">
        <v>213</v>
      </c>
      <c r="F282" s="34">
        <v>304171</v>
      </c>
      <c r="G282" s="34"/>
    </row>
    <row r="283" spans="1:7" s="9" customFormat="1" ht="67.5">
      <c r="A283" s="31" t="s">
        <v>312</v>
      </c>
      <c r="B283" s="32" t="s">
        <v>61</v>
      </c>
      <c r="C283" s="32" t="s">
        <v>65</v>
      </c>
      <c r="D283" s="43" t="s">
        <v>526</v>
      </c>
      <c r="E283" s="28"/>
      <c r="F283" s="34">
        <f>F284</f>
        <v>184582</v>
      </c>
      <c r="G283" s="34">
        <f>G284</f>
        <v>0</v>
      </c>
    </row>
    <row r="284" spans="1:7" s="9" customFormat="1" ht="23.25" customHeight="1">
      <c r="A284" s="81" t="s">
        <v>85</v>
      </c>
      <c r="B284" s="32" t="s">
        <v>61</v>
      </c>
      <c r="C284" s="32" t="s">
        <v>65</v>
      </c>
      <c r="D284" s="43" t="s">
        <v>527</v>
      </c>
      <c r="E284" s="28"/>
      <c r="F284" s="34">
        <f t="shared" ref="F284:G284" si="82">F285+F288</f>
        <v>184582</v>
      </c>
      <c r="G284" s="34">
        <f t="shared" si="82"/>
        <v>0</v>
      </c>
    </row>
    <row r="285" spans="1:7" s="9" customFormat="1" ht="18.75">
      <c r="A285" s="51" t="s">
        <v>96</v>
      </c>
      <c r="B285" s="32" t="s">
        <v>61</v>
      </c>
      <c r="C285" s="32" t="s">
        <v>65</v>
      </c>
      <c r="D285" s="43" t="s">
        <v>594</v>
      </c>
      <c r="E285" s="28"/>
      <c r="F285" s="34">
        <f t="shared" ref="F285:G286" si="83">F286</f>
        <v>24990</v>
      </c>
      <c r="G285" s="34">
        <f t="shared" si="83"/>
        <v>0</v>
      </c>
    </row>
    <row r="286" spans="1:7" s="9" customFormat="1" ht="33">
      <c r="A286" s="31" t="s">
        <v>284</v>
      </c>
      <c r="B286" s="32" t="s">
        <v>61</v>
      </c>
      <c r="C286" s="32" t="s">
        <v>65</v>
      </c>
      <c r="D286" s="43" t="s">
        <v>594</v>
      </c>
      <c r="E286" s="32" t="s">
        <v>97</v>
      </c>
      <c r="F286" s="34">
        <f t="shared" si="83"/>
        <v>24990</v>
      </c>
      <c r="G286" s="34">
        <f t="shared" si="83"/>
        <v>0</v>
      </c>
    </row>
    <row r="287" spans="1:7" s="9" customFormat="1" ht="16.5">
      <c r="A287" s="31" t="s">
        <v>96</v>
      </c>
      <c r="B287" s="32" t="s">
        <v>61</v>
      </c>
      <c r="C287" s="32" t="s">
        <v>65</v>
      </c>
      <c r="D287" s="43" t="s">
        <v>594</v>
      </c>
      <c r="E287" s="32" t="s">
        <v>244</v>
      </c>
      <c r="F287" s="34">
        <v>24990</v>
      </c>
      <c r="G287" s="34"/>
    </row>
    <row r="288" spans="1:7" s="9" customFormat="1" ht="18.75">
      <c r="A288" s="31" t="s">
        <v>116</v>
      </c>
      <c r="B288" s="32" t="s">
        <v>61</v>
      </c>
      <c r="C288" s="32" t="s">
        <v>65</v>
      </c>
      <c r="D288" s="43" t="s">
        <v>547</v>
      </c>
      <c r="E288" s="28"/>
      <c r="F288" s="34">
        <f t="shared" ref="F288:G289" si="84">F289</f>
        <v>159592</v>
      </c>
      <c r="G288" s="34">
        <f t="shared" si="84"/>
        <v>0</v>
      </c>
    </row>
    <row r="289" spans="1:7" s="9" customFormat="1" ht="33">
      <c r="A289" s="31" t="s">
        <v>87</v>
      </c>
      <c r="B289" s="32" t="s">
        <v>61</v>
      </c>
      <c r="C289" s="32" t="s">
        <v>65</v>
      </c>
      <c r="D289" s="43" t="s">
        <v>547</v>
      </c>
      <c r="E289" s="32" t="s">
        <v>88</v>
      </c>
      <c r="F289" s="34">
        <f t="shared" si="84"/>
        <v>159592</v>
      </c>
      <c r="G289" s="34">
        <f t="shared" si="84"/>
        <v>0</v>
      </c>
    </row>
    <row r="290" spans="1:7" s="9" customFormat="1" ht="49.5">
      <c r="A290" s="42" t="s">
        <v>214</v>
      </c>
      <c r="B290" s="32" t="s">
        <v>61</v>
      </c>
      <c r="C290" s="32" t="s">
        <v>65</v>
      </c>
      <c r="D290" s="43" t="s">
        <v>547</v>
      </c>
      <c r="E290" s="32" t="s">
        <v>213</v>
      </c>
      <c r="F290" s="34">
        <f>85173+74419</f>
        <v>159592</v>
      </c>
      <c r="G290" s="34"/>
    </row>
    <row r="291" spans="1:7" s="9" customFormat="1" ht="67.5">
      <c r="A291" s="42" t="s">
        <v>303</v>
      </c>
      <c r="B291" s="32" t="s">
        <v>61</v>
      </c>
      <c r="C291" s="32" t="s">
        <v>65</v>
      </c>
      <c r="D291" s="43" t="s">
        <v>610</v>
      </c>
      <c r="E291" s="32"/>
      <c r="F291" s="34">
        <f t="shared" ref="F291:G294" si="85">F292</f>
        <v>2139</v>
      </c>
      <c r="G291" s="34">
        <f t="shared" si="85"/>
        <v>0</v>
      </c>
    </row>
    <row r="292" spans="1:7" s="9" customFormat="1" ht="16.5">
      <c r="A292" s="81" t="s">
        <v>85</v>
      </c>
      <c r="B292" s="32" t="s">
        <v>61</v>
      </c>
      <c r="C292" s="32" t="s">
        <v>65</v>
      </c>
      <c r="D292" s="43" t="s">
        <v>595</v>
      </c>
      <c r="E292" s="32"/>
      <c r="F292" s="34">
        <f t="shared" si="85"/>
        <v>2139</v>
      </c>
      <c r="G292" s="34">
        <f t="shared" si="85"/>
        <v>0</v>
      </c>
    </row>
    <row r="293" spans="1:7" s="9" customFormat="1" ht="16.5">
      <c r="A293" s="31" t="s">
        <v>116</v>
      </c>
      <c r="B293" s="32" t="s">
        <v>61</v>
      </c>
      <c r="C293" s="32" t="s">
        <v>65</v>
      </c>
      <c r="D293" s="43" t="s">
        <v>596</v>
      </c>
      <c r="E293" s="32"/>
      <c r="F293" s="34">
        <f t="shared" si="85"/>
        <v>2139</v>
      </c>
      <c r="G293" s="34">
        <f t="shared" si="85"/>
        <v>0</v>
      </c>
    </row>
    <row r="294" spans="1:7" s="9" customFormat="1" ht="33">
      <c r="A294" s="31" t="s">
        <v>87</v>
      </c>
      <c r="B294" s="32" t="s">
        <v>61</v>
      </c>
      <c r="C294" s="32" t="s">
        <v>65</v>
      </c>
      <c r="D294" s="43" t="s">
        <v>596</v>
      </c>
      <c r="E294" s="32" t="s">
        <v>88</v>
      </c>
      <c r="F294" s="34">
        <f t="shared" si="85"/>
        <v>2139</v>
      </c>
      <c r="G294" s="34">
        <f t="shared" si="85"/>
        <v>0</v>
      </c>
    </row>
    <row r="295" spans="1:7" s="9" customFormat="1" ht="56.25" customHeight="1">
      <c r="A295" s="42" t="s">
        <v>214</v>
      </c>
      <c r="B295" s="32" t="s">
        <v>61</v>
      </c>
      <c r="C295" s="32" t="s">
        <v>65</v>
      </c>
      <c r="D295" s="43" t="s">
        <v>596</v>
      </c>
      <c r="E295" s="32" t="s">
        <v>213</v>
      </c>
      <c r="F295" s="34">
        <v>2139</v>
      </c>
      <c r="G295" s="34"/>
    </row>
    <row r="296" spans="1:7" s="9" customFormat="1" ht="34.5">
      <c r="A296" s="31" t="s">
        <v>196</v>
      </c>
      <c r="B296" s="32" t="s">
        <v>61</v>
      </c>
      <c r="C296" s="32" t="s">
        <v>65</v>
      </c>
      <c r="D296" s="43" t="s">
        <v>597</v>
      </c>
      <c r="E296" s="32"/>
      <c r="F296" s="34">
        <f t="shared" ref="F296:G296" si="86">F297+F301</f>
        <v>89632</v>
      </c>
      <c r="G296" s="34">
        <f t="shared" si="86"/>
        <v>0</v>
      </c>
    </row>
    <row r="297" spans="1:7" s="9" customFormat="1" ht="19.5" customHeight="1">
      <c r="A297" s="81" t="s">
        <v>85</v>
      </c>
      <c r="B297" s="32" t="s">
        <v>61</v>
      </c>
      <c r="C297" s="32" t="s">
        <v>65</v>
      </c>
      <c r="D297" s="43" t="s">
        <v>598</v>
      </c>
      <c r="E297" s="32"/>
      <c r="F297" s="34">
        <f t="shared" ref="F297:G299" si="87">F298</f>
        <v>36669</v>
      </c>
      <c r="G297" s="34">
        <f t="shared" si="87"/>
        <v>0</v>
      </c>
    </row>
    <row r="298" spans="1:7" s="9" customFormat="1" ht="24.75" customHeight="1">
      <c r="A298" s="31" t="s">
        <v>116</v>
      </c>
      <c r="B298" s="32" t="s">
        <v>61</v>
      </c>
      <c r="C298" s="32" t="s">
        <v>65</v>
      </c>
      <c r="D298" s="43" t="s">
        <v>599</v>
      </c>
      <c r="E298" s="32"/>
      <c r="F298" s="34">
        <f t="shared" si="87"/>
        <v>36669</v>
      </c>
      <c r="G298" s="34">
        <f t="shared" si="87"/>
        <v>0</v>
      </c>
    </row>
    <row r="299" spans="1:7" s="9" customFormat="1" ht="36" customHeight="1">
      <c r="A299" s="31" t="s">
        <v>87</v>
      </c>
      <c r="B299" s="32" t="s">
        <v>61</v>
      </c>
      <c r="C299" s="32" t="s">
        <v>65</v>
      </c>
      <c r="D299" s="43" t="s">
        <v>599</v>
      </c>
      <c r="E299" s="32" t="s">
        <v>88</v>
      </c>
      <c r="F299" s="34">
        <f t="shared" si="87"/>
        <v>36669</v>
      </c>
      <c r="G299" s="34">
        <f t="shared" si="87"/>
        <v>0</v>
      </c>
    </row>
    <row r="300" spans="1:7" s="9" customFormat="1" ht="55.5" customHeight="1">
      <c r="A300" s="42" t="s">
        <v>214</v>
      </c>
      <c r="B300" s="32" t="s">
        <v>61</v>
      </c>
      <c r="C300" s="32" t="s">
        <v>65</v>
      </c>
      <c r="D300" s="43" t="s">
        <v>599</v>
      </c>
      <c r="E300" s="32" t="s">
        <v>213</v>
      </c>
      <c r="F300" s="34">
        <v>36669</v>
      </c>
      <c r="G300" s="34"/>
    </row>
    <row r="301" spans="1:7" s="9" customFormat="1" ht="33">
      <c r="A301" s="31" t="s">
        <v>281</v>
      </c>
      <c r="B301" s="32" t="s">
        <v>61</v>
      </c>
      <c r="C301" s="32" t="s">
        <v>65</v>
      </c>
      <c r="D301" s="43" t="s">
        <v>600</v>
      </c>
      <c r="E301" s="32"/>
      <c r="F301" s="34">
        <f t="shared" ref="F301:G301" si="88">F302</f>
        <v>52963</v>
      </c>
      <c r="G301" s="34">
        <f t="shared" si="88"/>
        <v>0</v>
      </c>
    </row>
    <row r="302" spans="1:7" s="9" customFormat="1" ht="33">
      <c r="A302" s="31" t="s">
        <v>117</v>
      </c>
      <c r="B302" s="32" t="s">
        <v>61</v>
      </c>
      <c r="C302" s="32" t="s">
        <v>65</v>
      </c>
      <c r="D302" s="43" t="s">
        <v>601</v>
      </c>
      <c r="E302" s="32"/>
      <c r="F302" s="34">
        <f t="shared" ref="F302:G302" si="89">F303+F305+F307</f>
        <v>52963</v>
      </c>
      <c r="G302" s="34">
        <f t="shared" si="89"/>
        <v>0</v>
      </c>
    </row>
    <row r="303" spans="1:7" s="9" customFormat="1" ht="86.25" customHeight="1">
      <c r="A303" s="35" t="s">
        <v>118</v>
      </c>
      <c r="B303" s="32" t="s">
        <v>61</v>
      </c>
      <c r="C303" s="32" t="s">
        <v>65</v>
      </c>
      <c r="D303" s="43" t="s">
        <v>601</v>
      </c>
      <c r="E303" s="32" t="s">
        <v>119</v>
      </c>
      <c r="F303" s="34">
        <f t="shared" ref="F303:G303" si="90">F304</f>
        <v>13860</v>
      </c>
      <c r="G303" s="34">
        <f t="shared" si="90"/>
        <v>0</v>
      </c>
    </row>
    <row r="304" spans="1:7" s="9" customFormat="1" ht="41.25" customHeight="1">
      <c r="A304" s="35" t="s">
        <v>224</v>
      </c>
      <c r="B304" s="32" t="s">
        <v>61</v>
      </c>
      <c r="C304" s="32" t="s">
        <v>65</v>
      </c>
      <c r="D304" s="43" t="s">
        <v>601</v>
      </c>
      <c r="E304" s="32" t="s">
        <v>223</v>
      </c>
      <c r="F304" s="34">
        <v>13860</v>
      </c>
      <c r="G304" s="34"/>
    </row>
    <row r="305" spans="1:7" s="9" customFormat="1" ht="33">
      <c r="A305" s="31" t="s">
        <v>87</v>
      </c>
      <c r="B305" s="32" t="s">
        <v>61</v>
      </c>
      <c r="C305" s="32" t="s">
        <v>65</v>
      </c>
      <c r="D305" s="43" t="s">
        <v>601</v>
      </c>
      <c r="E305" s="32" t="s">
        <v>88</v>
      </c>
      <c r="F305" s="34">
        <f t="shared" ref="F305:G305" si="91">F306</f>
        <v>38011</v>
      </c>
      <c r="G305" s="34">
        <f t="shared" si="91"/>
        <v>0</v>
      </c>
    </row>
    <row r="306" spans="1:7" s="9" customFormat="1" ht="55.5" customHeight="1">
      <c r="A306" s="42" t="s">
        <v>214</v>
      </c>
      <c r="B306" s="32" t="s">
        <v>61</v>
      </c>
      <c r="C306" s="32" t="s">
        <v>65</v>
      </c>
      <c r="D306" s="43" t="s">
        <v>601</v>
      </c>
      <c r="E306" s="32" t="s">
        <v>213</v>
      </c>
      <c r="F306" s="34">
        <v>38011</v>
      </c>
      <c r="G306" s="34"/>
    </row>
    <row r="307" spans="1:7" s="9" customFormat="1" ht="16.5">
      <c r="A307" s="35" t="s">
        <v>111</v>
      </c>
      <c r="B307" s="32" t="s">
        <v>61</v>
      </c>
      <c r="C307" s="32" t="s">
        <v>65</v>
      </c>
      <c r="D307" s="43" t="s">
        <v>601</v>
      </c>
      <c r="E307" s="32" t="s">
        <v>112</v>
      </c>
      <c r="F307" s="34">
        <f>F308</f>
        <v>1092</v>
      </c>
      <c r="G307" s="34">
        <f>G308</f>
        <v>0</v>
      </c>
    </row>
    <row r="308" spans="1:7" s="9" customFormat="1" ht="16.5">
      <c r="A308" s="31" t="s">
        <v>216</v>
      </c>
      <c r="B308" s="32" t="s">
        <v>61</v>
      </c>
      <c r="C308" s="32" t="s">
        <v>65</v>
      </c>
      <c r="D308" s="43" t="s">
        <v>601</v>
      </c>
      <c r="E308" s="32" t="s">
        <v>215</v>
      </c>
      <c r="F308" s="34">
        <v>1092</v>
      </c>
      <c r="G308" s="34"/>
    </row>
    <row r="309" spans="1:7" s="7" customFormat="1" ht="18.75">
      <c r="A309" s="31"/>
      <c r="B309" s="32"/>
      <c r="C309" s="32"/>
      <c r="D309" s="43"/>
      <c r="E309" s="32"/>
      <c r="F309" s="66"/>
      <c r="G309" s="66"/>
    </row>
    <row r="310" spans="1:7" s="7" customFormat="1" ht="18.75">
      <c r="A310" s="38" t="s">
        <v>75</v>
      </c>
      <c r="B310" s="28" t="s">
        <v>61</v>
      </c>
      <c r="C310" s="28" t="s">
        <v>14</v>
      </c>
      <c r="D310" s="43"/>
      <c r="E310" s="32"/>
      <c r="F310" s="40">
        <f t="shared" ref="F310:G310" si="92">F311</f>
        <v>7452</v>
      </c>
      <c r="G310" s="40">
        <f t="shared" si="92"/>
        <v>0</v>
      </c>
    </row>
    <row r="311" spans="1:7" s="7" customFormat="1" ht="68.25" customHeight="1">
      <c r="A311" s="35" t="s">
        <v>168</v>
      </c>
      <c r="B311" s="48" t="s">
        <v>61</v>
      </c>
      <c r="C311" s="48" t="s">
        <v>14</v>
      </c>
      <c r="D311" s="48" t="s">
        <v>334</v>
      </c>
      <c r="E311" s="48"/>
      <c r="F311" s="34">
        <f>F316+F312</f>
        <v>7452</v>
      </c>
      <c r="G311" s="34">
        <f>G316</f>
        <v>0</v>
      </c>
    </row>
    <row r="312" spans="1:7" s="7" customFormat="1" ht="33.75">
      <c r="A312" s="31" t="s">
        <v>283</v>
      </c>
      <c r="B312" s="48" t="s">
        <v>61</v>
      </c>
      <c r="C312" s="48" t="s">
        <v>14</v>
      </c>
      <c r="D312" s="48" t="s">
        <v>488</v>
      </c>
      <c r="E312" s="48"/>
      <c r="F312" s="34">
        <f t="shared" ref="F312:G314" si="93">F313</f>
        <v>6862</v>
      </c>
      <c r="G312" s="34">
        <f t="shared" si="93"/>
        <v>0</v>
      </c>
    </row>
    <row r="313" spans="1:7" s="7" customFormat="1" ht="33.75">
      <c r="A313" s="42" t="s">
        <v>606</v>
      </c>
      <c r="B313" s="48" t="s">
        <v>61</v>
      </c>
      <c r="C313" s="48" t="s">
        <v>14</v>
      </c>
      <c r="D313" s="48" t="s">
        <v>607</v>
      </c>
      <c r="E313" s="48"/>
      <c r="F313" s="34">
        <f t="shared" si="93"/>
        <v>6862</v>
      </c>
      <c r="G313" s="34">
        <f t="shared" si="93"/>
        <v>0</v>
      </c>
    </row>
    <row r="314" spans="1:7" s="7" customFormat="1" ht="50.25">
      <c r="A314" s="42" t="s">
        <v>94</v>
      </c>
      <c r="B314" s="48" t="s">
        <v>61</v>
      </c>
      <c r="C314" s="48" t="s">
        <v>14</v>
      </c>
      <c r="D314" s="48" t="s">
        <v>607</v>
      </c>
      <c r="E314" s="48" t="s">
        <v>95</v>
      </c>
      <c r="F314" s="34">
        <f t="shared" si="93"/>
        <v>6862</v>
      </c>
      <c r="G314" s="34">
        <f t="shared" si="93"/>
        <v>0</v>
      </c>
    </row>
    <row r="315" spans="1:7" s="7" customFormat="1" ht="18.75">
      <c r="A315" s="42" t="s">
        <v>222</v>
      </c>
      <c r="B315" s="48" t="s">
        <v>61</v>
      </c>
      <c r="C315" s="48" t="s">
        <v>14</v>
      </c>
      <c r="D315" s="48" t="s">
        <v>607</v>
      </c>
      <c r="E315" s="48" t="s">
        <v>221</v>
      </c>
      <c r="F315" s="34">
        <v>6862</v>
      </c>
      <c r="G315" s="34"/>
    </row>
    <row r="316" spans="1:7" s="7" customFormat="1" ht="19.5" customHeight="1">
      <c r="A316" s="81" t="s">
        <v>85</v>
      </c>
      <c r="B316" s="48" t="s">
        <v>61</v>
      </c>
      <c r="C316" s="48" t="s">
        <v>14</v>
      </c>
      <c r="D316" s="48" t="s">
        <v>335</v>
      </c>
      <c r="E316" s="48"/>
      <c r="F316" s="34">
        <f t="shared" ref="F316:G316" si="94">F317+F320</f>
        <v>590</v>
      </c>
      <c r="G316" s="34">
        <f t="shared" si="94"/>
        <v>0</v>
      </c>
    </row>
    <row r="317" spans="1:7" s="7" customFormat="1" ht="33.75">
      <c r="A317" s="81" t="s">
        <v>167</v>
      </c>
      <c r="B317" s="48" t="s">
        <v>61</v>
      </c>
      <c r="C317" s="48" t="s">
        <v>14</v>
      </c>
      <c r="D317" s="48" t="s">
        <v>336</v>
      </c>
      <c r="E317" s="48"/>
      <c r="F317" s="34">
        <f t="shared" ref="F317:G318" si="95">F318</f>
        <v>589</v>
      </c>
      <c r="G317" s="34">
        <f t="shared" si="95"/>
        <v>0</v>
      </c>
    </row>
    <row r="318" spans="1:7" s="7" customFormat="1" ht="33.75">
      <c r="A318" s="31" t="s">
        <v>87</v>
      </c>
      <c r="B318" s="48" t="s">
        <v>61</v>
      </c>
      <c r="C318" s="48" t="s">
        <v>14</v>
      </c>
      <c r="D318" s="48" t="s">
        <v>336</v>
      </c>
      <c r="E318" s="48" t="s">
        <v>88</v>
      </c>
      <c r="F318" s="34">
        <f t="shared" si="95"/>
        <v>589</v>
      </c>
      <c r="G318" s="34">
        <f t="shared" si="95"/>
        <v>0</v>
      </c>
    </row>
    <row r="319" spans="1:7" s="7" customFormat="1" ht="50.25">
      <c r="A319" s="42" t="s">
        <v>214</v>
      </c>
      <c r="B319" s="48" t="s">
        <v>61</v>
      </c>
      <c r="C319" s="48" t="s">
        <v>14</v>
      </c>
      <c r="D319" s="48" t="s">
        <v>336</v>
      </c>
      <c r="E319" s="48" t="s">
        <v>213</v>
      </c>
      <c r="F319" s="34">
        <v>589</v>
      </c>
      <c r="G319" s="34"/>
    </row>
    <row r="320" spans="1:7" s="7" customFormat="1" ht="33.75">
      <c r="A320" s="31" t="s">
        <v>261</v>
      </c>
      <c r="B320" s="48" t="s">
        <v>61</v>
      </c>
      <c r="C320" s="48" t="s">
        <v>14</v>
      </c>
      <c r="D320" s="48" t="s">
        <v>491</v>
      </c>
      <c r="E320" s="48"/>
      <c r="F320" s="34">
        <f t="shared" ref="F320:G321" si="96">F321</f>
        <v>1</v>
      </c>
      <c r="G320" s="34">
        <f t="shared" si="96"/>
        <v>0</v>
      </c>
    </row>
    <row r="321" spans="1:7" s="7" customFormat="1" ht="50.25">
      <c r="A321" s="31" t="s">
        <v>94</v>
      </c>
      <c r="B321" s="48" t="s">
        <v>61</v>
      </c>
      <c r="C321" s="48" t="s">
        <v>14</v>
      </c>
      <c r="D321" s="48" t="s">
        <v>491</v>
      </c>
      <c r="E321" s="48" t="s">
        <v>95</v>
      </c>
      <c r="F321" s="34">
        <f t="shared" si="96"/>
        <v>1</v>
      </c>
      <c r="G321" s="34">
        <f t="shared" si="96"/>
        <v>0</v>
      </c>
    </row>
    <row r="322" spans="1:7" s="7" customFormat="1" ht="18.75">
      <c r="A322" s="31" t="s">
        <v>222</v>
      </c>
      <c r="B322" s="48" t="s">
        <v>61</v>
      </c>
      <c r="C322" s="48" t="s">
        <v>14</v>
      </c>
      <c r="D322" s="48" t="s">
        <v>491</v>
      </c>
      <c r="E322" s="48" t="s">
        <v>221</v>
      </c>
      <c r="F322" s="34">
        <v>1</v>
      </c>
      <c r="G322" s="34"/>
    </row>
    <row r="323" spans="1:7" s="7" customFormat="1" ht="18.75">
      <c r="A323" s="35"/>
      <c r="B323" s="48"/>
      <c r="C323" s="48"/>
      <c r="D323" s="48"/>
      <c r="E323" s="48"/>
      <c r="F323" s="66"/>
      <c r="G323" s="66"/>
    </row>
    <row r="324" spans="1:7" s="8" customFormat="1" ht="37.5">
      <c r="A324" s="38" t="s">
        <v>30</v>
      </c>
      <c r="B324" s="28" t="s">
        <v>61</v>
      </c>
      <c r="C324" s="28" t="s">
        <v>64</v>
      </c>
      <c r="D324" s="39"/>
      <c r="E324" s="28"/>
      <c r="F324" s="40">
        <f>F325+F330+F341+F350+F355</f>
        <v>133474</v>
      </c>
      <c r="G324" s="40">
        <f>G325+G330+G341+G350+G355</f>
        <v>0</v>
      </c>
    </row>
    <row r="325" spans="1:7" s="8" customFormat="1" ht="68.25" customHeight="1">
      <c r="A325" s="31" t="s">
        <v>175</v>
      </c>
      <c r="B325" s="32" t="s">
        <v>61</v>
      </c>
      <c r="C325" s="32" t="s">
        <v>64</v>
      </c>
      <c r="D325" s="43" t="s">
        <v>341</v>
      </c>
      <c r="E325" s="32"/>
      <c r="F325" s="75">
        <f>F326</f>
        <v>14748</v>
      </c>
      <c r="G325" s="75">
        <f>G326</f>
        <v>0</v>
      </c>
    </row>
    <row r="326" spans="1:7" s="8" customFormat="1" ht="34.5" customHeight="1">
      <c r="A326" s="77" t="s">
        <v>283</v>
      </c>
      <c r="B326" s="32" t="s">
        <v>61</v>
      </c>
      <c r="C326" s="32" t="s">
        <v>64</v>
      </c>
      <c r="D326" s="43" t="s">
        <v>342</v>
      </c>
      <c r="E326" s="32"/>
      <c r="F326" s="75">
        <f t="shared" ref="F326:G328" si="97">F327</f>
        <v>14748</v>
      </c>
      <c r="G326" s="75">
        <f t="shared" si="97"/>
        <v>0</v>
      </c>
    </row>
    <row r="327" spans="1:7" s="8" customFormat="1" ht="34.5" customHeight="1">
      <c r="A327" s="31" t="s">
        <v>240</v>
      </c>
      <c r="B327" s="32" t="s">
        <v>61</v>
      </c>
      <c r="C327" s="32" t="s">
        <v>64</v>
      </c>
      <c r="D327" s="43" t="s">
        <v>343</v>
      </c>
      <c r="E327" s="32"/>
      <c r="F327" s="75">
        <f t="shared" si="97"/>
        <v>14748</v>
      </c>
      <c r="G327" s="75">
        <f t="shared" si="97"/>
        <v>0</v>
      </c>
    </row>
    <row r="328" spans="1:7" s="8" customFormat="1" ht="49.5">
      <c r="A328" s="31" t="s">
        <v>94</v>
      </c>
      <c r="B328" s="32" t="s">
        <v>61</v>
      </c>
      <c r="C328" s="32" t="s">
        <v>64</v>
      </c>
      <c r="D328" s="43" t="s">
        <v>343</v>
      </c>
      <c r="E328" s="32" t="s">
        <v>95</v>
      </c>
      <c r="F328" s="75">
        <f t="shared" si="97"/>
        <v>14748</v>
      </c>
      <c r="G328" s="75">
        <f t="shared" si="97"/>
        <v>0</v>
      </c>
    </row>
    <row r="329" spans="1:7" s="8" customFormat="1" ht="16.5">
      <c r="A329" s="31" t="s">
        <v>236</v>
      </c>
      <c r="B329" s="32" t="s">
        <v>61</v>
      </c>
      <c r="C329" s="32" t="s">
        <v>64</v>
      </c>
      <c r="D329" s="43" t="s">
        <v>343</v>
      </c>
      <c r="E329" s="32" t="s">
        <v>235</v>
      </c>
      <c r="F329" s="34">
        <v>14748</v>
      </c>
      <c r="G329" s="34"/>
    </row>
    <row r="330" spans="1:7" s="8" customFormat="1" ht="49.5">
      <c r="A330" s="31" t="s">
        <v>197</v>
      </c>
      <c r="B330" s="32" t="s">
        <v>61</v>
      </c>
      <c r="C330" s="32" t="s">
        <v>64</v>
      </c>
      <c r="D330" s="43" t="s">
        <v>525</v>
      </c>
      <c r="E330" s="32"/>
      <c r="F330" s="75">
        <f>F331+F336</f>
        <v>74445</v>
      </c>
      <c r="G330" s="75">
        <f>G331+G336</f>
        <v>0</v>
      </c>
    </row>
    <row r="331" spans="1:7" s="8" customFormat="1" ht="67.5">
      <c r="A331" s="31" t="s">
        <v>312</v>
      </c>
      <c r="B331" s="32" t="s">
        <v>61</v>
      </c>
      <c r="C331" s="32" t="s">
        <v>64</v>
      </c>
      <c r="D331" s="43" t="s">
        <v>526</v>
      </c>
      <c r="E331" s="32"/>
      <c r="F331" s="75">
        <f t="shared" ref="F331:G334" si="98">F332</f>
        <v>1671</v>
      </c>
      <c r="G331" s="75">
        <f t="shared" si="98"/>
        <v>0</v>
      </c>
    </row>
    <row r="332" spans="1:7" s="8" customFormat="1" ht="16.5">
      <c r="A332" s="81" t="s">
        <v>85</v>
      </c>
      <c r="B332" s="32" t="s">
        <v>61</v>
      </c>
      <c r="C332" s="32" t="s">
        <v>64</v>
      </c>
      <c r="D332" s="43" t="s">
        <v>527</v>
      </c>
      <c r="E332" s="32"/>
      <c r="F332" s="75">
        <f t="shared" si="98"/>
        <v>1671</v>
      </c>
      <c r="G332" s="75">
        <f t="shared" si="98"/>
        <v>0</v>
      </c>
    </row>
    <row r="333" spans="1:7" s="8" customFormat="1" ht="16.5">
      <c r="A333" s="81" t="s">
        <v>86</v>
      </c>
      <c r="B333" s="32" t="s">
        <v>61</v>
      </c>
      <c r="C333" s="32" t="s">
        <v>64</v>
      </c>
      <c r="D333" s="43" t="s">
        <v>528</v>
      </c>
      <c r="E333" s="32"/>
      <c r="F333" s="75">
        <f t="shared" si="98"/>
        <v>1671</v>
      </c>
      <c r="G333" s="75">
        <f t="shared" si="98"/>
        <v>0</v>
      </c>
    </row>
    <row r="334" spans="1:7" s="8" customFormat="1" ht="33">
      <c r="A334" s="81" t="s">
        <v>87</v>
      </c>
      <c r="B334" s="32" t="s">
        <v>61</v>
      </c>
      <c r="C334" s="32" t="s">
        <v>64</v>
      </c>
      <c r="D334" s="43" t="s">
        <v>528</v>
      </c>
      <c r="E334" s="32" t="s">
        <v>88</v>
      </c>
      <c r="F334" s="75">
        <f t="shared" si="98"/>
        <v>1671</v>
      </c>
      <c r="G334" s="75">
        <f t="shared" si="98"/>
        <v>0</v>
      </c>
    </row>
    <row r="335" spans="1:7" s="8" customFormat="1" ht="49.5">
      <c r="A335" s="42" t="s">
        <v>214</v>
      </c>
      <c r="B335" s="32" t="s">
        <v>61</v>
      </c>
      <c r="C335" s="32" t="s">
        <v>64</v>
      </c>
      <c r="D335" s="43" t="s">
        <v>528</v>
      </c>
      <c r="E335" s="32" t="s">
        <v>213</v>
      </c>
      <c r="F335" s="34">
        <v>1671</v>
      </c>
      <c r="G335" s="34"/>
    </row>
    <row r="336" spans="1:7" s="8" customFormat="1" ht="49.5">
      <c r="A336" s="31" t="s">
        <v>311</v>
      </c>
      <c r="B336" s="32" t="s">
        <v>61</v>
      </c>
      <c r="C336" s="32" t="s">
        <v>64</v>
      </c>
      <c r="D336" s="43" t="s">
        <v>602</v>
      </c>
      <c r="E336" s="32"/>
      <c r="F336" s="34">
        <f t="shared" ref="F336:G339" si="99">F337</f>
        <v>72774</v>
      </c>
      <c r="G336" s="34">
        <f t="shared" si="99"/>
        <v>0</v>
      </c>
    </row>
    <row r="337" spans="1:7" s="8" customFormat="1" ht="16.5">
      <c r="A337" s="31" t="s">
        <v>85</v>
      </c>
      <c r="B337" s="32" t="s">
        <v>61</v>
      </c>
      <c r="C337" s="32" t="s">
        <v>64</v>
      </c>
      <c r="D337" s="43" t="s">
        <v>604</v>
      </c>
      <c r="E337" s="32"/>
      <c r="F337" s="34">
        <f t="shared" si="99"/>
        <v>72774</v>
      </c>
      <c r="G337" s="34">
        <f t="shared" si="99"/>
        <v>0</v>
      </c>
    </row>
    <row r="338" spans="1:7" s="8" customFormat="1" ht="16.5">
      <c r="A338" s="51" t="s">
        <v>110</v>
      </c>
      <c r="B338" s="32" t="s">
        <v>61</v>
      </c>
      <c r="C338" s="32" t="s">
        <v>64</v>
      </c>
      <c r="D338" s="43" t="s">
        <v>603</v>
      </c>
      <c r="E338" s="32"/>
      <c r="F338" s="34">
        <f t="shared" si="99"/>
        <v>72774</v>
      </c>
      <c r="G338" s="34">
        <f t="shared" si="99"/>
        <v>0</v>
      </c>
    </row>
    <row r="339" spans="1:7" s="8" customFormat="1" ht="33">
      <c r="A339" s="81" t="s">
        <v>87</v>
      </c>
      <c r="B339" s="32" t="s">
        <v>61</v>
      </c>
      <c r="C339" s="32" t="s">
        <v>64</v>
      </c>
      <c r="D339" s="43" t="s">
        <v>603</v>
      </c>
      <c r="E339" s="32" t="s">
        <v>88</v>
      </c>
      <c r="F339" s="34">
        <f t="shared" si="99"/>
        <v>72774</v>
      </c>
      <c r="G339" s="34">
        <f t="shared" si="99"/>
        <v>0</v>
      </c>
    </row>
    <row r="340" spans="1:7" s="8" customFormat="1" ht="49.5">
      <c r="A340" s="42" t="s">
        <v>214</v>
      </c>
      <c r="B340" s="32" t="s">
        <v>61</v>
      </c>
      <c r="C340" s="32" t="s">
        <v>64</v>
      </c>
      <c r="D340" s="43" t="s">
        <v>603</v>
      </c>
      <c r="E340" s="32" t="s">
        <v>213</v>
      </c>
      <c r="F340" s="34">
        <v>72774</v>
      </c>
      <c r="G340" s="34"/>
    </row>
    <row r="341" spans="1:7" s="8" customFormat="1" ht="49.5">
      <c r="A341" s="81" t="s">
        <v>89</v>
      </c>
      <c r="B341" s="32" t="s">
        <v>61</v>
      </c>
      <c r="C341" s="32" t="s">
        <v>64</v>
      </c>
      <c r="D341" s="43" t="s">
        <v>529</v>
      </c>
      <c r="E341" s="32"/>
      <c r="F341" s="34">
        <f t="shared" ref="F341:G341" si="100">F342+F346</f>
        <v>42281</v>
      </c>
      <c r="G341" s="34">
        <f t="shared" si="100"/>
        <v>0</v>
      </c>
    </row>
    <row r="342" spans="1:7" s="8" customFormat="1" ht="36" customHeight="1">
      <c r="A342" s="77" t="s">
        <v>283</v>
      </c>
      <c r="B342" s="32" t="s">
        <v>61</v>
      </c>
      <c r="C342" s="32" t="s">
        <v>64</v>
      </c>
      <c r="D342" s="43" t="s">
        <v>530</v>
      </c>
      <c r="E342" s="32"/>
      <c r="F342" s="34">
        <f t="shared" ref="F342:G344" si="101">F343</f>
        <v>9484</v>
      </c>
      <c r="G342" s="34">
        <f t="shared" si="101"/>
        <v>0</v>
      </c>
    </row>
    <row r="343" spans="1:7" s="8" customFormat="1" ht="33">
      <c r="A343" s="81" t="s">
        <v>93</v>
      </c>
      <c r="B343" s="32" t="s">
        <v>61</v>
      </c>
      <c r="C343" s="32" t="s">
        <v>64</v>
      </c>
      <c r="D343" s="43" t="s">
        <v>531</v>
      </c>
      <c r="E343" s="32"/>
      <c r="F343" s="34">
        <f t="shared" si="101"/>
        <v>9484</v>
      </c>
      <c r="G343" s="34">
        <f t="shared" si="101"/>
        <v>0</v>
      </c>
    </row>
    <row r="344" spans="1:7" s="8" customFormat="1" ht="49.5">
      <c r="A344" s="31" t="s">
        <v>94</v>
      </c>
      <c r="B344" s="32" t="s">
        <v>61</v>
      </c>
      <c r="C344" s="32" t="s">
        <v>64</v>
      </c>
      <c r="D344" s="43" t="s">
        <v>531</v>
      </c>
      <c r="E344" s="32" t="s">
        <v>95</v>
      </c>
      <c r="F344" s="34">
        <f t="shared" si="101"/>
        <v>9484</v>
      </c>
      <c r="G344" s="34">
        <f t="shared" si="101"/>
        <v>0</v>
      </c>
    </row>
    <row r="345" spans="1:7" s="8" customFormat="1" ht="16.5">
      <c r="A345" s="31" t="s">
        <v>222</v>
      </c>
      <c r="B345" s="32" t="s">
        <v>61</v>
      </c>
      <c r="C345" s="32" t="s">
        <v>64</v>
      </c>
      <c r="D345" s="43" t="s">
        <v>531</v>
      </c>
      <c r="E345" s="32" t="s">
        <v>221</v>
      </c>
      <c r="F345" s="34">
        <v>9484</v>
      </c>
      <c r="G345" s="34"/>
    </row>
    <row r="346" spans="1:7" s="8" customFormat="1" ht="18.75" customHeight="1">
      <c r="A346" s="81" t="s">
        <v>85</v>
      </c>
      <c r="B346" s="32" t="s">
        <v>61</v>
      </c>
      <c r="C346" s="32" t="s">
        <v>64</v>
      </c>
      <c r="D346" s="43" t="s">
        <v>533</v>
      </c>
      <c r="E346" s="32"/>
      <c r="F346" s="34">
        <f t="shared" ref="F346:G348" si="102">F347</f>
        <v>32797</v>
      </c>
      <c r="G346" s="34">
        <f t="shared" si="102"/>
        <v>0</v>
      </c>
    </row>
    <row r="347" spans="1:7" s="8" customFormat="1" ht="16.5">
      <c r="A347" s="81" t="s">
        <v>86</v>
      </c>
      <c r="B347" s="32" t="s">
        <v>61</v>
      </c>
      <c r="C347" s="32" t="s">
        <v>90</v>
      </c>
      <c r="D347" s="43" t="s">
        <v>532</v>
      </c>
      <c r="E347" s="32"/>
      <c r="F347" s="34">
        <f t="shared" si="102"/>
        <v>32797</v>
      </c>
      <c r="G347" s="34">
        <f t="shared" si="102"/>
        <v>0</v>
      </c>
    </row>
    <row r="348" spans="1:7" s="8" customFormat="1" ht="33">
      <c r="A348" s="81" t="s">
        <v>87</v>
      </c>
      <c r="B348" s="32" t="s">
        <v>61</v>
      </c>
      <c r="C348" s="32" t="s">
        <v>90</v>
      </c>
      <c r="D348" s="43" t="s">
        <v>532</v>
      </c>
      <c r="E348" s="32" t="s">
        <v>88</v>
      </c>
      <c r="F348" s="34">
        <f t="shared" si="102"/>
        <v>32797</v>
      </c>
      <c r="G348" s="34">
        <f t="shared" si="102"/>
        <v>0</v>
      </c>
    </row>
    <row r="349" spans="1:7" s="8" customFormat="1" ht="49.5">
      <c r="A349" s="42" t="s">
        <v>214</v>
      </c>
      <c r="B349" s="32" t="s">
        <v>61</v>
      </c>
      <c r="C349" s="32" t="s">
        <v>90</v>
      </c>
      <c r="D349" s="43" t="s">
        <v>532</v>
      </c>
      <c r="E349" s="32" t="s">
        <v>213</v>
      </c>
      <c r="F349" s="34">
        <v>32797</v>
      </c>
      <c r="G349" s="34"/>
    </row>
    <row r="350" spans="1:7" s="8" customFormat="1" ht="49.5">
      <c r="A350" s="31" t="s">
        <v>169</v>
      </c>
      <c r="B350" s="32" t="s">
        <v>61</v>
      </c>
      <c r="C350" s="32" t="s">
        <v>64</v>
      </c>
      <c r="D350" s="33" t="s">
        <v>373</v>
      </c>
      <c r="E350" s="32"/>
      <c r="F350" s="34">
        <f t="shared" ref="F350:G353" si="103">F351</f>
        <v>1000</v>
      </c>
      <c r="G350" s="34">
        <f t="shared" si="103"/>
        <v>0</v>
      </c>
    </row>
    <row r="351" spans="1:7" s="8" customFormat="1" ht="17.25" customHeight="1">
      <c r="A351" s="31" t="s">
        <v>85</v>
      </c>
      <c r="B351" s="32" t="s">
        <v>61</v>
      </c>
      <c r="C351" s="32" t="s">
        <v>64</v>
      </c>
      <c r="D351" s="33" t="s">
        <v>374</v>
      </c>
      <c r="E351" s="32"/>
      <c r="F351" s="34">
        <f t="shared" si="103"/>
        <v>1000</v>
      </c>
      <c r="G351" s="34">
        <f t="shared" si="103"/>
        <v>0</v>
      </c>
    </row>
    <row r="352" spans="1:7" s="8" customFormat="1" ht="16.5">
      <c r="A352" s="31" t="s">
        <v>136</v>
      </c>
      <c r="B352" s="32" t="s">
        <v>61</v>
      </c>
      <c r="C352" s="32" t="s">
        <v>64</v>
      </c>
      <c r="D352" s="33" t="s">
        <v>375</v>
      </c>
      <c r="E352" s="32"/>
      <c r="F352" s="34">
        <f t="shared" si="103"/>
        <v>1000</v>
      </c>
      <c r="G352" s="34">
        <f t="shared" si="103"/>
        <v>0</v>
      </c>
    </row>
    <row r="353" spans="1:7" s="8" customFormat="1" ht="33">
      <c r="A353" s="42" t="s">
        <v>87</v>
      </c>
      <c r="B353" s="32" t="s">
        <v>61</v>
      </c>
      <c r="C353" s="32" t="s">
        <v>64</v>
      </c>
      <c r="D353" s="33" t="s">
        <v>375</v>
      </c>
      <c r="E353" s="32" t="s">
        <v>88</v>
      </c>
      <c r="F353" s="34">
        <f t="shared" si="103"/>
        <v>1000</v>
      </c>
      <c r="G353" s="34">
        <f t="shared" si="103"/>
        <v>0</v>
      </c>
    </row>
    <row r="354" spans="1:7" s="8" customFormat="1" ht="49.5">
      <c r="A354" s="42" t="s">
        <v>214</v>
      </c>
      <c r="B354" s="32" t="s">
        <v>61</v>
      </c>
      <c r="C354" s="32" t="s">
        <v>64</v>
      </c>
      <c r="D354" s="33" t="s">
        <v>375</v>
      </c>
      <c r="E354" s="32" t="s">
        <v>213</v>
      </c>
      <c r="F354" s="34">
        <v>1000</v>
      </c>
      <c r="G354" s="34"/>
    </row>
    <row r="355" spans="1:7" s="8" customFormat="1" ht="16.5">
      <c r="A355" s="31" t="s">
        <v>91</v>
      </c>
      <c r="B355" s="32" t="s">
        <v>61</v>
      </c>
      <c r="C355" s="32" t="s">
        <v>64</v>
      </c>
      <c r="D355" s="43" t="s">
        <v>347</v>
      </c>
      <c r="E355" s="32"/>
      <c r="F355" s="34">
        <f t="shared" ref="F355:G358" si="104">F356</f>
        <v>1000</v>
      </c>
      <c r="G355" s="34">
        <f t="shared" si="104"/>
        <v>0</v>
      </c>
    </row>
    <row r="356" spans="1:7" s="9" customFormat="1" ht="18" customHeight="1">
      <c r="A356" s="81" t="s">
        <v>85</v>
      </c>
      <c r="B356" s="32" t="s">
        <v>61</v>
      </c>
      <c r="C356" s="32" t="s">
        <v>64</v>
      </c>
      <c r="D356" s="32" t="s">
        <v>348</v>
      </c>
      <c r="E356" s="32"/>
      <c r="F356" s="34">
        <f t="shared" si="104"/>
        <v>1000</v>
      </c>
      <c r="G356" s="34">
        <f t="shared" si="104"/>
        <v>0</v>
      </c>
    </row>
    <row r="357" spans="1:7" s="9" customFormat="1" ht="16.5">
      <c r="A357" s="51" t="s">
        <v>96</v>
      </c>
      <c r="B357" s="32" t="s">
        <v>61</v>
      </c>
      <c r="C357" s="32" t="s">
        <v>64</v>
      </c>
      <c r="D357" s="32" t="s">
        <v>534</v>
      </c>
      <c r="E357" s="32"/>
      <c r="F357" s="34">
        <f t="shared" si="104"/>
        <v>1000</v>
      </c>
      <c r="G357" s="34">
        <f t="shared" si="104"/>
        <v>0</v>
      </c>
    </row>
    <row r="358" spans="1:7" s="9" customFormat="1" ht="33">
      <c r="A358" s="31" t="s">
        <v>284</v>
      </c>
      <c r="B358" s="32" t="s">
        <v>61</v>
      </c>
      <c r="C358" s="32" t="s">
        <v>64</v>
      </c>
      <c r="D358" s="32" t="s">
        <v>534</v>
      </c>
      <c r="E358" s="32" t="s">
        <v>97</v>
      </c>
      <c r="F358" s="34">
        <f t="shared" si="104"/>
        <v>1000</v>
      </c>
      <c r="G358" s="34">
        <f t="shared" si="104"/>
        <v>0</v>
      </c>
    </row>
    <row r="359" spans="1:7" s="9" customFormat="1" ht="16.5">
      <c r="A359" s="31" t="s">
        <v>96</v>
      </c>
      <c r="B359" s="32" t="s">
        <v>61</v>
      </c>
      <c r="C359" s="32" t="s">
        <v>64</v>
      </c>
      <c r="D359" s="32" t="s">
        <v>534</v>
      </c>
      <c r="E359" s="32" t="s">
        <v>244</v>
      </c>
      <c r="F359" s="34">
        <v>1000</v>
      </c>
      <c r="G359" s="34"/>
    </row>
    <row r="360" spans="1:7">
      <c r="A360" s="45"/>
      <c r="B360" s="46"/>
      <c r="C360" s="46"/>
      <c r="D360" s="47"/>
      <c r="E360" s="46"/>
      <c r="F360" s="69"/>
      <c r="G360" s="69"/>
    </row>
    <row r="361" spans="1:7" s="5" customFormat="1" ht="40.5">
      <c r="A361" s="49" t="s">
        <v>31</v>
      </c>
      <c r="B361" s="24" t="s">
        <v>32</v>
      </c>
      <c r="C361" s="24"/>
      <c r="D361" s="25"/>
      <c r="E361" s="24"/>
      <c r="F361" s="50">
        <f>F363+F392+F419+F452</f>
        <v>776547</v>
      </c>
      <c r="G361" s="50">
        <f>G363+G392+G419+G452</f>
        <v>0</v>
      </c>
    </row>
    <row r="362" spans="1:7">
      <c r="A362" s="45"/>
      <c r="B362" s="46"/>
      <c r="C362" s="46"/>
      <c r="D362" s="47"/>
      <c r="E362" s="46"/>
      <c r="F362" s="69"/>
      <c r="G362" s="69"/>
    </row>
    <row r="363" spans="1:7" s="7" customFormat="1" ht="18.75">
      <c r="A363" s="38" t="s">
        <v>33</v>
      </c>
      <c r="B363" s="28" t="s">
        <v>68</v>
      </c>
      <c r="C363" s="28" t="s">
        <v>56</v>
      </c>
      <c r="D363" s="39"/>
      <c r="E363" s="30"/>
      <c r="F363" s="30">
        <f>F364+F369+F379+F384+F374</f>
        <v>158491</v>
      </c>
      <c r="G363" s="30">
        <f>G364+G369+G379+G384+G374</f>
        <v>0</v>
      </c>
    </row>
    <row r="364" spans="1:7" s="7" customFormat="1" ht="83.25">
      <c r="A364" s="81" t="s">
        <v>209</v>
      </c>
      <c r="B364" s="32" t="s">
        <v>68</v>
      </c>
      <c r="C364" s="32" t="s">
        <v>56</v>
      </c>
      <c r="D364" s="32" t="s">
        <v>388</v>
      </c>
      <c r="E364" s="32"/>
      <c r="F364" s="34">
        <f t="shared" ref="F364:G367" si="105">F365</f>
        <v>1796</v>
      </c>
      <c r="G364" s="34">
        <f t="shared" si="105"/>
        <v>0</v>
      </c>
    </row>
    <row r="365" spans="1:7" s="7" customFormat="1" ht="18.75" customHeight="1">
      <c r="A365" s="35" t="s">
        <v>85</v>
      </c>
      <c r="B365" s="32" t="s">
        <v>68</v>
      </c>
      <c r="C365" s="32" t="s">
        <v>56</v>
      </c>
      <c r="D365" s="32" t="s">
        <v>389</v>
      </c>
      <c r="E365" s="32"/>
      <c r="F365" s="34">
        <f t="shared" si="105"/>
        <v>1796</v>
      </c>
      <c r="G365" s="34">
        <f t="shared" si="105"/>
        <v>0</v>
      </c>
    </row>
    <row r="366" spans="1:7" s="7" customFormat="1" ht="18.75">
      <c r="A366" s="78" t="s">
        <v>113</v>
      </c>
      <c r="B366" s="32" t="s">
        <v>68</v>
      </c>
      <c r="C366" s="32" t="s">
        <v>56</v>
      </c>
      <c r="D366" s="32" t="s">
        <v>548</v>
      </c>
      <c r="E366" s="32"/>
      <c r="F366" s="34">
        <f t="shared" si="105"/>
        <v>1796</v>
      </c>
      <c r="G366" s="34">
        <f t="shared" si="105"/>
        <v>0</v>
      </c>
    </row>
    <row r="367" spans="1:7" s="7" customFormat="1" ht="18.75">
      <c r="A367" s="35" t="s">
        <v>111</v>
      </c>
      <c r="B367" s="32" t="s">
        <v>68</v>
      </c>
      <c r="C367" s="32" t="s">
        <v>56</v>
      </c>
      <c r="D367" s="32" t="s">
        <v>548</v>
      </c>
      <c r="E367" s="32" t="s">
        <v>112</v>
      </c>
      <c r="F367" s="34">
        <f t="shared" si="105"/>
        <v>1796</v>
      </c>
      <c r="G367" s="34">
        <f t="shared" si="105"/>
        <v>0</v>
      </c>
    </row>
    <row r="368" spans="1:7" s="7" customFormat="1" ht="50.25">
      <c r="A368" s="35" t="s">
        <v>254</v>
      </c>
      <c r="B368" s="32" t="s">
        <v>68</v>
      </c>
      <c r="C368" s="32" t="s">
        <v>56</v>
      </c>
      <c r="D368" s="32" t="s">
        <v>548</v>
      </c>
      <c r="E368" s="32" t="s">
        <v>242</v>
      </c>
      <c r="F368" s="34">
        <v>1796</v>
      </c>
      <c r="G368" s="34"/>
    </row>
    <row r="369" spans="1:7" s="7" customFormat="1" ht="53.25" customHeight="1">
      <c r="A369" s="81" t="s">
        <v>146</v>
      </c>
      <c r="B369" s="32" t="s">
        <v>68</v>
      </c>
      <c r="C369" s="32" t="s">
        <v>56</v>
      </c>
      <c r="D369" s="32" t="s">
        <v>549</v>
      </c>
      <c r="E369" s="32"/>
      <c r="F369" s="34">
        <f t="shared" ref="F369:G372" si="106">F370</f>
        <v>3745</v>
      </c>
      <c r="G369" s="34">
        <f t="shared" si="106"/>
        <v>0</v>
      </c>
    </row>
    <row r="370" spans="1:7" s="7" customFormat="1" ht="18" customHeight="1">
      <c r="A370" s="35" t="s">
        <v>85</v>
      </c>
      <c r="B370" s="32" t="s">
        <v>68</v>
      </c>
      <c r="C370" s="32" t="s">
        <v>56</v>
      </c>
      <c r="D370" s="32" t="s">
        <v>550</v>
      </c>
      <c r="E370" s="32"/>
      <c r="F370" s="34">
        <f t="shared" si="106"/>
        <v>3745</v>
      </c>
      <c r="G370" s="34">
        <f t="shared" si="106"/>
        <v>0</v>
      </c>
    </row>
    <row r="371" spans="1:7" s="7" customFormat="1" ht="20.25" customHeight="1">
      <c r="A371" s="78" t="s">
        <v>113</v>
      </c>
      <c r="B371" s="32" t="s">
        <v>68</v>
      </c>
      <c r="C371" s="32" t="s">
        <v>56</v>
      </c>
      <c r="D371" s="32" t="s">
        <v>551</v>
      </c>
      <c r="E371" s="32"/>
      <c r="F371" s="34">
        <f t="shared" si="106"/>
        <v>3745</v>
      </c>
      <c r="G371" s="34">
        <f t="shared" si="106"/>
        <v>0</v>
      </c>
    </row>
    <row r="372" spans="1:7" s="7" customFormat="1" ht="21" customHeight="1">
      <c r="A372" s="35" t="s">
        <v>111</v>
      </c>
      <c r="B372" s="32" t="s">
        <v>68</v>
      </c>
      <c r="C372" s="32" t="s">
        <v>56</v>
      </c>
      <c r="D372" s="32" t="s">
        <v>551</v>
      </c>
      <c r="E372" s="32" t="s">
        <v>112</v>
      </c>
      <c r="F372" s="34">
        <f t="shared" si="106"/>
        <v>3745</v>
      </c>
      <c r="G372" s="34">
        <f t="shared" si="106"/>
        <v>0</v>
      </c>
    </row>
    <row r="373" spans="1:7" s="7" customFormat="1" ht="50.25">
      <c r="A373" s="35" t="s">
        <v>254</v>
      </c>
      <c r="B373" s="32" t="s">
        <v>68</v>
      </c>
      <c r="C373" s="32" t="s">
        <v>56</v>
      </c>
      <c r="D373" s="32" t="s">
        <v>551</v>
      </c>
      <c r="E373" s="32" t="s">
        <v>242</v>
      </c>
      <c r="F373" s="34">
        <v>3745</v>
      </c>
      <c r="G373" s="34"/>
    </row>
    <row r="374" spans="1:7" s="7" customFormat="1" ht="50.25">
      <c r="A374" s="31" t="s">
        <v>324</v>
      </c>
      <c r="B374" s="32" t="s">
        <v>68</v>
      </c>
      <c r="C374" s="32" t="s">
        <v>56</v>
      </c>
      <c r="D374" s="32" t="s">
        <v>552</v>
      </c>
      <c r="E374" s="32"/>
      <c r="F374" s="34">
        <f t="shared" ref="F374:G377" si="107">F375</f>
        <v>2500</v>
      </c>
      <c r="G374" s="34">
        <f t="shared" si="107"/>
        <v>0</v>
      </c>
    </row>
    <row r="375" spans="1:7" s="7" customFormat="1" ht="18.75" customHeight="1">
      <c r="A375" s="31" t="s">
        <v>85</v>
      </c>
      <c r="B375" s="32" t="s">
        <v>68</v>
      </c>
      <c r="C375" s="32" t="s">
        <v>56</v>
      </c>
      <c r="D375" s="32" t="s">
        <v>553</v>
      </c>
      <c r="E375" s="32"/>
      <c r="F375" s="34">
        <f t="shared" si="107"/>
        <v>2500</v>
      </c>
      <c r="G375" s="34">
        <f t="shared" si="107"/>
        <v>0</v>
      </c>
    </row>
    <row r="376" spans="1:7" s="7" customFormat="1" ht="21" customHeight="1">
      <c r="A376" s="31" t="s">
        <v>113</v>
      </c>
      <c r="B376" s="32" t="s">
        <v>68</v>
      </c>
      <c r="C376" s="32" t="s">
        <v>56</v>
      </c>
      <c r="D376" s="32" t="s">
        <v>554</v>
      </c>
      <c r="E376" s="32"/>
      <c r="F376" s="34">
        <f t="shared" si="107"/>
        <v>2500</v>
      </c>
      <c r="G376" s="34">
        <f t="shared" si="107"/>
        <v>0</v>
      </c>
    </row>
    <row r="377" spans="1:7" s="7" customFormat="1" ht="33.75" customHeight="1">
      <c r="A377" s="31" t="s">
        <v>87</v>
      </c>
      <c r="B377" s="32" t="s">
        <v>68</v>
      </c>
      <c r="C377" s="32" t="s">
        <v>56</v>
      </c>
      <c r="D377" s="32" t="s">
        <v>554</v>
      </c>
      <c r="E377" s="32" t="s">
        <v>88</v>
      </c>
      <c r="F377" s="34">
        <f t="shared" si="107"/>
        <v>2500</v>
      </c>
      <c r="G377" s="34">
        <f t="shared" si="107"/>
        <v>0</v>
      </c>
    </row>
    <row r="378" spans="1:7" s="7" customFormat="1" ht="54.75" customHeight="1">
      <c r="A378" s="42" t="s">
        <v>214</v>
      </c>
      <c r="B378" s="32" t="s">
        <v>68</v>
      </c>
      <c r="C378" s="32" t="s">
        <v>56</v>
      </c>
      <c r="D378" s="32" t="s">
        <v>554</v>
      </c>
      <c r="E378" s="32" t="s">
        <v>213</v>
      </c>
      <c r="F378" s="34">
        <v>2500</v>
      </c>
      <c r="G378" s="34"/>
    </row>
    <row r="379" spans="1:7" s="7" customFormat="1" ht="50.25">
      <c r="A379" s="42" t="s">
        <v>316</v>
      </c>
      <c r="B379" s="32" t="s">
        <v>68</v>
      </c>
      <c r="C379" s="32" t="s">
        <v>56</v>
      </c>
      <c r="D379" s="32" t="s">
        <v>555</v>
      </c>
      <c r="E379" s="32"/>
      <c r="F379" s="34">
        <f>F380</f>
        <v>120000</v>
      </c>
      <c r="G379" s="34">
        <f>G380</f>
        <v>0</v>
      </c>
    </row>
    <row r="380" spans="1:7" s="7" customFormat="1" ht="18.75">
      <c r="A380" s="42" t="s">
        <v>85</v>
      </c>
      <c r="B380" s="32" t="s">
        <v>68</v>
      </c>
      <c r="C380" s="32" t="s">
        <v>56</v>
      </c>
      <c r="D380" s="32" t="s">
        <v>556</v>
      </c>
      <c r="E380" s="32"/>
      <c r="F380" s="34">
        <f t="shared" ref="F380:G382" si="108">F381</f>
        <v>120000</v>
      </c>
      <c r="G380" s="34">
        <f t="shared" si="108"/>
        <v>0</v>
      </c>
    </row>
    <row r="381" spans="1:7" s="7" customFormat="1" ht="18.75">
      <c r="A381" s="42" t="s">
        <v>113</v>
      </c>
      <c r="B381" s="32" t="s">
        <v>68</v>
      </c>
      <c r="C381" s="32" t="s">
        <v>56</v>
      </c>
      <c r="D381" s="32" t="s">
        <v>557</v>
      </c>
      <c r="E381" s="32"/>
      <c r="F381" s="34">
        <f t="shared" si="108"/>
        <v>120000</v>
      </c>
      <c r="G381" s="34">
        <f t="shared" si="108"/>
        <v>0</v>
      </c>
    </row>
    <row r="382" spans="1:7" s="7" customFormat="1" ht="18.75">
      <c r="A382" s="42" t="s">
        <v>111</v>
      </c>
      <c r="B382" s="32" t="s">
        <v>68</v>
      </c>
      <c r="C382" s="32" t="s">
        <v>56</v>
      </c>
      <c r="D382" s="32" t="s">
        <v>557</v>
      </c>
      <c r="E382" s="32" t="s">
        <v>112</v>
      </c>
      <c r="F382" s="34">
        <f t="shared" si="108"/>
        <v>120000</v>
      </c>
      <c r="G382" s="34">
        <f t="shared" si="108"/>
        <v>0</v>
      </c>
    </row>
    <row r="383" spans="1:7" s="7" customFormat="1" ht="50.25">
      <c r="A383" s="42" t="s">
        <v>254</v>
      </c>
      <c r="B383" s="32" t="s">
        <v>68</v>
      </c>
      <c r="C383" s="32" t="s">
        <v>56</v>
      </c>
      <c r="D383" s="32" t="s">
        <v>557</v>
      </c>
      <c r="E383" s="32" t="s">
        <v>242</v>
      </c>
      <c r="F383" s="34">
        <v>120000</v>
      </c>
      <c r="G383" s="34"/>
    </row>
    <row r="384" spans="1:7" s="8" customFormat="1" ht="19.5" customHeight="1">
      <c r="A384" s="31" t="s">
        <v>91</v>
      </c>
      <c r="B384" s="32" t="s">
        <v>68</v>
      </c>
      <c r="C384" s="32" t="s">
        <v>56</v>
      </c>
      <c r="D384" s="43" t="s">
        <v>347</v>
      </c>
      <c r="E384" s="32"/>
      <c r="F384" s="34">
        <f>F385</f>
        <v>30450</v>
      </c>
      <c r="G384" s="34">
        <f>G385</f>
        <v>0</v>
      </c>
    </row>
    <row r="385" spans="1:7" s="8" customFormat="1" ht="19.5" customHeight="1">
      <c r="A385" s="81" t="s">
        <v>85</v>
      </c>
      <c r="B385" s="32" t="s">
        <v>68</v>
      </c>
      <c r="C385" s="32" t="s">
        <v>56</v>
      </c>
      <c r="D385" s="32" t="s">
        <v>348</v>
      </c>
      <c r="E385" s="32"/>
      <c r="F385" s="34">
        <f t="shared" ref="F385:G385" si="109">F386</f>
        <v>30450</v>
      </c>
      <c r="G385" s="34">
        <f t="shared" si="109"/>
        <v>0</v>
      </c>
    </row>
    <row r="386" spans="1:7" s="8" customFormat="1" ht="19.5" customHeight="1">
      <c r="A386" s="78" t="s">
        <v>113</v>
      </c>
      <c r="B386" s="48" t="s">
        <v>68</v>
      </c>
      <c r="C386" s="48" t="s">
        <v>56</v>
      </c>
      <c r="D386" s="48" t="s">
        <v>535</v>
      </c>
      <c r="E386" s="32"/>
      <c r="F386" s="34">
        <f t="shared" ref="F386:G386" si="110">F387+F389</f>
        <v>30450</v>
      </c>
      <c r="G386" s="34">
        <f t="shared" si="110"/>
        <v>0</v>
      </c>
    </row>
    <row r="387" spans="1:7" s="8" customFormat="1" ht="33">
      <c r="A387" s="42" t="s">
        <v>87</v>
      </c>
      <c r="B387" s="48" t="s">
        <v>68</v>
      </c>
      <c r="C387" s="48" t="s">
        <v>56</v>
      </c>
      <c r="D387" s="48" t="s">
        <v>535</v>
      </c>
      <c r="E387" s="32" t="s">
        <v>88</v>
      </c>
      <c r="F387" s="34">
        <f t="shared" ref="F387:G387" si="111">F388</f>
        <v>3156</v>
      </c>
      <c r="G387" s="34">
        <f t="shared" si="111"/>
        <v>0</v>
      </c>
    </row>
    <row r="388" spans="1:7" s="8" customFormat="1" ht="49.5">
      <c r="A388" s="42" t="s">
        <v>245</v>
      </c>
      <c r="B388" s="48" t="s">
        <v>68</v>
      </c>
      <c r="C388" s="48" t="s">
        <v>56</v>
      </c>
      <c r="D388" s="48" t="s">
        <v>535</v>
      </c>
      <c r="E388" s="32" t="s">
        <v>213</v>
      </c>
      <c r="F388" s="34">
        <f>2250+906</f>
        <v>3156</v>
      </c>
      <c r="G388" s="34"/>
    </row>
    <row r="389" spans="1:7" s="8" customFormat="1" ht="19.5" customHeight="1">
      <c r="A389" s="35" t="s">
        <v>111</v>
      </c>
      <c r="B389" s="48" t="s">
        <v>68</v>
      </c>
      <c r="C389" s="48" t="s">
        <v>56</v>
      </c>
      <c r="D389" s="48" t="s">
        <v>535</v>
      </c>
      <c r="E389" s="32" t="s">
        <v>112</v>
      </c>
      <c r="F389" s="34">
        <f t="shared" ref="F389:G389" si="112">F390</f>
        <v>27294</v>
      </c>
      <c r="G389" s="34">
        <f t="shared" si="112"/>
        <v>0</v>
      </c>
    </row>
    <row r="390" spans="1:7" s="8" customFormat="1" ht="19.5" customHeight="1">
      <c r="A390" s="35" t="s">
        <v>234</v>
      </c>
      <c r="B390" s="48" t="s">
        <v>68</v>
      </c>
      <c r="C390" s="48" t="s">
        <v>56</v>
      </c>
      <c r="D390" s="48" t="s">
        <v>535</v>
      </c>
      <c r="E390" s="32" t="s">
        <v>215</v>
      </c>
      <c r="F390" s="34">
        <v>27294</v>
      </c>
      <c r="G390" s="34"/>
    </row>
    <row r="391" spans="1:7" s="9" customFormat="1" ht="16.5">
      <c r="A391" s="31"/>
      <c r="B391" s="32"/>
      <c r="C391" s="32"/>
      <c r="D391" s="52"/>
      <c r="E391" s="32"/>
      <c r="F391" s="34"/>
      <c r="G391" s="34"/>
    </row>
    <row r="392" spans="1:7" s="10" customFormat="1" ht="18.75">
      <c r="A392" s="38" t="s">
        <v>34</v>
      </c>
      <c r="B392" s="28" t="s">
        <v>68</v>
      </c>
      <c r="C392" s="28" t="s">
        <v>57</v>
      </c>
      <c r="D392" s="39"/>
      <c r="E392" s="28"/>
      <c r="F392" s="40">
        <f>F393+F398+F403+F413+F408</f>
        <v>25287</v>
      </c>
      <c r="G392" s="40">
        <f>G393+G398+G403+G413+G408</f>
        <v>0</v>
      </c>
    </row>
    <row r="393" spans="1:7" s="10" customFormat="1" ht="49.5">
      <c r="A393" s="31" t="s">
        <v>256</v>
      </c>
      <c r="B393" s="32" t="s">
        <v>68</v>
      </c>
      <c r="C393" s="32" t="s">
        <v>57</v>
      </c>
      <c r="D393" s="43" t="s">
        <v>549</v>
      </c>
      <c r="E393" s="32"/>
      <c r="F393" s="75">
        <f t="shared" ref="F393:G396" si="113">F394</f>
        <v>1255</v>
      </c>
      <c r="G393" s="75">
        <f t="shared" si="113"/>
        <v>0</v>
      </c>
    </row>
    <row r="394" spans="1:7" s="10" customFormat="1" ht="18" customHeight="1">
      <c r="A394" s="77" t="s">
        <v>85</v>
      </c>
      <c r="B394" s="32" t="s">
        <v>68</v>
      </c>
      <c r="C394" s="32" t="s">
        <v>57</v>
      </c>
      <c r="D394" s="43" t="s">
        <v>550</v>
      </c>
      <c r="E394" s="32"/>
      <c r="F394" s="75">
        <f t="shared" si="113"/>
        <v>1255</v>
      </c>
      <c r="G394" s="75">
        <f t="shared" si="113"/>
        <v>0</v>
      </c>
    </row>
    <row r="395" spans="1:7" s="10" customFormat="1" ht="16.5">
      <c r="A395" s="31" t="s">
        <v>144</v>
      </c>
      <c r="B395" s="32" t="s">
        <v>68</v>
      </c>
      <c r="C395" s="32" t="s">
        <v>57</v>
      </c>
      <c r="D395" s="43" t="s">
        <v>558</v>
      </c>
      <c r="E395" s="32"/>
      <c r="F395" s="75">
        <f t="shared" si="113"/>
        <v>1255</v>
      </c>
      <c r="G395" s="75">
        <f t="shared" si="113"/>
        <v>0</v>
      </c>
    </row>
    <row r="396" spans="1:7" s="10" customFormat="1" ht="16.5">
      <c r="A396" s="77" t="s">
        <v>111</v>
      </c>
      <c r="B396" s="32" t="s">
        <v>68</v>
      </c>
      <c r="C396" s="32" t="s">
        <v>57</v>
      </c>
      <c r="D396" s="43" t="s">
        <v>558</v>
      </c>
      <c r="E396" s="32" t="s">
        <v>112</v>
      </c>
      <c r="F396" s="75">
        <f t="shared" si="113"/>
        <v>1255</v>
      </c>
      <c r="G396" s="75">
        <f t="shared" si="113"/>
        <v>0</v>
      </c>
    </row>
    <row r="397" spans="1:7" s="10" customFormat="1" ht="49.5">
      <c r="A397" s="35" t="s">
        <v>254</v>
      </c>
      <c r="B397" s="32" t="s">
        <v>68</v>
      </c>
      <c r="C397" s="32" t="s">
        <v>57</v>
      </c>
      <c r="D397" s="43" t="s">
        <v>558</v>
      </c>
      <c r="E397" s="32" t="s">
        <v>242</v>
      </c>
      <c r="F397" s="34">
        <v>1255</v>
      </c>
      <c r="G397" s="34"/>
    </row>
    <row r="398" spans="1:7" s="10" customFormat="1" ht="51" customHeight="1">
      <c r="A398" s="35" t="s">
        <v>210</v>
      </c>
      <c r="B398" s="32" t="s">
        <v>68</v>
      </c>
      <c r="C398" s="32" t="s">
        <v>57</v>
      </c>
      <c r="D398" s="43" t="s">
        <v>367</v>
      </c>
      <c r="E398" s="32"/>
      <c r="F398" s="75">
        <f t="shared" ref="F398:G401" si="114">F399</f>
        <v>300</v>
      </c>
      <c r="G398" s="75">
        <f t="shared" si="114"/>
        <v>0</v>
      </c>
    </row>
    <row r="399" spans="1:7" s="10" customFormat="1" ht="17.25" customHeight="1">
      <c r="A399" s="77" t="s">
        <v>85</v>
      </c>
      <c r="B399" s="32" t="s">
        <v>68</v>
      </c>
      <c r="C399" s="32" t="s">
        <v>57</v>
      </c>
      <c r="D399" s="43" t="s">
        <v>368</v>
      </c>
      <c r="E399" s="32"/>
      <c r="F399" s="75">
        <f t="shared" si="114"/>
        <v>300</v>
      </c>
      <c r="G399" s="75">
        <f t="shared" si="114"/>
        <v>0</v>
      </c>
    </row>
    <row r="400" spans="1:7" s="10" customFormat="1" ht="16.5">
      <c r="A400" s="31" t="s">
        <v>144</v>
      </c>
      <c r="B400" s="32" t="s">
        <v>68</v>
      </c>
      <c r="C400" s="32" t="s">
        <v>57</v>
      </c>
      <c r="D400" s="43" t="s">
        <v>559</v>
      </c>
      <c r="E400" s="32"/>
      <c r="F400" s="75">
        <f t="shared" si="114"/>
        <v>300</v>
      </c>
      <c r="G400" s="75">
        <f t="shared" si="114"/>
        <v>0</v>
      </c>
    </row>
    <row r="401" spans="1:7" s="10" customFormat="1" ht="33">
      <c r="A401" s="42" t="s">
        <v>87</v>
      </c>
      <c r="B401" s="32" t="s">
        <v>68</v>
      </c>
      <c r="C401" s="32" t="s">
        <v>57</v>
      </c>
      <c r="D401" s="43" t="s">
        <v>559</v>
      </c>
      <c r="E401" s="32" t="s">
        <v>88</v>
      </c>
      <c r="F401" s="75">
        <f t="shared" si="114"/>
        <v>300</v>
      </c>
      <c r="G401" s="75">
        <f t="shared" si="114"/>
        <v>0</v>
      </c>
    </row>
    <row r="402" spans="1:7" s="10" customFormat="1" ht="49.5">
      <c r="A402" s="42" t="s">
        <v>245</v>
      </c>
      <c r="B402" s="32" t="s">
        <v>68</v>
      </c>
      <c r="C402" s="32" t="s">
        <v>57</v>
      </c>
      <c r="D402" s="43" t="s">
        <v>559</v>
      </c>
      <c r="E402" s="32" t="s">
        <v>213</v>
      </c>
      <c r="F402" s="34">
        <v>300</v>
      </c>
      <c r="G402" s="34"/>
    </row>
    <row r="403" spans="1:7" s="10" customFormat="1" ht="49.5">
      <c r="A403" s="31" t="s">
        <v>322</v>
      </c>
      <c r="B403" s="32" t="s">
        <v>68</v>
      </c>
      <c r="C403" s="32" t="s">
        <v>57</v>
      </c>
      <c r="D403" s="32" t="s">
        <v>552</v>
      </c>
      <c r="E403" s="32"/>
      <c r="F403" s="34">
        <f t="shared" ref="F403:G406" si="115">F404</f>
        <v>813</v>
      </c>
      <c r="G403" s="34">
        <f t="shared" si="115"/>
        <v>0</v>
      </c>
    </row>
    <row r="404" spans="1:7" s="10" customFormat="1" ht="20.25" customHeight="1">
      <c r="A404" s="77" t="s">
        <v>85</v>
      </c>
      <c r="B404" s="32" t="s">
        <v>68</v>
      </c>
      <c r="C404" s="32" t="s">
        <v>57</v>
      </c>
      <c r="D404" s="32" t="s">
        <v>553</v>
      </c>
      <c r="E404" s="32"/>
      <c r="F404" s="34">
        <f t="shared" si="115"/>
        <v>813</v>
      </c>
      <c r="G404" s="34">
        <f t="shared" si="115"/>
        <v>0</v>
      </c>
    </row>
    <row r="405" spans="1:7" s="10" customFormat="1" ht="19.5" customHeight="1">
      <c r="A405" s="77" t="s">
        <v>144</v>
      </c>
      <c r="B405" s="32" t="s">
        <v>68</v>
      </c>
      <c r="C405" s="32" t="s">
        <v>57</v>
      </c>
      <c r="D405" s="43" t="s">
        <v>560</v>
      </c>
      <c r="E405" s="32"/>
      <c r="F405" s="34">
        <f t="shared" si="115"/>
        <v>813</v>
      </c>
      <c r="G405" s="34">
        <f t="shared" si="115"/>
        <v>0</v>
      </c>
    </row>
    <row r="406" spans="1:7" s="10" customFormat="1" ht="36" customHeight="1">
      <c r="A406" s="42" t="s">
        <v>87</v>
      </c>
      <c r="B406" s="32" t="s">
        <v>68</v>
      </c>
      <c r="C406" s="32" t="s">
        <v>57</v>
      </c>
      <c r="D406" s="43" t="s">
        <v>560</v>
      </c>
      <c r="E406" s="32" t="s">
        <v>88</v>
      </c>
      <c r="F406" s="34">
        <f t="shared" si="115"/>
        <v>813</v>
      </c>
      <c r="G406" s="34">
        <f t="shared" si="115"/>
        <v>0</v>
      </c>
    </row>
    <row r="407" spans="1:7" s="10" customFormat="1" ht="50.25" customHeight="1">
      <c r="A407" s="42" t="s">
        <v>245</v>
      </c>
      <c r="B407" s="32" t="s">
        <v>68</v>
      </c>
      <c r="C407" s="32" t="s">
        <v>57</v>
      </c>
      <c r="D407" s="43" t="s">
        <v>560</v>
      </c>
      <c r="E407" s="32" t="s">
        <v>213</v>
      </c>
      <c r="F407" s="34">
        <v>813</v>
      </c>
      <c r="G407" s="34"/>
    </row>
    <row r="408" spans="1:7" s="10" customFormat="1" ht="50.25" customHeight="1">
      <c r="A408" s="35" t="s">
        <v>257</v>
      </c>
      <c r="B408" s="32" t="s">
        <v>68</v>
      </c>
      <c r="C408" s="32" t="s">
        <v>57</v>
      </c>
      <c r="D408" s="43" t="s">
        <v>561</v>
      </c>
      <c r="E408" s="32"/>
      <c r="F408" s="75">
        <f t="shared" ref="F408:G411" si="116">F409</f>
        <v>19641</v>
      </c>
      <c r="G408" s="75">
        <f t="shared" si="116"/>
        <v>0</v>
      </c>
    </row>
    <row r="409" spans="1:7" s="10" customFormat="1" ht="21.75" customHeight="1">
      <c r="A409" s="77" t="s">
        <v>85</v>
      </c>
      <c r="B409" s="32" t="s">
        <v>68</v>
      </c>
      <c r="C409" s="32" t="s">
        <v>57</v>
      </c>
      <c r="D409" s="43" t="s">
        <v>562</v>
      </c>
      <c r="E409" s="32"/>
      <c r="F409" s="75">
        <f t="shared" si="116"/>
        <v>19641</v>
      </c>
      <c r="G409" s="75">
        <f t="shared" si="116"/>
        <v>0</v>
      </c>
    </row>
    <row r="410" spans="1:7" s="10" customFormat="1" ht="24.75" customHeight="1">
      <c r="A410" s="31" t="s">
        <v>144</v>
      </c>
      <c r="B410" s="32" t="s">
        <v>68</v>
      </c>
      <c r="C410" s="32" t="s">
        <v>57</v>
      </c>
      <c r="D410" s="43" t="s">
        <v>563</v>
      </c>
      <c r="E410" s="32"/>
      <c r="F410" s="75">
        <f t="shared" si="116"/>
        <v>19641</v>
      </c>
      <c r="G410" s="75">
        <f t="shared" si="116"/>
        <v>0</v>
      </c>
    </row>
    <row r="411" spans="1:7" s="10" customFormat="1" ht="35.25" customHeight="1">
      <c r="A411" s="42" t="s">
        <v>87</v>
      </c>
      <c r="B411" s="32" t="s">
        <v>68</v>
      </c>
      <c r="C411" s="32" t="s">
        <v>57</v>
      </c>
      <c r="D411" s="43" t="s">
        <v>563</v>
      </c>
      <c r="E411" s="32" t="s">
        <v>88</v>
      </c>
      <c r="F411" s="75">
        <f t="shared" si="116"/>
        <v>19641</v>
      </c>
      <c r="G411" s="75">
        <f t="shared" si="116"/>
        <v>0</v>
      </c>
    </row>
    <row r="412" spans="1:7" s="10" customFormat="1" ht="50.25" customHeight="1">
      <c r="A412" s="42" t="s">
        <v>245</v>
      </c>
      <c r="B412" s="32" t="s">
        <v>68</v>
      </c>
      <c r="C412" s="32" t="s">
        <v>57</v>
      </c>
      <c r="D412" s="43" t="s">
        <v>563</v>
      </c>
      <c r="E412" s="32" t="s">
        <v>213</v>
      </c>
      <c r="F412" s="34">
        <v>19641</v>
      </c>
      <c r="G412" s="34"/>
    </row>
    <row r="413" spans="1:7" s="10" customFormat="1" ht="16.5">
      <c r="A413" s="51" t="s">
        <v>91</v>
      </c>
      <c r="B413" s="32" t="s">
        <v>68</v>
      </c>
      <c r="C413" s="32" t="s">
        <v>57</v>
      </c>
      <c r="D413" s="43" t="s">
        <v>564</v>
      </c>
      <c r="E413" s="32"/>
      <c r="F413" s="34">
        <f t="shared" ref="F413:G416" si="117">F414</f>
        <v>3278</v>
      </c>
      <c r="G413" s="34">
        <f t="shared" si="117"/>
        <v>0</v>
      </c>
    </row>
    <row r="414" spans="1:7" s="10" customFormat="1" ht="18" customHeight="1">
      <c r="A414" s="77" t="s">
        <v>85</v>
      </c>
      <c r="B414" s="32" t="s">
        <v>68</v>
      </c>
      <c r="C414" s="32" t="s">
        <v>57</v>
      </c>
      <c r="D414" s="43" t="s">
        <v>348</v>
      </c>
      <c r="E414" s="32"/>
      <c r="F414" s="34">
        <f t="shared" si="117"/>
        <v>3278</v>
      </c>
      <c r="G414" s="34">
        <f t="shared" si="117"/>
        <v>0</v>
      </c>
    </row>
    <row r="415" spans="1:7" s="10" customFormat="1" ht="16.5">
      <c r="A415" s="77" t="s">
        <v>145</v>
      </c>
      <c r="B415" s="32" t="s">
        <v>68</v>
      </c>
      <c r="C415" s="32" t="s">
        <v>57</v>
      </c>
      <c r="D415" s="43" t="s">
        <v>565</v>
      </c>
      <c r="E415" s="32"/>
      <c r="F415" s="34">
        <f t="shared" si="117"/>
        <v>3278</v>
      </c>
      <c r="G415" s="34">
        <f t="shared" si="117"/>
        <v>0</v>
      </c>
    </row>
    <row r="416" spans="1:7" s="10" customFormat="1" ht="33">
      <c r="A416" s="77" t="s">
        <v>87</v>
      </c>
      <c r="B416" s="32" t="s">
        <v>68</v>
      </c>
      <c r="C416" s="32" t="s">
        <v>57</v>
      </c>
      <c r="D416" s="43" t="s">
        <v>565</v>
      </c>
      <c r="E416" s="32" t="s">
        <v>88</v>
      </c>
      <c r="F416" s="34">
        <f t="shared" si="117"/>
        <v>3278</v>
      </c>
      <c r="G416" s="34">
        <f t="shared" si="117"/>
        <v>0</v>
      </c>
    </row>
    <row r="417" spans="1:7" s="10" customFormat="1" ht="49.5">
      <c r="A417" s="42" t="s">
        <v>245</v>
      </c>
      <c r="B417" s="32" t="s">
        <v>68</v>
      </c>
      <c r="C417" s="32" t="s">
        <v>57</v>
      </c>
      <c r="D417" s="43" t="s">
        <v>565</v>
      </c>
      <c r="E417" s="32" t="s">
        <v>213</v>
      </c>
      <c r="F417" s="34">
        <v>3278</v>
      </c>
      <c r="G417" s="34"/>
    </row>
    <row r="418" spans="1:7" ht="16.5">
      <c r="A418" s="37"/>
      <c r="B418" s="32"/>
      <c r="C418" s="32"/>
      <c r="D418" s="52"/>
      <c r="E418" s="32"/>
      <c r="F418" s="69"/>
      <c r="G418" s="69"/>
    </row>
    <row r="419" spans="1:7" s="10" customFormat="1" ht="18.75">
      <c r="A419" s="53" t="s">
        <v>69</v>
      </c>
      <c r="B419" s="28" t="s">
        <v>68</v>
      </c>
      <c r="C419" s="28" t="s">
        <v>59</v>
      </c>
      <c r="D419" s="39"/>
      <c r="E419" s="28"/>
      <c r="F419" s="40">
        <f>F420+F425+F431+F436+F446+F441</f>
        <v>452734</v>
      </c>
      <c r="G419" s="40">
        <f>G420+G425+G431+G436+G446+G441</f>
        <v>0</v>
      </c>
    </row>
    <row r="420" spans="1:7" s="10" customFormat="1" ht="33">
      <c r="A420" s="82" t="s">
        <v>258</v>
      </c>
      <c r="B420" s="32" t="s">
        <v>68</v>
      </c>
      <c r="C420" s="32" t="s">
        <v>59</v>
      </c>
      <c r="D420" s="43" t="s">
        <v>566</v>
      </c>
      <c r="E420" s="32"/>
      <c r="F420" s="75">
        <f t="shared" ref="F420:G423" si="118">F421</f>
        <v>152177</v>
      </c>
      <c r="G420" s="75">
        <f t="shared" si="118"/>
        <v>0</v>
      </c>
    </row>
    <row r="421" spans="1:7" s="10" customFormat="1" ht="21.75" customHeight="1">
      <c r="A421" s="81" t="s">
        <v>85</v>
      </c>
      <c r="B421" s="32" t="s">
        <v>68</v>
      </c>
      <c r="C421" s="32" t="s">
        <v>59</v>
      </c>
      <c r="D421" s="43" t="s">
        <v>567</v>
      </c>
      <c r="E421" s="32"/>
      <c r="F421" s="75">
        <f t="shared" si="118"/>
        <v>152177</v>
      </c>
      <c r="G421" s="75">
        <f t="shared" si="118"/>
        <v>0</v>
      </c>
    </row>
    <row r="422" spans="1:7" s="10" customFormat="1" ht="21" customHeight="1">
      <c r="A422" s="82" t="s">
        <v>141</v>
      </c>
      <c r="B422" s="32" t="s">
        <v>68</v>
      </c>
      <c r="C422" s="32" t="s">
        <v>59</v>
      </c>
      <c r="D422" s="43" t="s">
        <v>568</v>
      </c>
      <c r="E422" s="32"/>
      <c r="F422" s="75">
        <f t="shared" si="118"/>
        <v>152177</v>
      </c>
      <c r="G422" s="75">
        <f t="shared" si="118"/>
        <v>0</v>
      </c>
    </row>
    <row r="423" spans="1:7" s="10" customFormat="1" ht="33">
      <c r="A423" s="77" t="s">
        <v>87</v>
      </c>
      <c r="B423" s="32" t="s">
        <v>68</v>
      </c>
      <c r="C423" s="32" t="s">
        <v>59</v>
      </c>
      <c r="D423" s="43" t="s">
        <v>568</v>
      </c>
      <c r="E423" s="32" t="s">
        <v>88</v>
      </c>
      <c r="F423" s="75">
        <f t="shared" si="118"/>
        <v>152177</v>
      </c>
      <c r="G423" s="75">
        <f t="shared" si="118"/>
        <v>0</v>
      </c>
    </row>
    <row r="424" spans="1:7" s="10" customFormat="1" ht="49.5">
      <c r="A424" s="42" t="s">
        <v>214</v>
      </c>
      <c r="B424" s="32" t="s">
        <v>68</v>
      </c>
      <c r="C424" s="32" t="s">
        <v>59</v>
      </c>
      <c r="D424" s="43" t="s">
        <v>568</v>
      </c>
      <c r="E424" s="32" t="s">
        <v>213</v>
      </c>
      <c r="F424" s="34">
        <f>150333+1844</f>
        <v>152177</v>
      </c>
      <c r="G424" s="34"/>
    </row>
    <row r="425" spans="1:7" s="10" customFormat="1" ht="49.5">
      <c r="A425" s="31" t="s">
        <v>197</v>
      </c>
      <c r="B425" s="32" t="s">
        <v>68</v>
      </c>
      <c r="C425" s="32" t="s">
        <v>59</v>
      </c>
      <c r="D425" s="43" t="s">
        <v>525</v>
      </c>
      <c r="E425" s="32"/>
      <c r="F425" s="75">
        <f t="shared" ref="F425:G429" si="119">F426</f>
        <v>330</v>
      </c>
      <c r="G425" s="75">
        <f t="shared" si="119"/>
        <v>0</v>
      </c>
    </row>
    <row r="426" spans="1:7" s="10" customFormat="1" ht="51">
      <c r="A426" s="31" t="s">
        <v>200</v>
      </c>
      <c r="B426" s="32" t="s">
        <v>68</v>
      </c>
      <c r="C426" s="32" t="s">
        <v>59</v>
      </c>
      <c r="D426" s="43" t="s">
        <v>546</v>
      </c>
      <c r="E426" s="32"/>
      <c r="F426" s="75">
        <f t="shared" si="119"/>
        <v>330</v>
      </c>
      <c r="G426" s="75">
        <f t="shared" si="119"/>
        <v>0</v>
      </c>
    </row>
    <row r="427" spans="1:7" s="10" customFormat="1" ht="18.75" customHeight="1">
      <c r="A427" s="81" t="s">
        <v>85</v>
      </c>
      <c r="B427" s="32" t="s">
        <v>68</v>
      </c>
      <c r="C427" s="32" t="s">
        <v>59</v>
      </c>
      <c r="D427" s="43" t="s">
        <v>592</v>
      </c>
      <c r="E427" s="32"/>
      <c r="F427" s="75">
        <f t="shared" si="119"/>
        <v>330</v>
      </c>
      <c r="G427" s="75">
        <f t="shared" si="119"/>
        <v>0</v>
      </c>
    </row>
    <row r="428" spans="1:7" s="10" customFormat="1" ht="21.75" customHeight="1">
      <c r="A428" s="82" t="s">
        <v>141</v>
      </c>
      <c r="B428" s="32" t="s">
        <v>68</v>
      </c>
      <c r="C428" s="32" t="s">
        <v>59</v>
      </c>
      <c r="D428" s="43" t="s">
        <v>605</v>
      </c>
      <c r="E428" s="32"/>
      <c r="F428" s="75">
        <f t="shared" si="119"/>
        <v>330</v>
      </c>
      <c r="G428" s="75">
        <f t="shared" si="119"/>
        <v>0</v>
      </c>
    </row>
    <row r="429" spans="1:7" s="10" customFormat="1" ht="33">
      <c r="A429" s="77" t="s">
        <v>87</v>
      </c>
      <c r="B429" s="32" t="s">
        <v>68</v>
      </c>
      <c r="C429" s="32" t="s">
        <v>59</v>
      </c>
      <c r="D429" s="43" t="s">
        <v>605</v>
      </c>
      <c r="E429" s="32" t="s">
        <v>88</v>
      </c>
      <c r="F429" s="34">
        <f t="shared" si="119"/>
        <v>330</v>
      </c>
      <c r="G429" s="34">
        <f t="shared" si="119"/>
        <v>0</v>
      </c>
    </row>
    <row r="430" spans="1:7" s="10" customFormat="1" ht="49.5">
      <c r="A430" s="42" t="s">
        <v>214</v>
      </c>
      <c r="B430" s="32" t="s">
        <v>68</v>
      </c>
      <c r="C430" s="32" t="s">
        <v>59</v>
      </c>
      <c r="D430" s="43" t="s">
        <v>605</v>
      </c>
      <c r="E430" s="32" t="s">
        <v>213</v>
      </c>
      <c r="F430" s="34">
        <v>330</v>
      </c>
      <c r="G430" s="34"/>
    </row>
    <row r="431" spans="1:7" s="10" customFormat="1" ht="49.5">
      <c r="A431" s="31" t="s">
        <v>143</v>
      </c>
      <c r="B431" s="32" t="s">
        <v>68</v>
      </c>
      <c r="C431" s="32" t="s">
        <v>59</v>
      </c>
      <c r="D431" s="52" t="s">
        <v>569</v>
      </c>
      <c r="E431" s="32"/>
      <c r="F431" s="34">
        <f t="shared" ref="F431:G434" si="120">F432</f>
        <v>1586</v>
      </c>
      <c r="G431" s="34">
        <f t="shared" si="120"/>
        <v>0</v>
      </c>
    </row>
    <row r="432" spans="1:7" s="10" customFormat="1" ht="20.25" customHeight="1">
      <c r="A432" s="77" t="s">
        <v>85</v>
      </c>
      <c r="B432" s="32" t="s">
        <v>68</v>
      </c>
      <c r="C432" s="32" t="s">
        <v>59</v>
      </c>
      <c r="D432" s="52" t="s">
        <v>570</v>
      </c>
      <c r="E432" s="32"/>
      <c r="F432" s="34">
        <f t="shared" si="120"/>
        <v>1586</v>
      </c>
      <c r="G432" s="34">
        <f t="shared" si="120"/>
        <v>0</v>
      </c>
    </row>
    <row r="433" spans="1:7" s="10" customFormat="1" ht="19.5" customHeight="1">
      <c r="A433" s="82" t="s">
        <v>141</v>
      </c>
      <c r="B433" s="32" t="s">
        <v>68</v>
      </c>
      <c r="C433" s="32" t="s">
        <v>59</v>
      </c>
      <c r="D433" s="52" t="s">
        <v>571</v>
      </c>
      <c r="E433" s="32"/>
      <c r="F433" s="34">
        <f t="shared" si="120"/>
        <v>1586</v>
      </c>
      <c r="G433" s="34">
        <f t="shared" si="120"/>
        <v>0</v>
      </c>
    </row>
    <row r="434" spans="1:7" s="10" customFormat="1" ht="33">
      <c r="A434" s="77" t="s">
        <v>87</v>
      </c>
      <c r="B434" s="32" t="s">
        <v>68</v>
      </c>
      <c r="C434" s="32" t="s">
        <v>59</v>
      </c>
      <c r="D434" s="52" t="s">
        <v>571</v>
      </c>
      <c r="E434" s="32" t="s">
        <v>88</v>
      </c>
      <c r="F434" s="34">
        <f t="shared" si="120"/>
        <v>1586</v>
      </c>
      <c r="G434" s="34">
        <f t="shared" si="120"/>
        <v>0</v>
      </c>
    </row>
    <row r="435" spans="1:7" s="10" customFormat="1" ht="49.5">
      <c r="A435" s="42" t="s">
        <v>214</v>
      </c>
      <c r="B435" s="32" t="s">
        <v>68</v>
      </c>
      <c r="C435" s="32" t="s">
        <v>59</v>
      </c>
      <c r="D435" s="52" t="s">
        <v>571</v>
      </c>
      <c r="E435" s="32" t="s">
        <v>213</v>
      </c>
      <c r="F435" s="34">
        <v>1586</v>
      </c>
      <c r="G435" s="34"/>
    </row>
    <row r="436" spans="1:7" s="10" customFormat="1" ht="49.5">
      <c r="A436" s="35" t="s">
        <v>257</v>
      </c>
      <c r="B436" s="32" t="s">
        <v>68</v>
      </c>
      <c r="C436" s="32" t="s">
        <v>59</v>
      </c>
      <c r="D436" s="43" t="s">
        <v>561</v>
      </c>
      <c r="E436" s="32"/>
      <c r="F436" s="34">
        <f t="shared" ref="F436:G439" si="121">F437</f>
        <v>241749</v>
      </c>
      <c r="G436" s="34">
        <f t="shared" si="121"/>
        <v>0</v>
      </c>
    </row>
    <row r="437" spans="1:7" s="10" customFormat="1" ht="16.5">
      <c r="A437" s="77" t="s">
        <v>85</v>
      </c>
      <c r="B437" s="32" t="s">
        <v>68</v>
      </c>
      <c r="C437" s="32" t="s">
        <v>59</v>
      </c>
      <c r="D437" s="43" t="s">
        <v>562</v>
      </c>
      <c r="E437" s="32"/>
      <c r="F437" s="34">
        <f t="shared" si="121"/>
        <v>241749</v>
      </c>
      <c r="G437" s="34">
        <f t="shared" si="121"/>
        <v>0</v>
      </c>
    </row>
    <row r="438" spans="1:7" s="10" customFormat="1" ht="16.5">
      <c r="A438" s="82" t="s">
        <v>141</v>
      </c>
      <c r="B438" s="32" t="s">
        <v>68</v>
      </c>
      <c r="C438" s="32" t="s">
        <v>59</v>
      </c>
      <c r="D438" s="43" t="s">
        <v>572</v>
      </c>
      <c r="E438" s="32"/>
      <c r="F438" s="34">
        <f t="shared" si="121"/>
        <v>241749</v>
      </c>
      <c r="G438" s="34">
        <f t="shared" si="121"/>
        <v>0</v>
      </c>
    </row>
    <row r="439" spans="1:7" s="10" customFormat="1" ht="33">
      <c r="A439" s="42" t="s">
        <v>87</v>
      </c>
      <c r="B439" s="32" t="s">
        <v>68</v>
      </c>
      <c r="C439" s="32" t="s">
        <v>59</v>
      </c>
      <c r="D439" s="43" t="s">
        <v>572</v>
      </c>
      <c r="E439" s="32" t="s">
        <v>88</v>
      </c>
      <c r="F439" s="34">
        <f t="shared" si="121"/>
        <v>241749</v>
      </c>
      <c r="G439" s="34">
        <f t="shared" si="121"/>
        <v>0</v>
      </c>
    </row>
    <row r="440" spans="1:7" s="10" customFormat="1" ht="49.5">
      <c r="A440" s="42" t="s">
        <v>245</v>
      </c>
      <c r="B440" s="32" t="s">
        <v>68</v>
      </c>
      <c r="C440" s="32" t="s">
        <v>59</v>
      </c>
      <c r="D440" s="43" t="s">
        <v>572</v>
      </c>
      <c r="E440" s="32" t="s">
        <v>213</v>
      </c>
      <c r="F440" s="34">
        <v>241749</v>
      </c>
      <c r="G440" s="34"/>
    </row>
    <row r="441" spans="1:7" s="10" customFormat="1" ht="49.5">
      <c r="A441" s="42" t="s">
        <v>316</v>
      </c>
      <c r="B441" s="32" t="s">
        <v>68</v>
      </c>
      <c r="C441" s="32" t="s">
        <v>59</v>
      </c>
      <c r="D441" s="32" t="s">
        <v>555</v>
      </c>
      <c r="E441" s="32"/>
      <c r="F441" s="34">
        <f t="shared" ref="F441:G444" si="122">F442</f>
        <v>50000</v>
      </c>
      <c r="G441" s="34">
        <f t="shared" si="122"/>
        <v>0</v>
      </c>
    </row>
    <row r="442" spans="1:7" s="10" customFormat="1" ht="16.5">
      <c r="A442" s="42" t="s">
        <v>85</v>
      </c>
      <c r="B442" s="32" t="s">
        <v>68</v>
      </c>
      <c r="C442" s="32" t="s">
        <v>59</v>
      </c>
      <c r="D442" s="32" t="s">
        <v>556</v>
      </c>
      <c r="E442" s="32"/>
      <c r="F442" s="34">
        <f t="shared" si="122"/>
        <v>50000</v>
      </c>
      <c r="G442" s="34">
        <f t="shared" si="122"/>
        <v>0</v>
      </c>
    </row>
    <row r="443" spans="1:7" s="10" customFormat="1" ht="16.5">
      <c r="A443" s="82" t="s">
        <v>141</v>
      </c>
      <c r="B443" s="32" t="s">
        <v>68</v>
      </c>
      <c r="C443" s="32" t="s">
        <v>59</v>
      </c>
      <c r="D443" s="32" t="s">
        <v>627</v>
      </c>
      <c r="E443" s="32"/>
      <c r="F443" s="34">
        <f t="shared" si="122"/>
        <v>50000</v>
      </c>
      <c r="G443" s="34">
        <f t="shared" si="122"/>
        <v>0</v>
      </c>
    </row>
    <row r="444" spans="1:7" s="10" customFormat="1" ht="33">
      <c r="A444" s="42" t="s">
        <v>87</v>
      </c>
      <c r="B444" s="32" t="s">
        <v>68</v>
      </c>
      <c r="C444" s="32" t="s">
        <v>59</v>
      </c>
      <c r="D444" s="32" t="s">
        <v>627</v>
      </c>
      <c r="E444" s="32" t="s">
        <v>88</v>
      </c>
      <c r="F444" s="34">
        <f t="shared" si="122"/>
        <v>50000</v>
      </c>
      <c r="G444" s="34">
        <f t="shared" si="122"/>
        <v>0</v>
      </c>
    </row>
    <row r="445" spans="1:7" s="10" customFormat="1" ht="49.5">
      <c r="A445" s="42" t="s">
        <v>245</v>
      </c>
      <c r="B445" s="32" t="s">
        <v>68</v>
      </c>
      <c r="C445" s="32" t="s">
        <v>59</v>
      </c>
      <c r="D445" s="32" t="s">
        <v>627</v>
      </c>
      <c r="E445" s="32" t="s">
        <v>213</v>
      </c>
      <c r="F445" s="34">
        <v>50000</v>
      </c>
      <c r="G445" s="34"/>
    </row>
    <row r="446" spans="1:7" s="10" customFormat="1" ht="16.5">
      <c r="A446" s="31" t="s">
        <v>91</v>
      </c>
      <c r="B446" s="32" t="s">
        <v>68</v>
      </c>
      <c r="C446" s="32" t="s">
        <v>59</v>
      </c>
      <c r="D446" s="43" t="s">
        <v>347</v>
      </c>
      <c r="E446" s="32"/>
      <c r="F446" s="34">
        <f>F447</f>
        <v>6892</v>
      </c>
      <c r="G446" s="34">
        <f>G447</f>
        <v>0</v>
      </c>
    </row>
    <row r="447" spans="1:7" s="8" customFormat="1" ht="18" customHeight="1">
      <c r="A447" s="81" t="s">
        <v>85</v>
      </c>
      <c r="B447" s="32" t="s">
        <v>68</v>
      </c>
      <c r="C447" s="32" t="s">
        <v>59</v>
      </c>
      <c r="D447" s="32" t="s">
        <v>348</v>
      </c>
      <c r="E447" s="32"/>
      <c r="F447" s="34">
        <f>F448</f>
        <v>6892</v>
      </c>
      <c r="G447" s="34">
        <f>G448</f>
        <v>0</v>
      </c>
    </row>
    <row r="448" spans="1:7" s="8" customFormat="1" ht="16.5">
      <c r="A448" s="31" t="s">
        <v>141</v>
      </c>
      <c r="B448" s="32" t="s">
        <v>68</v>
      </c>
      <c r="C448" s="32" t="s">
        <v>59</v>
      </c>
      <c r="D448" s="32" t="s">
        <v>573</v>
      </c>
      <c r="E448" s="32"/>
      <c r="F448" s="34">
        <f t="shared" ref="F448:G449" si="123">F449</f>
        <v>6892</v>
      </c>
      <c r="G448" s="34">
        <f t="shared" si="123"/>
        <v>0</v>
      </c>
    </row>
    <row r="449" spans="1:7" s="8" customFormat="1" ht="33">
      <c r="A449" s="77" t="s">
        <v>87</v>
      </c>
      <c r="B449" s="32" t="s">
        <v>68</v>
      </c>
      <c r="C449" s="32" t="s">
        <v>59</v>
      </c>
      <c r="D449" s="32" t="s">
        <v>573</v>
      </c>
      <c r="E449" s="32" t="s">
        <v>88</v>
      </c>
      <c r="F449" s="34">
        <f t="shared" si="123"/>
        <v>6892</v>
      </c>
      <c r="G449" s="34">
        <f t="shared" si="123"/>
        <v>0</v>
      </c>
    </row>
    <row r="450" spans="1:7" s="8" customFormat="1" ht="49.5">
      <c r="A450" s="42" t="s">
        <v>214</v>
      </c>
      <c r="B450" s="32" t="s">
        <v>68</v>
      </c>
      <c r="C450" s="32" t="s">
        <v>59</v>
      </c>
      <c r="D450" s="32" t="s">
        <v>573</v>
      </c>
      <c r="E450" s="32" t="s">
        <v>213</v>
      </c>
      <c r="F450" s="34">
        <v>6892</v>
      </c>
      <c r="G450" s="34"/>
    </row>
    <row r="451" spans="1:7" s="8" customFormat="1" ht="16.5">
      <c r="A451" s="31"/>
      <c r="B451" s="32"/>
      <c r="C451" s="32"/>
      <c r="D451" s="43"/>
      <c r="E451" s="32"/>
      <c r="F451" s="67"/>
      <c r="G451" s="67"/>
    </row>
    <row r="452" spans="1:7" s="9" customFormat="1" ht="37.5">
      <c r="A452" s="38" t="s">
        <v>35</v>
      </c>
      <c r="B452" s="28" t="s">
        <v>68</v>
      </c>
      <c r="C452" s="28" t="s">
        <v>68</v>
      </c>
      <c r="D452" s="39"/>
      <c r="E452" s="28"/>
      <c r="F452" s="40">
        <f>F453+F458+F467+F472</f>
        <v>140035</v>
      </c>
      <c r="G452" s="40">
        <f>G453+G458+G467+G472</f>
        <v>0</v>
      </c>
    </row>
    <row r="453" spans="1:7" s="9" customFormat="1" ht="99.75">
      <c r="A453" s="82" t="s">
        <v>267</v>
      </c>
      <c r="B453" s="32" t="s">
        <v>68</v>
      </c>
      <c r="C453" s="32" t="s">
        <v>68</v>
      </c>
      <c r="D453" s="43" t="s">
        <v>416</v>
      </c>
      <c r="E453" s="28"/>
      <c r="F453" s="75">
        <f t="shared" ref="F453:G456" si="124">F454</f>
        <v>1785</v>
      </c>
      <c r="G453" s="75">
        <f t="shared" si="124"/>
        <v>0</v>
      </c>
    </row>
    <row r="454" spans="1:7" s="9" customFormat="1" ht="33.75">
      <c r="A454" s="82" t="s">
        <v>283</v>
      </c>
      <c r="B454" s="32" t="s">
        <v>68</v>
      </c>
      <c r="C454" s="32" t="s">
        <v>68</v>
      </c>
      <c r="D454" s="43" t="s">
        <v>433</v>
      </c>
      <c r="E454" s="28"/>
      <c r="F454" s="75">
        <f t="shared" si="124"/>
        <v>1785</v>
      </c>
      <c r="G454" s="75">
        <f t="shared" si="124"/>
        <v>0</v>
      </c>
    </row>
    <row r="455" spans="1:7" s="9" customFormat="1" ht="50.25">
      <c r="A455" s="82" t="s">
        <v>323</v>
      </c>
      <c r="B455" s="32" t="s">
        <v>68</v>
      </c>
      <c r="C455" s="32" t="s">
        <v>68</v>
      </c>
      <c r="D455" s="43" t="s">
        <v>574</v>
      </c>
      <c r="E455" s="28"/>
      <c r="F455" s="75">
        <f t="shared" si="124"/>
        <v>1785</v>
      </c>
      <c r="G455" s="75">
        <f t="shared" si="124"/>
        <v>0</v>
      </c>
    </row>
    <row r="456" spans="1:7" s="9" customFormat="1" ht="49.5">
      <c r="A456" s="77" t="s">
        <v>94</v>
      </c>
      <c r="B456" s="32" t="s">
        <v>68</v>
      </c>
      <c r="C456" s="32" t="s">
        <v>68</v>
      </c>
      <c r="D456" s="43" t="s">
        <v>574</v>
      </c>
      <c r="E456" s="43">
        <v>600</v>
      </c>
      <c r="F456" s="75">
        <f t="shared" si="124"/>
        <v>1785</v>
      </c>
      <c r="G456" s="75">
        <f t="shared" si="124"/>
        <v>0</v>
      </c>
    </row>
    <row r="457" spans="1:7" s="9" customFormat="1" ht="16.5">
      <c r="A457" s="31" t="s">
        <v>222</v>
      </c>
      <c r="B457" s="32" t="s">
        <v>68</v>
      </c>
      <c r="C457" s="32" t="s">
        <v>68</v>
      </c>
      <c r="D457" s="43" t="s">
        <v>574</v>
      </c>
      <c r="E457" s="43">
        <v>610</v>
      </c>
      <c r="F457" s="34">
        <v>1785</v>
      </c>
      <c r="G457" s="34"/>
    </row>
    <row r="458" spans="1:7" s="9" customFormat="1" ht="33">
      <c r="A458" s="82" t="s">
        <v>258</v>
      </c>
      <c r="B458" s="32" t="s">
        <v>68</v>
      </c>
      <c r="C458" s="32" t="s">
        <v>68</v>
      </c>
      <c r="D458" s="43" t="s">
        <v>566</v>
      </c>
      <c r="E458" s="32"/>
      <c r="F458" s="75">
        <f t="shared" ref="F458:G458" si="125">F459+F463</f>
        <v>137404</v>
      </c>
      <c r="G458" s="75">
        <f t="shared" si="125"/>
        <v>0</v>
      </c>
    </row>
    <row r="459" spans="1:7" s="9" customFormat="1" ht="33">
      <c r="A459" s="77" t="s">
        <v>283</v>
      </c>
      <c r="B459" s="32" t="s">
        <v>68</v>
      </c>
      <c r="C459" s="32" t="s">
        <v>68</v>
      </c>
      <c r="D459" s="43" t="s">
        <v>575</v>
      </c>
      <c r="E459" s="32"/>
      <c r="F459" s="75">
        <f t="shared" ref="F459:G461" si="126">F460</f>
        <v>137391</v>
      </c>
      <c r="G459" s="75">
        <f t="shared" si="126"/>
        <v>0</v>
      </c>
    </row>
    <row r="460" spans="1:7" s="9" customFormat="1" ht="49.5">
      <c r="A460" s="77" t="s">
        <v>147</v>
      </c>
      <c r="B460" s="32" t="s">
        <v>68</v>
      </c>
      <c r="C460" s="32" t="s">
        <v>68</v>
      </c>
      <c r="D460" s="43" t="s">
        <v>576</v>
      </c>
      <c r="E460" s="32"/>
      <c r="F460" s="75">
        <f t="shared" si="126"/>
        <v>137391</v>
      </c>
      <c r="G460" s="75">
        <f t="shared" si="126"/>
        <v>0</v>
      </c>
    </row>
    <row r="461" spans="1:7" s="9" customFormat="1" ht="49.5">
      <c r="A461" s="77" t="s">
        <v>94</v>
      </c>
      <c r="B461" s="32" t="s">
        <v>68</v>
      </c>
      <c r="C461" s="32" t="s">
        <v>68</v>
      </c>
      <c r="D461" s="43" t="s">
        <v>576</v>
      </c>
      <c r="E461" s="32" t="s">
        <v>95</v>
      </c>
      <c r="F461" s="75">
        <f t="shared" si="126"/>
        <v>137391</v>
      </c>
      <c r="G461" s="75">
        <f t="shared" si="126"/>
        <v>0</v>
      </c>
    </row>
    <row r="462" spans="1:7" s="9" customFormat="1" ht="16.5">
      <c r="A462" s="31" t="s">
        <v>222</v>
      </c>
      <c r="B462" s="32" t="s">
        <v>68</v>
      </c>
      <c r="C462" s="32" t="s">
        <v>68</v>
      </c>
      <c r="D462" s="43" t="s">
        <v>576</v>
      </c>
      <c r="E462" s="32" t="s">
        <v>221</v>
      </c>
      <c r="F462" s="34">
        <v>137391</v>
      </c>
      <c r="G462" s="34"/>
    </row>
    <row r="463" spans="1:7" s="9" customFormat="1" ht="19.5" customHeight="1">
      <c r="A463" s="81" t="s">
        <v>85</v>
      </c>
      <c r="B463" s="32" t="s">
        <v>68</v>
      </c>
      <c r="C463" s="32" t="s">
        <v>68</v>
      </c>
      <c r="D463" s="43" t="s">
        <v>567</v>
      </c>
      <c r="E463" s="32"/>
      <c r="F463" s="75">
        <f t="shared" ref="F463:G465" si="127">F464</f>
        <v>13</v>
      </c>
      <c r="G463" s="75">
        <f t="shared" si="127"/>
        <v>0</v>
      </c>
    </row>
    <row r="464" spans="1:7" s="9" customFormat="1" ht="49.5">
      <c r="A464" s="77" t="s">
        <v>259</v>
      </c>
      <c r="B464" s="32" t="s">
        <v>68</v>
      </c>
      <c r="C464" s="32" t="s">
        <v>68</v>
      </c>
      <c r="D464" s="43" t="s">
        <v>577</v>
      </c>
      <c r="E464" s="32"/>
      <c r="F464" s="75">
        <f t="shared" si="127"/>
        <v>13</v>
      </c>
      <c r="G464" s="75">
        <f t="shared" si="127"/>
        <v>0</v>
      </c>
    </row>
    <row r="465" spans="1:7" s="9" customFormat="1" ht="49.5">
      <c r="A465" s="77" t="s">
        <v>94</v>
      </c>
      <c r="B465" s="32" t="s">
        <v>68</v>
      </c>
      <c r="C465" s="32" t="s">
        <v>68</v>
      </c>
      <c r="D465" s="43" t="s">
        <v>577</v>
      </c>
      <c r="E465" s="32" t="s">
        <v>95</v>
      </c>
      <c r="F465" s="75">
        <f t="shared" si="127"/>
        <v>13</v>
      </c>
      <c r="G465" s="75">
        <f t="shared" si="127"/>
        <v>0</v>
      </c>
    </row>
    <row r="466" spans="1:7" s="9" customFormat="1" ht="16.5">
      <c r="A466" s="31" t="s">
        <v>222</v>
      </c>
      <c r="B466" s="32" t="s">
        <v>68</v>
      </c>
      <c r="C466" s="32" t="s">
        <v>68</v>
      </c>
      <c r="D466" s="43" t="s">
        <v>577</v>
      </c>
      <c r="E466" s="32" t="s">
        <v>221</v>
      </c>
      <c r="F466" s="34">
        <v>13</v>
      </c>
      <c r="G466" s="34"/>
    </row>
    <row r="467" spans="1:7" s="9" customFormat="1" ht="49.5">
      <c r="A467" s="31" t="s">
        <v>195</v>
      </c>
      <c r="B467" s="32" t="s">
        <v>68</v>
      </c>
      <c r="C467" s="32" t="s">
        <v>68</v>
      </c>
      <c r="D467" s="43" t="s">
        <v>543</v>
      </c>
      <c r="E467" s="32"/>
      <c r="F467" s="34">
        <f t="shared" ref="F467:G470" si="128">F468</f>
        <v>166</v>
      </c>
      <c r="G467" s="34">
        <f t="shared" si="128"/>
        <v>0</v>
      </c>
    </row>
    <row r="468" spans="1:7" s="9" customFormat="1" ht="33">
      <c r="A468" s="31" t="s">
        <v>283</v>
      </c>
      <c r="B468" s="32" t="s">
        <v>68</v>
      </c>
      <c r="C468" s="32" t="s">
        <v>68</v>
      </c>
      <c r="D468" s="43" t="s">
        <v>578</v>
      </c>
      <c r="E468" s="32"/>
      <c r="F468" s="34">
        <f t="shared" si="128"/>
        <v>166</v>
      </c>
      <c r="G468" s="34">
        <f t="shared" si="128"/>
        <v>0</v>
      </c>
    </row>
    <row r="469" spans="1:7" s="9" customFormat="1" ht="49.5">
      <c r="A469" s="31" t="s">
        <v>323</v>
      </c>
      <c r="B469" s="32" t="s">
        <v>68</v>
      </c>
      <c r="C469" s="32" t="s">
        <v>68</v>
      </c>
      <c r="D469" s="43" t="s">
        <v>579</v>
      </c>
      <c r="E469" s="32"/>
      <c r="F469" s="34">
        <f t="shared" si="128"/>
        <v>166</v>
      </c>
      <c r="G469" s="34">
        <f t="shared" si="128"/>
        <v>0</v>
      </c>
    </row>
    <row r="470" spans="1:7" s="9" customFormat="1" ht="49.5">
      <c r="A470" s="31" t="s">
        <v>94</v>
      </c>
      <c r="B470" s="32" t="s">
        <v>68</v>
      </c>
      <c r="C470" s="32" t="s">
        <v>68</v>
      </c>
      <c r="D470" s="43" t="s">
        <v>579</v>
      </c>
      <c r="E470" s="32" t="s">
        <v>95</v>
      </c>
      <c r="F470" s="34">
        <f t="shared" si="128"/>
        <v>166</v>
      </c>
      <c r="G470" s="34">
        <f t="shared" si="128"/>
        <v>0</v>
      </c>
    </row>
    <row r="471" spans="1:7" s="9" customFormat="1" ht="16.5">
      <c r="A471" s="31" t="s">
        <v>222</v>
      </c>
      <c r="B471" s="32" t="s">
        <v>68</v>
      </c>
      <c r="C471" s="32" t="s">
        <v>68</v>
      </c>
      <c r="D471" s="43" t="s">
        <v>579</v>
      </c>
      <c r="E471" s="32" t="s">
        <v>221</v>
      </c>
      <c r="F471" s="34">
        <v>166</v>
      </c>
      <c r="G471" s="34"/>
    </row>
    <row r="472" spans="1:7" s="9" customFormat="1" ht="49.5">
      <c r="A472" s="83" t="s">
        <v>257</v>
      </c>
      <c r="B472" s="32" t="s">
        <v>68</v>
      </c>
      <c r="C472" s="32" t="s">
        <v>68</v>
      </c>
      <c r="D472" s="43" t="s">
        <v>561</v>
      </c>
      <c r="E472" s="32"/>
      <c r="F472" s="34">
        <f t="shared" ref="F472:G475" si="129">F473</f>
        <v>680</v>
      </c>
      <c r="G472" s="34">
        <f t="shared" si="129"/>
        <v>0</v>
      </c>
    </row>
    <row r="473" spans="1:7" s="9" customFormat="1" ht="33">
      <c r="A473" s="44" t="s">
        <v>283</v>
      </c>
      <c r="B473" s="32" t="s">
        <v>68</v>
      </c>
      <c r="C473" s="32" t="s">
        <v>68</v>
      </c>
      <c r="D473" s="43" t="s">
        <v>580</v>
      </c>
      <c r="E473" s="32"/>
      <c r="F473" s="34">
        <f t="shared" si="129"/>
        <v>680</v>
      </c>
      <c r="G473" s="34">
        <f t="shared" si="129"/>
        <v>0</v>
      </c>
    </row>
    <row r="474" spans="1:7" s="9" customFormat="1" ht="49.5">
      <c r="A474" s="44" t="s">
        <v>323</v>
      </c>
      <c r="B474" s="32" t="s">
        <v>68</v>
      </c>
      <c r="C474" s="32" t="s">
        <v>68</v>
      </c>
      <c r="D474" s="43" t="s">
        <v>581</v>
      </c>
      <c r="E474" s="32"/>
      <c r="F474" s="34">
        <f t="shared" si="129"/>
        <v>680</v>
      </c>
      <c r="G474" s="34">
        <f t="shared" si="129"/>
        <v>0</v>
      </c>
    </row>
    <row r="475" spans="1:7" s="9" customFormat="1" ht="49.5">
      <c r="A475" s="44" t="s">
        <v>94</v>
      </c>
      <c r="B475" s="32" t="s">
        <v>68</v>
      </c>
      <c r="C475" s="32" t="s">
        <v>68</v>
      </c>
      <c r="D475" s="43" t="s">
        <v>581</v>
      </c>
      <c r="E475" s="32" t="s">
        <v>95</v>
      </c>
      <c r="F475" s="34">
        <f t="shared" si="129"/>
        <v>680</v>
      </c>
      <c r="G475" s="34">
        <f t="shared" si="129"/>
        <v>0</v>
      </c>
    </row>
    <row r="476" spans="1:7" s="9" customFormat="1" ht="16.5">
      <c r="A476" s="44" t="s">
        <v>222</v>
      </c>
      <c r="B476" s="32" t="s">
        <v>68</v>
      </c>
      <c r="C476" s="32" t="s">
        <v>68</v>
      </c>
      <c r="D476" s="43" t="s">
        <v>581</v>
      </c>
      <c r="E476" s="32" t="s">
        <v>221</v>
      </c>
      <c r="F476" s="34">
        <v>680</v>
      </c>
      <c r="G476" s="34"/>
    </row>
    <row r="477" spans="1:7">
      <c r="A477" s="45"/>
      <c r="B477" s="46"/>
      <c r="C477" s="46"/>
      <c r="D477" s="47"/>
      <c r="E477" s="46"/>
      <c r="F477" s="69"/>
      <c r="G477" s="69"/>
    </row>
    <row r="478" spans="1:7" s="5" customFormat="1" ht="20.25">
      <c r="A478" s="49" t="s">
        <v>36</v>
      </c>
      <c r="B478" s="24" t="s">
        <v>37</v>
      </c>
      <c r="C478" s="24"/>
      <c r="D478" s="25"/>
      <c r="E478" s="24"/>
      <c r="F478" s="50">
        <f t="shared" ref="F478:G478" si="130">F480+F487</f>
        <v>8050</v>
      </c>
      <c r="G478" s="50">
        <f t="shared" si="130"/>
        <v>0</v>
      </c>
    </row>
    <row r="479" spans="1:7" s="5" customFormat="1" ht="20.25">
      <c r="A479" s="49"/>
      <c r="B479" s="24"/>
      <c r="C479" s="24"/>
      <c r="D479" s="25"/>
      <c r="E479" s="24"/>
      <c r="F479" s="70"/>
      <c r="G479" s="70"/>
    </row>
    <row r="480" spans="1:7" s="5" customFormat="1" ht="37.5">
      <c r="A480" s="38" t="s">
        <v>77</v>
      </c>
      <c r="B480" s="28" t="s">
        <v>66</v>
      </c>
      <c r="C480" s="28" t="s">
        <v>57</v>
      </c>
      <c r="D480" s="25"/>
      <c r="E480" s="24"/>
      <c r="F480" s="30">
        <f t="shared" ref="F480:G484" si="131">F481</f>
        <v>50</v>
      </c>
      <c r="G480" s="30">
        <f t="shared" si="131"/>
        <v>0</v>
      </c>
    </row>
    <row r="481" spans="1:7" s="5" customFormat="1" ht="50.25">
      <c r="A481" s="31" t="s">
        <v>143</v>
      </c>
      <c r="B481" s="84" t="s">
        <v>66</v>
      </c>
      <c r="C481" s="84" t="s">
        <v>57</v>
      </c>
      <c r="D481" s="52" t="s">
        <v>569</v>
      </c>
      <c r="E481" s="32"/>
      <c r="F481" s="34">
        <f t="shared" si="131"/>
        <v>50</v>
      </c>
      <c r="G481" s="34">
        <f t="shared" si="131"/>
        <v>0</v>
      </c>
    </row>
    <row r="482" spans="1:7" s="5" customFormat="1" ht="19.5" customHeight="1">
      <c r="A482" s="77" t="s">
        <v>85</v>
      </c>
      <c r="B482" s="84" t="s">
        <v>66</v>
      </c>
      <c r="C482" s="84" t="s">
        <v>57</v>
      </c>
      <c r="D482" s="52" t="s">
        <v>570</v>
      </c>
      <c r="E482" s="32"/>
      <c r="F482" s="34">
        <f t="shared" si="131"/>
        <v>50</v>
      </c>
      <c r="G482" s="34">
        <f t="shared" si="131"/>
        <v>0</v>
      </c>
    </row>
    <row r="483" spans="1:7" s="5" customFormat="1" ht="33.75">
      <c r="A483" s="31" t="s">
        <v>148</v>
      </c>
      <c r="B483" s="84" t="s">
        <v>66</v>
      </c>
      <c r="C483" s="84" t="s">
        <v>57</v>
      </c>
      <c r="D483" s="52" t="s">
        <v>582</v>
      </c>
      <c r="E483" s="32"/>
      <c r="F483" s="34">
        <f t="shared" si="131"/>
        <v>50</v>
      </c>
      <c r="G483" s="34">
        <f t="shared" si="131"/>
        <v>0</v>
      </c>
    </row>
    <row r="484" spans="1:7" s="5" customFormat="1" ht="33.75">
      <c r="A484" s="77" t="s">
        <v>87</v>
      </c>
      <c r="B484" s="84" t="s">
        <v>66</v>
      </c>
      <c r="C484" s="84" t="s">
        <v>57</v>
      </c>
      <c r="D484" s="52" t="s">
        <v>582</v>
      </c>
      <c r="E484" s="32" t="s">
        <v>88</v>
      </c>
      <c r="F484" s="34">
        <f t="shared" si="131"/>
        <v>50</v>
      </c>
      <c r="G484" s="34">
        <f t="shared" si="131"/>
        <v>0</v>
      </c>
    </row>
    <row r="485" spans="1:7" s="5" customFormat="1" ht="50.25">
      <c r="A485" s="42" t="s">
        <v>214</v>
      </c>
      <c r="B485" s="84" t="s">
        <v>66</v>
      </c>
      <c r="C485" s="84" t="s">
        <v>57</v>
      </c>
      <c r="D485" s="52" t="s">
        <v>582</v>
      </c>
      <c r="E485" s="32" t="s">
        <v>213</v>
      </c>
      <c r="F485" s="34">
        <v>50</v>
      </c>
      <c r="G485" s="34"/>
    </row>
    <row r="486" spans="1:7" s="5" customFormat="1" ht="20.25">
      <c r="A486" s="31"/>
      <c r="B486" s="32"/>
      <c r="C486" s="32"/>
      <c r="D486" s="32"/>
      <c r="E486" s="32"/>
      <c r="F486" s="70"/>
      <c r="G486" s="70"/>
    </row>
    <row r="487" spans="1:7" s="7" customFormat="1" ht="37.5">
      <c r="A487" s="38" t="s">
        <v>70</v>
      </c>
      <c r="B487" s="28" t="s">
        <v>66</v>
      </c>
      <c r="C487" s="28" t="s">
        <v>68</v>
      </c>
      <c r="D487" s="39"/>
      <c r="E487" s="28"/>
      <c r="F487" s="30">
        <f>F488</f>
        <v>8000</v>
      </c>
      <c r="G487" s="30">
        <f>G488</f>
        <v>0</v>
      </c>
    </row>
    <row r="488" spans="1:7" s="9" customFormat="1" ht="34.5" customHeight="1">
      <c r="A488" s="77" t="s">
        <v>255</v>
      </c>
      <c r="B488" s="84" t="s">
        <v>66</v>
      </c>
      <c r="C488" s="84" t="s">
        <v>68</v>
      </c>
      <c r="D488" s="84" t="s">
        <v>583</v>
      </c>
      <c r="E488" s="32"/>
      <c r="F488" s="34">
        <f t="shared" ref="F488:G491" si="132">F489</f>
        <v>8000</v>
      </c>
      <c r="G488" s="34">
        <f t="shared" si="132"/>
        <v>0</v>
      </c>
    </row>
    <row r="489" spans="1:7" s="9" customFormat="1" ht="17.25" customHeight="1">
      <c r="A489" s="77" t="s">
        <v>85</v>
      </c>
      <c r="B489" s="84" t="s">
        <v>66</v>
      </c>
      <c r="C489" s="84" t="s">
        <v>68</v>
      </c>
      <c r="D489" s="84" t="s">
        <v>584</v>
      </c>
      <c r="E489" s="32"/>
      <c r="F489" s="34">
        <f t="shared" si="132"/>
        <v>8000</v>
      </c>
      <c r="G489" s="34">
        <f t="shared" si="132"/>
        <v>0</v>
      </c>
    </row>
    <row r="490" spans="1:7" s="9" customFormat="1" ht="33">
      <c r="A490" s="77" t="s">
        <v>149</v>
      </c>
      <c r="B490" s="84" t="s">
        <v>66</v>
      </c>
      <c r="C490" s="84" t="s">
        <v>68</v>
      </c>
      <c r="D490" s="84" t="s">
        <v>585</v>
      </c>
      <c r="E490" s="32"/>
      <c r="F490" s="34">
        <f t="shared" si="132"/>
        <v>8000</v>
      </c>
      <c r="G490" s="34">
        <f t="shared" si="132"/>
        <v>0</v>
      </c>
    </row>
    <row r="491" spans="1:7" s="9" customFormat="1" ht="33">
      <c r="A491" s="77" t="s">
        <v>87</v>
      </c>
      <c r="B491" s="84" t="s">
        <v>66</v>
      </c>
      <c r="C491" s="84" t="s">
        <v>68</v>
      </c>
      <c r="D491" s="84" t="s">
        <v>585</v>
      </c>
      <c r="E491" s="32" t="s">
        <v>88</v>
      </c>
      <c r="F491" s="34">
        <f t="shared" si="132"/>
        <v>8000</v>
      </c>
      <c r="G491" s="34">
        <f t="shared" si="132"/>
        <v>0</v>
      </c>
    </row>
    <row r="492" spans="1:7" s="9" customFormat="1" ht="49.5">
      <c r="A492" s="42" t="s">
        <v>214</v>
      </c>
      <c r="B492" s="84" t="s">
        <v>66</v>
      </c>
      <c r="C492" s="84" t="s">
        <v>68</v>
      </c>
      <c r="D492" s="84" t="s">
        <v>585</v>
      </c>
      <c r="E492" s="32" t="s">
        <v>213</v>
      </c>
      <c r="F492" s="34">
        <v>8000</v>
      </c>
      <c r="G492" s="34"/>
    </row>
    <row r="493" spans="1:7" ht="12.75">
      <c r="A493" s="54"/>
      <c r="B493" s="55"/>
      <c r="C493" s="55"/>
      <c r="D493" s="55"/>
      <c r="E493" s="56"/>
      <c r="F493" s="69"/>
      <c r="G493" s="69"/>
    </row>
    <row r="494" spans="1:7" s="5" customFormat="1" ht="20.25">
      <c r="A494" s="49" t="s">
        <v>38</v>
      </c>
      <c r="B494" s="24" t="s">
        <v>39</v>
      </c>
      <c r="C494" s="24"/>
      <c r="D494" s="25"/>
      <c r="E494" s="24"/>
      <c r="F494" s="57">
        <f>F496+F526+F590+F606+F622+F649</f>
        <v>2927216</v>
      </c>
      <c r="G494" s="57">
        <f>G496+G526+G590+G606+G622+G649</f>
        <v>294001</v>
      </c>
    </row>
    <row r="495" spans="1:7" s="5" customFormat="1" ht="20.25">
      <c r="A495" s="49"/>
      <c r="B495" s="24"/>
      <c r="C495" s="24"/>
      <c r="D495" s="25"/>
      <c r="E495" s="24"/>
      <c r="F495" s="70"/>
      <c r="G495" s="70"/>
    </row>
    <row r="496" spans="1:7" s="5" customFormat="1" ht="20.25">
      <c r="A496" s="38" t="s">
        <v>40</v>
      </c>
      <c r="B496" s="28" t="s">
        <v>62</v>
      </c>
      <c r="C496" s="28" t="s">
        <v>56</v>
      </c>
      <c r="D496" s="39"/>
      <c r="E496" s="28"/>
      <c r="F496" s="40">
        <f>F497+F515+F520</f>
        <v>1122820</v>
      </c>
      <c r="G496" s="40">
        <f>G497+G515+G520</f>
        <v>0</v>
      </c>
    </row>
    <row r="497" spans="1:7" s="5" customFormat="1" ht="33.75">
      <c r="A497" s="31" t="s">
        <v>98</v>
      </c>
      <c r="B497" s="32" t="s">
        <v>62</v>
      </c>
      <c r="C497" s="32" t="s">
        <v>56</v>
      </c>
      <c r="D497" s="43" t="s">
        <v>452</v>
      </c>
      <c r="E497" s="32"/>
      <c r="F497" s="34">
        <f>F498+F503+F511</f>
        <v>1117953</v>
      </c>
      <c r="G497" s="34">
        <f>G498+G503+G511</f>
        <v>0</v>
      </c>
    </row>
    <row r="498" spans="1:7" s="5" customFormat="1" ht="33.75">
      <c r="A498" s="77" t="s">
        <v>283</v>
      </c>
      <c r="B498" s="32" t="s">
        <v>62</v>
      </c>
      <c r="C498" s="32" t="s">
        <v>56</v>
      </c>
      <c r="D498" s="43" t="s">
        <v>453</v>
      </c>
      <c r="E498" s="32"/>
      <c r="F498" s="34">
        <f t="shared" ref="F498:G499" si="133">F499</f>
        <v>629710</v>
      </c>
      <c r="G498" s="34">
        <f t="shared" si="133"/>
        <v>0</v>
      </c>
    </row>
    <row r="499" spans="1:7" s="5" customFormat="1" ht="20.25">
      <c r="A499" s="35" t="s">
        <v>121</v>
      </c>
      <c r="B499" s="32" t="s">
        <v>62</v>
      </c>
      <c r="C499" s="32" t="s">
        <v>56</v>
      </c>
      <c r="D499" s="43" t="s">
        <v>454</v>
      </c>
      <c r="E499" s="32"/>
      <c r="F499" s="34">
        <f t="shared" si="133"/>
        <v>629710</v>
      </c>
      <c r="G499" s="34">
        <f t="shared" si="133"/>
        <v>0</v>
      </c>
    </row>
    <row r="500" spans="1:7" s="5" customFormat="1" ht="50.25">
      <c r="A500" s="35" t="s">
        <v>94</v>
      </c>
      <c r="B500" s="32" t="s">
        <v>62</v>
      </c>
      <c r="C500" s="32" t="s">
        <v>56</v>
      </c>
      <c r="D500" s="43" t="s">
        <v>454</v>
      </c>
      <c r="E500" s="32" t="s">
        <v>95</v>
      </c>
      <c r="F500" s="34">
        <f t="shared" ref="F500:G500" si="134">F501+F502</f>
        <v>629710</v>
      </c>
      <c r="G500" s="34">
        <f t="shared" si="134"/>
        <v>0</v>
      </c>
    </row>
    <row r="501" spans="1:7" s="5" customFormat="1" ht="20.25">
      <c r="A501" s="31" t="s">
        <v>222</v>
      </c>
      <c r="B501" s="32" t="s">
        <v>62</v>
      </c>
      <c r="C501" s="32" t="s">
        <v>56</v>
      </c>
      <c r="D501" s="43" t="s">
        <v>454</v>
      </c>
      <c r="E501" s="32" t="s">
        <v>221</v>
      </c>
      <c r="F501" s="34">
        <v>555249</v>
      </c>
      <c r="G501" s="34"/>
    </row>
    <row r="502" spans="1:7" s="5" customFormat="1" ht="20.25">
      <c r="A502" s="31" t="s">
        <v>236</v>
      </c>
      <c r="B502" s="32" t="s">
        <v>62</v>
      </c>
      <c r="C502" s="32" t="s">
        <v>56</v>
      </c>
      <c r="D502" s="43" t="s">
        <v>454</v>
      </c>
      <c r="E502" s="32" t="s">
        <v>235</v>
      </c>
      <c r="F502" s="34">
        <v>74461</v>
      </c>
      <c r="G502" s="34"/>
    </row>
    <row r="503" spans="1:7" s="5" customFormat="1" ht="18" customHeight="1">
      <c r="A503" s="81" t="s">
        <v>85</v>
      </c>
      <c r="B503" s="32" t="s">
        <v>62</v>
      </c>
      <c r="C503" s="32" t="s">
        <v>56</v>
      </c>
      <c r="D503" s="32" t="s">
        <v>455</v>
      </c>
      <c r="E503" s="32"/>
      <c r="F503" s="34">
        <f t="shared" ref="F503:G503" si="135">F504+F507</f>
        <v>221543</v>
      </c>
      <c r="G503" s="34">
        <f t="shared" si="135"/>
        <v>0</v>
      </c>
    </row>
    <row r="504" spans="1:7" s="5" customFormat="1" ht="20.25">
      <c r="A504" s="51" t="s">
        <v>96</v>
      </c>
      <c r="B504" s="32" t="s">
        <v>62</v>
      </c>
      <c r="C504" s="32" t="s">
        <v>56</v>
      </c>
      <c r="D504" s="32" t="s">
        <v>456</v>
      </c>
      <c r="E504" s="32"/>
      <c r="F504" s="34">
        <f t="shared" ref="F504:G505" si="136">F505</f>
        <v>219647</v>
      </c>
      <c r="G504" s="34">
        <f t="shared" si="136"/>
        <v>0</v>
      </c>
    </row>
    <row r="505" spans="1:7" s="5" customFormat="1" ht="33.75">
      <c r="A505" s="31" t="s">
        <v>284</v>
      </c>
      <c r="B505" s="32" t="s">
        <v>62</v>
      </c>
      <c r="C505" s="32" t="s">
        <v>56</v>
      </c>
      <c r="D505" s="32" t="s">
        <v>456</v>
      </c>
      <c r="E505" s="32" t="s">
        <v>97</v>
      </c>
      <c r="F505" s="34">
        <f t="shared" si="136"/>
        <v>219647</v>
      </c>
      <c r="G505" s="34">
        <f t="shared" si="136"/>
        <v>0</v>
      </c>
    </row>
    <row r="506" spans="1:7" s="5" customFormat="1" ht="20.25">
      <c r="A506" s="77" t="s">
        <v>96</v>
      </c>
      <c r="B506" s="32" t="s">
        <v>62</v>
      </c>
      <c r="C506" s="32" t="s">
        <v>56</v>
      </c>
      <c r="D506" s="32" t="s">
        <v>456</v>
      </c>
      <c r="E506" s="32" t="s">
        <v>244</v>
      </c>
      <c r="F506" s="34">
        <v>219647</v>
      </c>
      <c r="G506" s="34"/>
    </row>
    <row r="507" spans="1:7" s="5" customFormat="1" ht="20.25">
      <c r="A507" s="35" t="s">
        <v>122</v>
      </c>
      <c r="B507" s="32" t="s">
        <v>62</v>
      </c>
      <c r="C507" s="32" t="s">
        <v>56</v>
      </c>
      <c r="D507" s="32" t="s">
        <v>457</v>
      </c>
      <c r="E507" s="32"/>
      <c r="F507" s="34">
        <f>F508</f>
        <v>1896</v>
      </c>
      <c r="G507" s="34">
        <f>G508</f>
        <v>0</v>
      </c>
    </row>
    <row r="508" spans="1:7" s="5" customFormat="1" ht="50.25">
      <c r="A508" s="35" t="s">
        <v>94</v>
      </c>
      <c r="B508" s="32" t="s">
        <v>62</v>
      </c>
      <c r="C508" s="32" t="s">
        <v>56</v>
      </c>
      <c r="D508" s="32" t="s">
        <v>457</v>
      </c>
      <c r="E508" s="32" t="s">
        <v>95</v>
      </c>
      <c r="F508" s="34">
        <f t="shared" ref="F508:G508" si="137">F509+F510</f>
        <v>1896</v>
      </c>
      <c r="G508" s="34">
        <f t="shared" si="137"/>
        <v>0</v>
      </c>
    </row>
    <row r="509" spans="1:7" s="5" customFormat="1" ht="20.25">
      <c r="A509" s="31" t="s">
        <v>222</v>
      </c>
      <c r="B509" s="32" t="s">
        <v>62</v>
      </c>
      <c r="C509" s="32" t="s">
        <v>56</v>
      </c>
      <c r="D509" s="32" t="s">
        <v>457</v>
      </c>
      <c r="E509" s="32" t="s">
        <v>221</v>
      </c>
      <c r="F509" s="34">
        <v>1732</v>
      </c>
      <c r="G509" s="34"/>
    </row>
    <row r="510" spans="1:7" s="5" customFormat="1" ht="20.25">
      <c r="A510" s="31" t="s">
        <v>236</v>
      </c>
      <c r="B510" s="32" t="s">
        <v>62</v>
      </c>
      <c r="C510" s="32" t="s">
        <v>56</v>
      </c>
      <c r="D510" s="32" t="s">
        <v>457</v>
      </c>
      <c r="E510" s="32" t="s">
        <v>235</v>
      </c>
      <c r="F510" s="34">
        <v>164</v>
      </c>
      <c r="G510" s="34"/>
    </row>
    <row r="511" spans="1:7" s="5" customFormat="1" ht="20.25">
      <c r="A511" s="31" t="s">
        <v>268</v>
      </c>
      <c r="B511" s="32" t="s">
        <v>62</v>
      </c>
      <c r="C511" s="32" t="s">
        <v>56</v>
      </c>
      <c r="D511" s="32" t="s">
        <v>458</v>
      </c>
      <c r="E511" s="32"/>
      <c r="F511" s="34">
        <f t="shared" ref="F511:G513" si="138">F512</f>
        <v>266700</v>
      </c>
      <c r="G511" s="34">
        <f t="shared" si="138"/>
        <v>0</v>
      </c>
    </row>
    <row r="512" spans="1:7" s="5" customFormat="1" ht="33.75">
      <c r="A512" s="31" t="s">
        <v>273</v>
      </c>
      <c r="B512" s="32" t="s">
        <v>62</v>
      </c>
      <c r="C512" s="32" t="s">
        <v>56</v>
      </c>
      <c r="D512" s="32" t="s">
        <v>459</v>
      </c>
      <c r="E512" s="32"/>
      <c r="F512" s="34">
        <f t="shared" si="138"/>
        <v>266700</v>
      </c>
      <c r="G512" s="34">
        <f t="shared" si="138"/>
        <v>0</v>
      </c>
    </row>
    <row r="513" spans="1:7" s="5" customFormat="1" ht="50.25">
      <c r="A513" s="35" t="s">
        <v>94</v>
      </c>
      <c r="B513" s="32" t="s">
        <v>62</v>
      </c>
      <c r="C513" s="32" t="s">
        <v>56</v>
      </c>
      <c r="D513" s="32" t="s">
        <v>459</v>
      </c>
      <c r="E513" s="32" t="s">
        <v>95</v>
      </c>
      <c r="F513" s="34">
        <f t="shared" si="138"/>
        <v>266700</v>
      </c>
      <c r="G513" s="34">
        <f t="shared" si="138"/>
        <v>0</v>
      </c>
    </row>
    <row r="514" spans="1:7" s="5" customFormat="1" ht="50.25">
      <c r="A514" s="31" t="s">
        <v>241</v>
      </c>
      <c r="B514" s="32" t="s">
        <v>62</v>
      </c>
      <c r="C514" s="32" t="s">
        <v>56</v>
      </c>
      <c r="D514" s="32" t="s">
        <v>459</v>
      </c>
      <c r="E514" s="32" t="s">
        <v>227</v>
      </c>
      <c r="F514" s="34">
        <v>266700</v>
      </c>
      <c r="G514" s="34"/>
    </row>
    <row r="515" spans="1:7" s="5" customFormat="1" ht="67.5">
      <c r="A515" s="35" t="s">
        <v>186</v>
      </c>
      <c r="B515" s="48" t="s">
        <v>62</v>
      </c>
      <c r="C515" s="48" t="s">
        <v>56</v>
      </c>
      <c r="D515" s="58" t="s">
        <v>358</v>
      </c>
      <c r="E515" s="48"/>
      <c r="F515" s="34">
        <f t="shared" ref="F515:G517" si="139">F516</f>
        <v>867</v>
      </c>
      <c r="G515" s="34">
        <f t="shared" si="139"/>
        <v>0</v>
      </c>
    </row>
    <row r="516" spans="1:7" s="5" customFormat="1" ht="20.25" customHeight="1">
      <c r="A516" s="35" t="s">
        <v>85</v>
      </c>
      <c r="B516" s="48" t="s">
        <v>62</v>
      </c>
      <c r="C516" s="48" t="s">
        <v>56</v>
      </c>
      <c r="D516" s="58" t="s">
        <v>359</v>
      </c>
      <c r="E516" s="48"/>
      <c r="F516" s="34">
        <f t="shared" si="139"/>
        <v>867</v>
      </c>
      <c r="G516" s="34">
        <f t="shared" si="139"/>
        <v>0</v>
      </c>
    </row>
    <row r="517" spans="1:7" s="5" customFormat="1" ht="20.25">
      <c r="A517" s="35" t="s">
        <v>122</v>
      </c>
      <c r="B517" s="48" t="s">
        <v>62</v>
      </c>
      <c r="C517" s="48" t="s">
        <v>56</v>
      </c>
      <c r="D517" s="58" t="s">
        <v>460</v>
      </c>
      <c r="E517" s="48"/>
      <c r="F517" s="34">
        <f t="shared" si="139"/>
        <v>867</v>
      </c>
      <c r="G517" s="34">
        <f t="shared" si="139"/>
        <v>0</v>
      </c>
    </row>
    <row r="518" spans="1:7" s="5" customFormat="1" ht="50.25">
      <c r="A518" s="35" t="s">
        <v>94</v>
      </c>
      <c r="B518" s="48" t="s">
        <v>62</v>
      </c>
      <c r="C518" s="48" t="s">
        <v>56</v>
      </c>
      <c r="D518" s="58" t="s">
        <v>460</v>
      </c>
      <c r="E518" s="48" t="s">
        <v>95</v>
      </c>
      <c r="F518" s="34">
        <f>F519</f>
        <v>867</v>
      </c>
      <c r="G518" s="34">
        <f>G519</f>
        <v>0</v>
      </c>
    </row>
    <row r="519" spans="1:7" s="5" customFormat="1" ht="20.25">
      <c r="A519" s="31" t="s">
        <v>222</v>
      </c>
      <c r="B519" s="48" t="s">
        <v>62</v>
      </c>
      <c r="C519" s="48" t="s">
        <v>56</v>
      </c>
      <c r="D519" s="58" t="s">
        <v>460</v>
      </c>
      <c r="E519" s="48" t="s">
        <v>221</v>
      </c>
      <c r="F519" s="34">
        <v>867</v>
      </c>
      <c r="G519" s="34"/>
    </row>
    <row r="520" spans="1:7" s="5" customFormat="1" ht="50.25">
      <c r="A520" s="35" t="s">
        <v>210</v>
      </c>
      <c r="B520" s="48" t="s">
        <v>62</v>
      </c>
      <c r="C520" s="48" t="s">
        <v>56</v>
      </c>
      <c r="D520" s="58" t="s">
        <v>367</v>
      </c>
      <c r="E520" s="48"/>
      <c r="F520" s="34">
        <f t="shared" ref="F520:G523" si="140">F521</f>
        <v>4000</v>
      </c>
      <c r="G520" s="34">
        <f t="shared" si="140"/>
        <v>0</v>
      </c>
    </row>
    <row r="521" spans="1:7" s="5" customFormat="1" ht="20.25">
      <c r="A521" s="31" t="s">
        <v>268</v>
      </c>
      <c r="B521" s="48" t="s">
        <v>62</v>
      </c>
      <c r="C521" s="48" t="s">
        <v>56</v>
      </c>
      <c r="D521" s="58" t="s">
        <v>461</v>
      </c>
      <c r="E521" s="48"/>
      <c r="F521" s="34">
        <f t="shared" si="140"/>
        <v>4000</v>
      </c>
      <c r="G521" s="34">
        <f t="shared" si="140"/>
        <v>0</v>
      </c>
    </row>
    <row r="522" spans="1:7" s="5" customFormat="1" ht="33.75">
      <c r="A522" s="31" t="s">
        <v>273</v>
      </c>
      <c r="B522" s="48" t="s">
        <v>62</v>
      </c>
      <c r="C522" s="48" t="s">
        <v>56</v>
      </c>
      <c r="D522" s="58" t="s">
        <v>462</v>
      </c>
      <c r="E522" s="48"/>
      <c r="F522" s="34">
        <f t="shared" si="140"/>
        <v>4000</v>
      </c>
      <c r="G522" s="34">
        <f t="shared" si="140"/>
        <v>0</v>
      </c>
    </row>
    <row r="523" spans="1:7" s="5" customFormat="1" ht="50.25">
      <c r="A523" s="35" t="s">
        <v>94</v>
      </c>
      <c r="B523" s="48" t="s">
        <v>62</v>
      </c>
      <c r="C523" s="48" t="s">
        <v>56</v>
      </c>
      <c r="D523" s="58" t="s">
        <v>462</v>
      </c>
      <c r="E523" s="48" t="s">
        <v>95</v>
      </c>
      <c r="F523" s="34">
        <f t="shared" si="140"/>
        <v>4000</v>
      </c>
      <c r="G523" s="34">
        <f t="shared" si="140"/>
        <v>0</v>
      </c>
    </row>
    <row r="524" spans="1:7" s="5" customFormat="1" ht="50.25">
      <c r="A524" s="31" t="s">
        <v>241</v>
      </c>
      <c r="B524" s="48" t="s">
        <v>62</v>
      </c>
      <c r="C524" s="48" t="s">
        <v>56</v>
      </c>
      <c r="D524" s="58" t="s">
        <v>462</v>
      </c>
      <c r="E524" s="48" t="s">
        <v>227</v>
      </c>
      <c r="F524" s="34">
        <v>4000</v>
      </c>
      <c r="G524" s="34"/>
    </row>
    <row r="525" spans="1:7">
      <c r="A525" s="45"/>
      <c r="B525" s="46"/>
      <c r="C525" s="46"/>
      <c r="D525" s="47"/>
      <c r="E525" s="46"/>
      <c r="F525" s="69"/>
      <c r="G525" s="69"/>
    </row>
    <row r="526" spans="1:7" s="7" customFormat="1" ht="18.75">
      <c r="A526" s="38" t="s">
        <v>41</v>
      </c>
      <c r="B526" s="28" t="s">
        <v>62</v>
      </c>
      <c r="C526" s="28" t="s">
        <v>57</v>
      </c>
      <c r="D526" s="39"/>
      <c r="E526" s="28"/>
      <c r="F526" s="40">
        <f>F527+F540+F553+F579+F584</f>
        <v>1621384</v>
      </c>
      <c r="G526" s="40">
        <f>G527+G540+G553+G579+G584</f>
        <v>294001</v>
      </c>
    </row>
    <row r="527" spans="1:7" s="7" customFormat="1" ht="34.5">
      <c r="A527" s="35" t="s">
        <v>182</v>
      </c>
      <c r="B527" s="32" t="s">
        <v>62</v>
      </c>
      <c r="C527" s="32" t="s">
        <v>57</v>
      </c>
      <c r="D527" s="43" t="s">
        <v>398</v>
      </c>
      <c r="E527" s="28"/>
      <c r="F527" s="75">
        <f>F528+F532+F536</f>
        <v>248219</v>
      </c>
      <c r="G527" s="75">
        <f>G528+G532+G536</f>
        <v>100000</v>
      </c>
    </row>
    <row r="528" spans="1:7" s="7" customFormat="1" ht="33.75">
      <c r="A528" s="77" t="s">
        <v>283</v>
      </c>
      <c r="B528" s="32" t="s">
        <v>62</v>
      </c>
      <c r="C528" s="32" t="s">
        <v>57</v>
      </c>
      <c r="D528" s="43" t="s">
        <v>399</v>
      </c>
      <c r="E528" s="32"/>
      <c r="F528" s="75">
        <f t="shared" ref="F528:G530" si="141">F529</f>
        <v>147534</v>
      </c>
      <c r="G528" s="75">
        <f t="shared" si="141"/>
        <v>0</v>
      </c>
    </row>
    <row r="529" spans="1:7" s="7" customFormat="1" ht="18.75">
      <c r="A529" s="31" t="s">
        <v>99</v>
      </c>
      <c r="B529" s="32" t="s">
        <v>62</v>
      </c>
      <c r="C529" s="32" t="s">
        <v>57</v>
      </c>
      <c r="D529" s="43" t="s">
        <v>400</v>
      </c>
      <c r="E529" s="32"/>
      <c r="F529" s="75">
        <f t="shared" si="141"/>
        <v>147534</v>
      </c>
      <c r="G529" s="75">
        <f t="shared" si="141"/>
        <v>0</v>
      </c>
    </row>
    <row r="530" spans="1:7" s="7" customFormat="1" ht="50.25">
      <c r="A530" s="35" t="s">
        <v>94</v>
      </c>
      <c r="B530" s="32" t="s">
        <v>62</v>
      </c>
      <c r="C530" s="32" t="s">
        <v>57</v>
      </c>
      <c r="D530" s="43" t="s">
        <v>400</v>
      </c>
      <c r="E530" s="32" t="s">
        <v>95</v>
      </c>
      <c r="F530" s="34">
        <f t="shared" si="141"/>
        <v>147534</v>
      </c>
      <c r="G530" s="34">
        <f t="shared" si="141"/>
        <v>0</v>
      </c>
    </row>
    <row r="531" spans="1:7" s="7" customFormat="1" ht="18.75">
      <c r="A531" s="35" t="s">
        <v>222</v>
      </c>
      <c r="B531" s="32" t="s">
        <v>62</v>
      </c>
      <c r="C531" s="32" t="s">
        <v>57</v>
      </c>
      <c r="D531" s="43" t="s">
        <v>400</v>
      </c>
      <c r="E531" s="32" t="s">
        <v>221</v>
      </c>
      <c r="F531" s="34">
        <f>247534-100000</f>
        <v>147534</v>
      </c>
      <c r="G531" s="34"/>
    </row>
    <row r="532" spans="1:7" s="7" customFormat="1" ht="21.75" customHeight="1">
      <c r="A532" s="35" t="s">
        <v>85</v>
      </c>
      <c r="B532" s="32" t="s">
        <v>62</v>
      </c>
      <c r="C532" s="32" t="s">
        <v>57</v>
      </c>
      <c r="D532" s="43" t="s">
        <v>401</v>
      </c>
      <c r="E532" s="32"/>
      <c r="F532" s="75">
        <f t="shared" ref="F532:G534" si="142">F533</f>
        <v>685</v>
      </c>
      <c r="G532" s="75">
        <f t="shared" si="142"/>
        <v>0</v>
      </c>
    </row>
    <row r="533" spans="1:7" s="7" customFormat="1" ht="20.25" customHeight="1">
      <c r="A533" s="35" t="s">
        <v>100</v>
      </c>
      <c r="B533" s="32" t="s">
        <v>62</v>
      </c>
      <c r="C533" s="32" t="s">
        <v>57</v>
      </c>
      <c r="D533" s="43" t="s">
        <v>402</v>
      </c>
      <c r="E533" s="32"/>
      <c r="F533" s="75">
        <f t="shared" si="142"/>
        <v>685</v>
      </c>
      <c r="G533" s="75">
        <f t="shared" si="142"/>
        <v>0</v>
      </c>
    </row>
    <row r="534" spans="1:7" s="7" customFormat="1" ht="50.25">
      <c r="A534" s="35" t="s">
        <v>94</v>
      </c>
      <c r="B534" s="32" t="s">
        <v>62</v>
      </c>
      <c r="C534" s="32" t="s">
        <v>57</v>
      </c>
      <c r="D534" s="43" t="s">
        <v>402</v>
      </c>
      <c r="E534" s="32" t="s">
        <v>95</v>
      </c>
      <c r="F534" s="34">
        <f t="shared" si="142"/>
        <v>685</v>
      </c>
      <c r="G534" s="34">
        <f t="shared" si="142"/>
        <v>0</v>
      </c>
    </row>
    <row r="535" spans="1:7" s="7" customFormat="1" ht="18.75">
      <c r="A535" s="35" t="s">
        <v>222</v>
      </c>
      <c r="B535" s="32" t="s">
        <v>62</v>
      </c>
      <c r="C535" s="32" t="s">
        <v>57</v>
      </c>
      <c r="D535" s="43" t="s">
        <v>402</v>
      </c>
      <c r="E535" s="32" t="s">
        <v>221</v>
      </c>
      <c r="F535" s="34">
        <v>685</v>
      </c>
      <c r="G535" s="34"/>
    </row>
    <row r="536" spans="1:7" s="7" customFormat="1" ht="33.75">
      <c r="A536" s="90" t="s">
        <v>190</v>
      </c>
      <c r="B536" s="32" t="s">
        <v>62</v>
      </c>
      <c r="C536" s="32" t="s">
        <v>57</v>
      </c>
      <c r="D536" s="33" t="s">
        <v>617</v>
      </c>
      <c r="E536" s="32"/>
      <c r="F536" s="34">
        <f t="shared" ref="F536:G538" si="143">F537</f>
        <v>100000</v>
      </c>
      <c r="G536" s="34">
        <f t="shared" si="143"/>
        <v>100000</v>
      </c>
    </row>
    <row r="537" spans="1:7" s="7" customFormat="1" ht="50.25">
      <c r="A537" s="90" t="s">
        <v>618</v>
      </c>
      <c r="B537" s="32" t="s">
        <v>62</v>
      </c>
      <c r="C537" s="32" t="s">
        <v>57</v>
      </c>
      <c r="D537" s="33" t="s">
        <v>619</v>
      </c>
      <c r="E537" s="32"/>
      <c r="F537" s="34">
        <f t="shared" si="143"/>
        <v>100000</v>
      </c>
      <c r="G537" s="34">
        <f t="shared" si="143"/>
        <v>100000</v>
      </c>
    </row>
    <row r="538" spans="1:7" s="7" customFormat="1" ht="50.25">
      <c r="A538" s="31" t="s">
        <v>94</v>
      </c>
      <c r="B538" s="32" t="s">
        <v>62</v>
      </c>
      <c r="C538" s="32" t="s">
        <v>57</v>
      </c>
      <c r="D538" s="33" t="s">
        <v>619</v>
      </c>
      <c r="E538" s="32" t="s">
        <v>95</v>
      </c>
      <c r="F538" s="34">
        <f t="shared" si="143"/>
        <v>100000</v>
      </c>
      <c r="G538" s="34">
        <f t="shared" si="143"/>
        <v>100000</v>
      </c>
    </row>
    <row r="539" spans="1:7" s="7" customFormat="1" ht="18.75">
      <c r="A539" s="31" t="s">
        <v>222</v>
      </c>
      <c r="B539" s="32" t="s">
        <v>62</v>
      </c>
      <c r="C539" s="32" t="s">
        <v>57</v>
      </c>
      <c r="D539" s="33" t="s">
        <v>619</v>
      </c>
      <c r="E539" s="32" t="s">
        <v>221</v>
      </c>
      <c r="F539" s="34">
        <v>100000</v>
      </c>
      <c r="G539" s="34">
        <v>100000</v>
      </c>
    </row>
    <row r="540" spans="1:7" s="7" customFormat="1" ht="50.25">
      <c r="A540" s="35" t="s">
        <v>157</v>
      </c>
      <c r="B540" s="32" t="s">
        <v>62</v>
      </c>
      <c r="C540" s="32" t="s">
        <v>57</v>
      </c>
      <c r="D540" s="43" t="s">
        <v>382</v>
      </c>
      <c r="E540" s="32"/>
      <c r="F540" s="75">
        <f>F541+F545+F549</f>
        <v>436969</v>
      </c>
      <c r="G540" s="75">
        <f>G541+G545+G549</f>
        <v>57124</v>
      </c>
    </row>
    <row r="541" spans="1:7" s="7" customFormat="1" ht="33.75">
      <c r="A541" s="77" t="s">
        <v>283</v>
      </c>
      <c r="B541" s="32" t="s">
        <v>62</v>
      </c>
      <c r="C541" s="32" t="s">
        <v>57</v>
      </c>
      <c r="D541" s="43" t="s">
        <v>383</v>
      </c>
      <c r="E541" s="32"/>
      <c r="F541" s="75">
        <f t="shared" ref="F541:G543" si="144">F542</f>
        <v>379688</v>
      </c>
      <c r="G541" s="75">
        <f t="shared" si="144"/>
        <v>0</v>
      </c>
    </row>
    <row r="542" spans="1:7" s="7" customFormat="1" ht="18.75">
      <c r="A542" s="35" t="s">
        <v>99</v>
      </c>
      <c r="B542" s="32" t="s">
        <v>62</v>
      </c>
      <c r="C542" s="32" t="s">
        <v>57</v>
      </c>
      <c r="D542" s="43" t="s">
        <v>384</v>
      </c>
      <c r="E542" s="32"/>
      <c r="F542" s="75">
        <f t="shared" si="144"/>
        <v>379688</v>
      </c>
      <c r="G542" s="75">
        <f t="shared" si="144"/>
        <v>0</v>
      </c>
    </row>
    <row r="543" spans="1:7" s="7" customFormat="1" ht="50.25">
      <c r="A543" s="35" t="s">
        <v>94</v>
      </c>
      <c r="B543" s="32" t="s">
        <v>62</v>
      </c>
      <c r="C543" s="32" t="s">
        <v>57</v>
      </c>
      <c r="D543" s="43" t="s">
        <v>384</v>
      </c>
      <c r="E543" s="32" t="s">
        <v>95</v>
      </c>
      <c r="F543" s="34">
        <f t="shared" si="144"/>
        <v>379688</v>
      </c>
      <c r="G543" s="34">
        <f t="shared" si="144"/>
        <v>0</v>
      </c>
    </row>
    <row r="544" spans="1:7" s="7" customFormat="1" ht="18.75">
      <c r="A544" s="35" t="s">
        <v>222</v>
      </c>
      <c r="B544" s="32" t="s">
        <v>62</v>
      </c>
      <c r="C544" s="32" t="s">
        <v>57</v>
      </c>
      <c r="D544" s="43" t="s">
        <v>384</v>
      </c>
      <c r="E544" s="32" t="s">
        <v>221</v>
      </c>
      <c r="F544" s="34">
        <f>436812-57124</f>
        <v>379688</v>
      </c>
      <c r="G544" s="34"/>
    </row>
    <row r="545" spans="1:7" s="7" customFormat="1" ht="17.25" customHeight="1">
      <c r="A545" s="35" t="s">
        <v>85</v>
      </c>
      <c r="B545" s="32" t="s">
        <v>62</v>
      </c>
      <c r="C545" s="32" t="s">
        <v>57</v>
      </c>
      <c r="D545" s="43" t="s">
        <v>385</v>
      </c>
      <c r="E545" s="32"/>
      <c r="F545" s="75">
        <f>F546</f>
        <v>157</v>
      </c>
      <c r="G545" s="75">
        <f>G546</f>
        <v>0</v>
      </c>
    </row>
    <row r="546" spans="1:7" s="7" customFormat="1" ht="33.75">
      <c r="A546" s="35" t="s">
        <v>158</v>
      </c>
      <c r="B546" s="32" t="s">
        <v>62</v>
      </c>
      <c r="C546" s="32" t="s">
        <v>57</v>
      </c>
      <c r="D546" s="43" t="s">
        <v>386</v>
      </c>
      <c r="E546" s="32"/>
      <c r="F546" s="75">
        <f>F547</f>
        <v>157</v>
      </c>
      <c r="G546" s="75">
        <f>G547</f>
        <v>0</v>
      </c>
    </row>
    <row r="547" spans="1:7" s="7" customFormat="1" ht="50.25">
      <c r="A547" s="35" t="s">
        <v>94</v>
      </c>
      <c r="B547" s="32" t="s">
        <v>62</v>
      </c>
      <c r="C547" s="32" t="s">
        <v>57</v>
      </c>
      <c r="D547" s="43" t="s">
        <v>386</v>
      </c>
      <c r="E547" s="32" t="s">
        <v>95</v>
      </c>
      <c r="F547" s="34">
        <f t="shared" ref="F547:G547" si="145">F548</f>
        <v>157</v>
      </c>
      <c r="G547" s="34">
        <f t="shared" si="145"/>
        <v>0</v>
      </c>
    </row>
    <row r="548" spans="1:7" s="7" customFormat="1" ht="18.75">
      <c r="A548" s="35" t="s">
        <v>222</v>
      </c>
      <c r="B548" s="32" t="s">
        <v>62</v>
      </c>
      <c r="C548" s="32" t="s">
        <v>57</v>
      </c>
      <c r="D548" s="43" t="s">
        <v>386</v>
      </c>
      <c r="E548" s="32" t="s">
        <v>221</v>
      </c>
      <c r="F548" s="34">
        <v>157</v>
      </c>
      <c r="G548" s="34"/>
    </row>
    <row r="549" spans="1:7" s="7" customFormat="1" ht="33.75">
      <c r="A549" s="90" t="s">
        <v>190</v>
      </c>
      <c r="B549" s="32" t="s">
        <v>62</v>
      </c>
      <c r="C549" s="32" t="s">
        <v>57</v>
      </c>
      <c r="D549" s="91" t="s">
        <v>623</v>
      </c>
      <c r="E549" s="32"/>
      <c r="F549" s="34">
        <f t="shared" ref="F549:G551" si="146">F550</f>
        <v>57124</v>
      </c>
      <c r="G549" s="34">
        <f t="shared" si="146"/>
        <v>57124</v>
      </c>
    </row>
    <row r="550" spans="1:7" s="7" customFormat="1" ht="50.25">
      <c r="A550" s="90" t="s">
        <v>618</v>
      </c>
      <c r="B550" s="32" t="s">
        <v>62</v>
      </c>
      <c r="C550" s="32" t="s">
        <v>57</v>
      </c>
      <c r="D550" s="91" t="s">
        <v>622</v>
      </c>
      <c r="E550" s="32"/>
      <c r="F550" s="34">
        <f t="shared" si="146"/>
        <v>57124</v>
      </c>
      <c r="G550" s="34">
        <f t="shared" si="146"/>
        <v>57124</v>
      </c>
    </row>
    <row r="551" spans="1:7" s="7" customFormat="1" ht="50.25">
      <c r="A551" s="35" t="s">
        <v>94</v>
      </c>
      <c r="B551" s="32" t="s">
        <v>62</v>
      </c>
      <c r="C551" s="32" t="s">
        <v>57</v>
      </c>
      <c r="D551" s="91" t="s">
        <v>622</v>
      </c>
      <c r="E551" s="32" t="s">
        <v>95</v>
      </c>
      <c r="F551" s="34">
        <f t="shared" si="146"/>
        <v>57124</v>
      </c>
      <c r="G551" s="34">
        <f t="shared" si="146"/>
        <v>57124</v>
      </c>
    </row>
    <row r="552" spans="1:7" s="7" customFormat="1" ht="18.75">
      <c r="A552" s="35" t="s">
        <v>222</v>
      </c>
      <c r="B552" s="32" t="s">
        <v>62</v>
      </c>
      <c r="C552" s="32" t="s">
        <v>57</v>
      </c>
      <c r="D552" s="91" t="s">
        <v>622</v>
      </c>
      <c r="E552" s="32" t="s">
        <v>221</v>
      </c>
      <c r="F552" s="34">
        <v>57124</v>
      </c>
      <c r="G552" s="34">
        <v>57124</v>
      </c>
    </row>
    <row r="553" spans="1:7" s="7" customFormat="1" ht="33.75">
      <c r="A553" s="31" t="s">
        <v>98</v>
      </c>
      <c r="B553" s="32" t="s">
        <v>62</v>
      </c>
      <c r="C553" s="32" t="s">
        <v>57</v>
      </c>
      <c r="D553" s="43" t="s">
        <v>452</v>
      </c>
      <c r="E553" s="34"/>
      <c r="F553" s="34">
        <f>F554+F561+F571+F575</f>
        <v>935853</v>
      </c>
      <c r="G553" s="34">
        <f>G554+G561+G571+G575</f>
        <v>136877</v>
      </c>
    </row>
    <row r="554" spans="1:7" s="7" customFormat="1" ht="33.75">
      <c r="A554" s="77" t="s">
        <v>283</v>
      </c>
      <c r="B554" s="58" t="s">
        <v>62</v>
      </c>
      <c r="C554" s="58" t="s">
        <v>57</v>
      </c>
      <c r="D554" s="58" t="s">
        <v>453</v>
      </c>
      <c r="E554" s="85"/>
      <c r="F554" s="86">
        <f t="shared" ref="F554:G554" si="147">F555+F558</f>
        <v>763535</v>
      </c>
      <c r="G554" s="86">
        <f t="shared" si="147"/>
        <v>0</v>
      </c>
    </row>
    <row r="555" spans="1:7" s="7" customFormat="1" ht="18.75">
      <c r="A555" s="35" t="s">
        <v>124</v>
      </c>
      <c r="B555" s="58" t="s">
        <v>62</v>
      </c>
      <c r="C555" s="58" t="s">
        <v>57</v>
      </c>
      <c r="D555" s="58" t="s">
        <v>463</v>
      </c>
      <c r="E555" s="85"/>
      <c r="F555" s="86">
        <f t="shared" ref="F555:G556" si="148">F556</f>
        <v>657536</v>
      </c>
      <c r="G555" s="86">
        <f t="shared" si="148"/>
        <v>0</v>
      </c>
    </row>
    <row r="556" spans="1:7" s="7" customFormat="1" ht="50.25">
      <c r="A556" s="35" t="s">
        <v>94</v>
      </c>
      <c r="B556" s="58" t="s">
        <v>62</v>
      </c>
      <c r="C556" s="58" t="s">
        <v>57</v>
      </c>
      <c r="D556" s="58" t="s">
        <v>463</v>
      </c>
      <c r="E556" s="58">
        <v>600</v>
      </c>
      <c r="F556" s="34">
        <f t="shared" si="148"/>
        <v>657536</v>
      </c>
      <c r="G556" s="34">
        <f t="shared" si="148"/>
        <v>0</v>
      </c>
    </row>
    <row r="557" spans="1:7" s="7" customFormat="1" ht="18.75">
      <c r="A557" s="35" t="s">
        <v>222</v>
      </c>
      <c r="B557" s="58" t="s">
        <v>62</v>
      </c>
      <c r="C557" s="58" t="s">
        <v>57</v>
      </c>
      <c r="D557" s="58" t="s">
        <v>463</v>
      </c>
      <c r="E557" s="58" t="s">
        <v>221</v>
      </c>
      <c r="F557" s="34">
        <v>657536</v>
      </c>
      <c r="G557" s="34"/>
    </row>
    <row r="558" spans="1:7" s="7" customFormat="1" ht="18.75">
      <c r="A558" s="35" t="s">
        <v>99</v>
      </c>
      <c r="B558" s="58" t="s">
        <v>62</v>
      </c>
      <c r="C558" s="58" t="s">
        <v>57</v>
      </c>
      <c r="D558" s="58" t="s">
        <v>464</v>
      </c>
      <c r="E558" s="58"/>
      <c r="F558" s="86">
        <f t="shared" ref="F558:G559" si="149">F559</f>
        <v>105999</v>
      </c>
      <c r="G558" s="86">
        <f t="shared" si="149"/>
        <v>0</v>
      </c>
    </row>
    <row r="559" spans="1:7" s="7" customFormat="1" ht="50.25">
      <c r="A559" s="35" t="s">
        <v>94</v>
      </c>
      <c r="B559" s="58" t="s">
        <v>62</v>
      </c>
      <c r="C559" s="58" t="s">
        <v>57</v>
      </c>
      <c r="D559" s="58" t="s">
        <v>464</v>
      </c>
      <c r="E559" s="58">
        <v>600</v>
      </c>
      <c r="F559" s="34">
        <f t="shared" si="149"/>
        <v>105999</v>
      </c>
      <c r="G559" s="34">
        <f t="shared" si="149"/>
        <v>0</v>
      </c>
    </row>
    <row r="560" spans="1:7" s="7" customFormat="1" ht="18.75">
      <c r="A560" s="35" t="s">
        <v>222</v>
      </c>
      <c r="B560" s="58" t="s">
        <v>62</v>
      </c>
      <c r="C560" s="58" t="s">
        <v>57</v>
      </c>
      <c r="D560" s="58" t="s">
        <v>464</v>
      </c>
      <c r="E560" s="58" t="s">
        <v>221</v>
      </c>
      <c r="F560" s="34">
        <f>242876-164677+27800</f>
        <v>105999</v>
      </c>
      <c r="G560" s="34"/>
    </row>
    <row r="561" spans="1:7" s="7" customFormat="1" ht="19.5" customHeight="1">
      <c r="A561" s="81" t="s">
        <v>85</v>
      </c>
      <c r="B561" s="32" t="s">
        <v>62</v>
      </c>
      <c r="C561" s="32" t="s">
        <v>57</v>
      </c>
      <c r="D561" s="32" t="s">
        <v>455</v>
      </c>
      <c r="E561" s="32"/>
      <c r="F561" s="34">
        <f t="shared" ref="F561:G561" si="150">F562+F565+F568</f>
        <v>11426</v>
      </c>
      <c r="G561" s="34">
        <f t="shared" si="150"/>
        <v>0</v>
      </c>
    </row>
    <row r="562" spans="1:7" s="7" customFormat="1" ht="18.75">
      <c r="A562" s="51" t="s">
        <v>96</v>
      </c>
      <c r="B562" s="32" t="s">
        <v>62</v>
      </c>
      <c r="C562" s="32" t="s">
        <v>57</v>
      </c>
      <c r="D562" s="32" t="s">
        <v>456</v>
      </c>
      <c r="E562" s="32"/>
      <c r="F562" s="75">
        <f t="shared" ref="F562:G563" si="151">F563</f>
        <v>1785</v>
      </c>
      <c r="G562" s="75">
        <f t="shared" si="151"/>
        <v>0</v>
      </c>
    </row>
    <row r="563" spans="1:7" s="7" customFormat="1" ht="33.75">
      <c r="A563" s="31" t="s">
        <v>284</v>
      </c>
      <c r="B563" s="32" t="s">
        <v>62</v>
      </c>
      <c r="C563" s="32" t="s">
        <v>57</v>
      </c>
      <c r="D563" s="32" t="s">
        <v>456</v>
      </c>
      <c r="E563" s="32" t="s">
        <v>97</v>
      </c>
      <c r="F563" s="34">
        <f t="shared" si="151"/>
        <v>1785</v>
      </c>
      <c r="G563" s="34">
        <f t="shared" si="151"/>
        <v>0</v>
      </c>
    </row>
    <row r="564" spans="1:7" s="7" customFormat="1" ht="18.75">
      <c r="A564" s="77" t="s">
        <v>96</v>
      </c>
      <c r="B564" s="32" t="s">
        <v>62</v>
      </c>
      <c r="C564" s="32" t="s">
        <v>57</v>
      </c>
      <c r="D564" s="32" t="s">
        <v>456</v>
      </c>
      <c r="E564" s="32" t="s">
        <v>244</v>
      </c>
      <c r="F564" s="34">
        <v>1785</v>
      </c>
      <c r="G564" s="34"/>
    </row>
    <row r="565" spans="1:7" s="7" customFormat="1" ht="19.5" customHeight="1">
      <c r="A565" s="35" t="s">
        <v>123</v>
      </c>
      <c r="B565" s="58" t="s">
        <v>62</v>
      </c>
      <c r="C565" s="58" t="s">
        <v>57</v>
      </c>
      <c r="D565" s="58" t="s">
        <v>465</v>
      </c>
      <c r="E565" s="58"/>
      <c r="F565" s="34">
        <f t="shared" ref="F565:G566" si="152">F566</f>
        <v>8106</v>
      </c>
      <c r="G565" s="34">
        <f t="shared" si="152"/>
        <v>0</v>
      </c>
    </row>
    <row r="566" spans="1:7" s="7" customFormat="1" ht="50.25">
      <c r="A566" s="35" t="s">
        <v>94</v>
      </c>
      <c r="B566" s="58" t="s">
        <v>62</v>
      </c>
      <c r="C566" s="58" t="s">
        <v>57</v>
      </c>
      <c r="D566" s="58" t="s">
        <v>465</v>
      </c>
      <c r="E566" s="58" t="s">
        <v>95</v>
      </c>
      <c r="F566" s="34">
        <f t="shared" si="152"/>
        <v>8106</v>
      </c>
      <c r="G566" s="34">
        <f>G567</f>
        <v>0</v>
      </c>
    </row>
    <row r="567" spans="1:7" s="7" customFormat="1" ht="18.75">
      <c r="A567" s="35" t="s">
        <v>222</v>
      </c>
      <c r="B567" s="58" t="s">
        <v>62</v>
      </c>
      <c r="C567" s="58" t="s">
        <v>57</v>
      </c>
      <c r="D567" s="58" t="s">
        <v>465</v>
      </c>
      <c r="E567" s="58" t="s">
        <v>221</v>
      </c>
      <c r="F567" s="34">
        <v>8106</v>
      </c>
      <c r="G567" s="34"/>
    </row>
    <row r="568" spans="1:7" s="7" customFormat="1" ht="19.5" customHeight="1">
      <c r="A568" s="35" t="s">
        <v>100</v>
      </c>
      <c r="B568" s="58" t="s">
        <v>62</v>
      </c>
      <c r="C568" s="58" t="s">
        <v>57</v>
      </c>
      <c r="D568" s="58" t="s">
        <v>466</v>
      </c>
      <c r="E568" s="58"/>
      <c r="F568" s="34">
        <f t="shared" ref="F568:G569" si="153">F569</f>
        <v>1535</v>
      </c>
      <c r="G568" s="34">
        <f t="shared" si="153"/>
        <v>0</v>
      </c>
    </row>
    <row r="569" spans="1:7" s="7" customFormat="1" ht="50.25">
      <c r="A569" s="35" t="s">
        <v>94</v>
      </c>
      <c r="B569" s="58" t="s">
        <v>62</v>
      </c>
      <c r="C569" s="58" t="s">
        <v>57</v>
      </c>
      <c r="D569" s="58" t="s">
        <v>466</v>
      </c>
      <c r="E569" s="58" t="s">
        <v>95</v>
      </c>
      <c r="F569" s="34">
        <f t="shared" si="153"/>
        <v>1535</v>
      </c>
      <c r="G569" s="34">
        <f t="shared" si="153"/>
        <v>0</v>
      </c>
    </row>
    <row r="570" spans="1:7" s="7" customFormat="1" ht="18.75">
      <c r="A570" s="35" t="s">
        <v>222</v>
      </c>
      <c r="B570" s="58" t="s">
        <v>62</v>
      </c>
      <c r="C570" s="58" t="s">
        <v>57</v>
      </c>
      <c r="D570" s="58" t="s">
        <v>466</v>
      </c>
      <c r="E570" s="58" t="s">
        <v>221</v>
      </c>
      <c r="F570" s="34">
        <v>1535</v>
      </c>
      <c r="G570" s="34"/>
    </row>
    <row r="571" spans="1:7" s="7" customFormat="1" ht="66.75">
      <c r="A571" s="35" t="s">
        <v>274</v>
      </c>
      <c r="B571" s="58" t="s">
        <v>62</v>
      </c>
      <c r="C571" s="58" t="s">
        <v>57</v>
      </c>
      <c r="D571" s="58" t="s">
        <v>467</v>
      </c>
      <c r="E571" s="58"/>
      <c r="F571" s="34">
        <f t="shared" ref="F571:G573" si="154">F572</f>
        <v>24015</v>
      </c>
      <c r="G571" s="34">
        <f t="shared" si="154"/>
        <v>0</v>
      </c>
    </row>
    <row r="572" spans="1:7" s="7" customFormat="1" ht="33.75">
      <c r="A572" s="35" t="s">
        <v>275</v>
      </c>
      <c r="B572" s="58" t="s">
        <v>62</v>
      </c>
      <c r="C572" s="58" t="s">
        <v>57</v>
      </c>
      <c r="D572" s="58" t="s">
        <v>468</v>
      </c>
      <c r="E572" s="58"/>
      <c r="F572" s="34">
        <f t="shared" si="154"/>
        <v>24015</v>
      </c>
      <c r="G572" s="34">
        <f t="shared" si="154"/>
        <v>0</v>
      </c>
    </row>
    <row r="573" spans="1:7" s="7" customFormat="1" ht="18.75">
      <c r="A573" s="35" t="s">
        <v>111</v>
      </c>
      <c r="B573" s="58" t="s">
        <v>62</v>
      </c>
      <c r="C573" s="58" t="s">
        <v>57</v>
      </c>
      <c r="D573" s="58" t="s">
        <v>468</v>
      </c>
      <c r="E573" s="58" t="s">
        <v>112</v>
      </c>
      <c r="F573" s="34">
        <f t="shared" si="154"/>
        <v>24015</v>
      </c>
      <c r="G573" s="34">
        <f t="shared" si="154"/>
        <v>0</v>
      </c>
    </row>
    <row r="574" spans="1:7" s="7" customFormat="1" ht="50.25">
      <c r="A574" s="35" t="s">
        <v>243</v>
      </c>
      <c r="B574" s="58" t="s">
        <v>62</v>
      </c>
      <c r="C574" s="58" t="s">
        <v>57</v>
      </c>
      <c r="D574" s="58" t="s">
        <v>468</v>
      </c>
      <c r="E574" s="58" t="s">
        <v>242</v>
      </c>
      <c r="F574" s="34">
        <v>24015</v>
      </c>
      <c r="G574" s="34"/>
    </row>
    <row r="575" spans="1:7" s="7" customFormat="1" ht="33.75">
      <c r="A575" s="44" t="s">
        <v>190</v>
      </c>
      <c r="B575" s="58" t="s">
        <v>62</v>
      </c>
      <c r="C575" s="58" t="s">
        <v>57</v>
      </c>
      <c r="D575" s="33" t="s">
        <v>620</v>
      </c>
      <c r="E575" s="32"/>
      <c r="F575" s="34">
        <f t="shared" ref="F575:G577" si="155">F576</f>
        <v>136877</v>
      </c>
      <c r="G575" s="34">
        <f t="shared" si="155"/>
        <v>136877</v>
      </c>
    </row>
    <row r="576" spans="1:7" s="7" customFormat="1" ht="50.25">
      <c r="A576" s="90" t="s">
        <v>618</v>
      </c>
      <c r="B576" s="58" t="s">
        <v>62</v>
      </c>
      <c r="C576" s="58" t="s">
        <v>57</v>
      </c>
      <c r="D576" s="33" t="s">
        <v>621</v>
      </c>
      <c r="E576" s="32"/>
      <c r="F576" s="34">
        <f t="shared" si="155"/>
        <v>136877</v>
      </c>
      <c r="G576" s="34">
        <f t="shared" si="155"/>
        <v>136877</v>
      </c>
    </row>
    <row r="577" spans="1:7" s="7" customFormat="1" ht="50.25">
      <c r="A577" s="44" t="s">
        <v>94</v>
      </c>
      <c r="B577" s="58" t="s">
        <v>62</v>
      </c>
      <c r="C577" s="58" t="s">
        <v>57</v>
      </c>
      <c r="D577" s="33" t="s">
        <v>621</v>
      </c>
      <c r="E577" s="32" t="s">
        <v>95</v>
      </c>
      <c r="F577" s="34">
        <f t="shared" si="155"/>
        <v>136877</v>
      </c>
      <c r="G577" s="34">
        <f t="shared" si="155"/>
        <v>136877</v>
      </c>
    </row>
    <row r="578" spans="1:7" s="7" customFormat="1" ht="18.75">
      <c r="A578" s="90" t="s">
        <v>222</v>
      </c>
      <c r="B578" s="58" t="s">
        <v>62</v>
      </c>
      <c r="C578" s="58" t="s">
        <v>57</v>
      </c>
      <c r="D578" s="33" t="s">
        <v>621</v>
      </c>
      <c r="E578" s="32" t="s">
        <v>221</v>
      </c>
      <c r="F578" s="34">
        <f>164677-27800</f>
        <v>136877</v>
      </c>
      <c r="G578" s="34">
        <f>164677-27800</f>
        <v>136877</v>
      </c>
    </row>
    <row r="579" spans="1:7" s="7" customFormat="1" ht="67.5">
      <c r="A579" s="35" t="s">
        <v>186</v>
      </c>
      <c r="B579" s="58" t="s">
        <v>62</v>
      </c>
      <c r="C579" s="58" t="s">
        <v>57</v>
      </c>
      <c r="D579" s="58" t="s">
        <v>358</v>
      </c>
      <c r="E579" s="58"/>
      <c r="F579" s="34">
        <f t="shared" ref="F579:G582" si="156">F580</f>
        <v>343</v>
      </c>
      <c r="G579" s="34">
        <f t="shared" si="156"/>
        <v>0</v>
      </c>
    </row>
    <row r="580" spans="1:7" s="7" customFormat="1" ht="21" customHeight="1">
      <c r="A580" s="35" t="s">
        <v>85</v>
      </c>
      <c r="B580" s="58" t="s">
        <v>62</v>
      </c>
      <c r="C580" s="58" t="s">
        <v>57</v>
      </c>
      <c r="D580" s="58" t="s">
        <v>359</v>
      </c>
      <c r="E580" s="58"/>
      <c r="F580" s="34">
        <f t="shared" si="156"/>
        <v>343</v>
      </c>
      <c r="G580" s="34">
        <f t="shared" si="156"/>
        <v>0</v>
      </c>
    </row>
    <row r="581" spans="1:7" s="7" customFormat="1" ht="18.75" customHeight="1">
      <c r="A581" s="35" t="s">
        <v>100</v>
      </c>
      <c r="B581" s="58" t="s">
        <v>62</v>
      </c>
      <c r="C581" s="58" t="s">
        <v>57</v>
      </c>
      <c r="D581" s="58" t="s">
        <v>387</v>
      </c>
      <c r="E581" s="58"/>
      <c r="F581" s="34">
        <f t="shared" si="156"/>
        <v>343</v>
      </c>
      <c r="G581" s="34">
        <f t="shared" si="156"/>
        <v>0</v>
      </c>
    </row>
    <row r="582" spans="1:7" s="7" customFormat="1" ht="50.25">
      <c r="A582" s="35" t="s">
        <v>94</v>
      </c>
      <c r="B582" s="58" t="s">
        <v>62</v>
      </c>
      <c r="C582" s="58" t="s">
        <v>57</v>
      </c>
      <c r="D582" s="58" t="s">
        <v>387</v>
      </c>
      <c r="E582" s="58" t="s">
        <v>95</v>
      </c>
      <c r="F582" s="34">
        <f t="shared" si="156"/>
        <v>343</v>
      </c>
      <c r="G582" s="34">
        <f t="shared" si="156"/>
        <v>0</v>
      </c>
    </row>
    <row r="583" spans="1:7" s="7" customFormat="1" ht="18.75">
      <c r="A583" s="35" t="s">
        <v>222</v>
      </c>
      <c r="B583" s="58" t="s">
        <v>62</v>
      </c>
      <c r="C583" s="58" t="s">
        <v>57</v>
      </c>
      <c r="D583" s="58" t="s">
        <v>387</v>
      </c>
      <c r="E583" s="58" t="s">
        <v>221</v>
      </c>
      <c r="F583" s="34">
        <v>343</v>
      </c>
      <c r="G583" s="34"/>
    </row>
    <row r="584" spans="1:7" s="7" customFormat="1" ht="50.25" hidden="1" customHeight="1">
      <c r="A584" s="44" t="s">
        <v>191</v>
      </c>
      <c r="B584" s="58" t="s">
        <v>62</v>
      </c>
      <c r="C584" s="58" t="s">
        <v>57</v>
      </c>
      <c r="D584" s="58" t="s">
        <v>189</v>
      </c>
      <c r="E584" s="58"/>
      <c r="F584" s="66"/>
      <c r="G584" s="66"/>
    </row>
    <row r="585" spans="1:7" s="7" customFormat="1" ht="33.75" hidden="1" customHeight="1">
      <c r="A585" s="35" t="s">
        <v>190</v>
      </c>
      <c r="B585" s="58" t="s">
        <v>62</v>
      </c>
      <c r="C585" s="58" t="s">
        <v>57</v>
      </c>
      <c r="D585" s="58" t="s">
        <v>276</v>
      </c>
      <c r="E585" s="58"/>
      <c r="F585" s="66"/>
      <c r="G585" s="66"/>
    </row>
    <row r="586" spans="1:7" s="7" customFormat="1" ht="33.75" hidden="1" customHeight="1">
      <c r="A586" s="44" t="s">
        <v>262</v>
      </c>
      <c r="B586" s="58" t="s">
        <v>62</v>
      </c>
      <c r="C586" s="58" t="s">
        <v>57</v>
      </c>
      <c r="D586" s="58" t="s">
        <v>277</v>
      </c>
      <c r="E586" s="58"/>
      <c r="F586" s="66"/>
      <c r="G586" s="66"/>
    </row>
    <row r="587" spans="1:7" s="7" customFormat="1" ht="50.25" hidden="1" customHeight="1">
      <c r="A587" s="35" t="s">
        <v>94</v>
      </c>
      <c r="B587" s="58" t="s">
        <v>62</v>
      </c>
      <c r="C587" s="58" t="s">
        <v>57</v>
      </c>
      <c r="D587" s="58" t="s">
        <v>277</v>
      </c>
      <c r="E587" s="58" t="s">
        <v>95</v>
      </c>
      <c r="F587" s="66"/>
      <c r="G587" s="66"/>
    </row>
    <row r="588" spans="1:7" s="7" customFormat="1" ht="18.75" hidden="1" customHeight="1">
      <c r="A588" s="35" t="s">
        <v>222</v>
      </c>
      <c r="B588" s="58" t="s">
        <v>62</v>
      </c>
      <c r="C588" s="58" t="s">
        <v>57</v>
      </c>
      <c r="D588" s="58" t="s">
        <v>277</v>
      </c>
      <c r="E588" s="58" t="s">
        <v>221</v>
      </c>
      <c r="F588" s="66"/>
      <c r="G588" s="66"/>
    </row>
    <row r="589" spans="1:7" s="9" customFormat="1" ht="20.25" customHeight="1">
      <c r="A589" s="31"/>
      <c r="B589" s="32"/>
      <c r="C589" s="32"/>
      <c r="D589" s="52"/>
      <c r="E589" s="32"/>
      <c r="F589" s="34"/>
      <c r="G589" s="34"/>
    </row>
    <row r="590" spans="1:7" s="9" customFormat="1" ht="56.25">
      <c r="A590" s="38" t="s">
        <v>71</v>
      </c>
      <c r="B590" s="28" t="s">
        <v>62</v>
      </c>
      <c r="C590" s="28" t="s">
        <v>68</v>
      </c>
      <c r="D590" s="39"/>
      <c r="E590" s="28"/>
      <c r="F590" s="30">
        <f t="shared" ref="F590:G590" si="157">F591+F600</f>
        <v>2840</v>
      </c>
      <c r="G590" s="30">
        <f t="shared" si="157"/>
        <v>0</v>
      </c>
    </row>
    <row r="591" spans="1:7" s="9" customFormat="1" ht="99">
      <c r="A591" s="31" t="s">
        <v>267</v>
      </c>
      <c r="B591" s="32" t="s">
        <v>62</v>
      </c>
      <c r="C591" s="32" t="s">
        <v>68</v>
      </c>
      <c r="D591" s="43" t="s">
        <v>416</v>
      </c>
      <c r="E591" s="32"/>
      <c r="F591" s="34">
        <f t="shared" ref="F591:G591" si="158">F592+F596</f>
        <v>2740</v>
      </c>
      <c r="G591" s="34">
        <f t="shared" si="158"/>
        <v>0</v>
      </c>
    </row>
    <row r="592" spans="1:7" s="9" customFormat="1" ht="33">
      <c r="A592" s="77" t="s">
        <v>283</v>
      </c>
      <c r="B592" s="32" t="s">
        <v>62</v>
      </c>
      <c r="C592" s="32" t="s">
        <v>68</v>
      </c>
      <c r="D592" s="43" t="s">
        <v>433</v>
      </c>
      <c r="E592" s="32"/>
      <c r="F592" s="34">
        <f t="shared" ref="F592:G594" si="159">F593</f>
        <v>2738</v>
      </c>
      <c r="G592" s="34">
        <f t="shared" si="159"/>
        <v>0</v>
      </c>
    </row>
    <row r="593" spans="1:7" s="9" customFormat="1" ht="66">
      <c r="A593" s="31" t="s">
        <v>150</v>
      </c>
      <c r="B593" s="32" t="s">
        <v>62</v>
      </c>
      <c r="C593" s="32" t="s">
        <v>68</v>
      </c>
      <c r="D593" s="43" t="s">
        <v>434</v>
      </c>
      <c r="E593" s="32"/>
      <c r="F593" s="34">
        <f t="shared" si="159"/>
        <v>2738</v>
      </c>
      <c r="G593" s="34">
        <f t="shared" si="159"/>
        <v>0</v>
      </c>
    </row>
    <row r="594" spans="1:7" s="9" customFormat="1" ht="49.5">
      <c r="A594" s="31" t="s">
        <v>94</v>
      </c>
      <c r="B594" s="32" t="s">
        <v>62</v>
      </c>
      <c r="C594" s="32" t="s">
        <v>68</v>
      </c>
      <c r="D594" s="43" t="s">
        <v>434</v>
      </c>
      <c r="E594" s="32" t="s">
        <v>95</v>
      </c>
      <c r="F594" s="34">
        <f t="shared" si="159"/>
        <v>2738</v>
      </c>
      <c r="G594" s="34">
        <f t="shared" si="159"/>
        <v>0</v>
      </c>
    </row>
    <row r="595" spans="1:7" s="9" customFormat="1" ht="16.5">
      <c r="A595" s="31" t="s">
        <v>222</v>
      </c>
      <c r="B595" s="32" t="s">
        <v>62</v>
      </c>
      <c r="C595" s="32" t="s">
        <v>68</v>
      </c>
      <c r="D595" s="43" t="s">
        <v>434</v>
      </c>
      <c r="E595" s="32" t="s">
        <v>221</v>
      </c>
      <c r="F595" s="34">
        <v>2738</v>
      </c>
      <c r="G595" s="34"/>
    </row>
    <row r="596" spans="1:7" s="9" customFormat="1" ht="16.5">
      <c r="A596" s="31" t="s">
        <v>85</v>
      </c>
      <c r="B596" s="32" t="s">
        <v>62</v>
      </c>
      <c r="C596" s="32" t="s">
        <v>68</v>
      </c>
      <c r="D596" s="43" t="s">
        <v>417</v>
      </c>
      <c r="E596" s="32"/>
      <c r="F596" s="34">
        <f t="shared" ref="F596:G598" si="160">F597</f>
        <v>2</v>
      </c>
      <c r="G596" s="34">
        <f t="shared" si="160"/>
        <v>0</v>
      </c>
    </row>
    <row r="597" spans="1:7" s="9" customFormat="1" ht="49.5">
      <c r="A597" s="31" t="s">
        <v>181</v>
      </c>
      <c r="B597" s="32" t="s">
        <v>62</v>
      </c>
      <c r="C597" s="32" t="s">
        <v>68</v>
      </c>
      <c r="D597" s="43" t="s">
        <v>435</v>
      </c>
      <c r="E597" s="32"/>
      <c r="F597" s="34">
        <f t="shared" si="160"/>
        <v>2</v>
      </c>
      <c r="G597" s="34">
        <f t="shared" si="160"/>
        <v>0</v>
      </c>
    </row>
    <row r="598" spans="1:7" s="9" customFormat="1" ht="49.5">
      <c r="A598" s="31" t="s">
        <v>94</v>
      </c>
      <c r="B598" s="32" t="s">
        <v>62</v>
      </c>
      <c r="C598" s="32" t="s">
        <v>68</v>
      </c>
      <c r="D598" s="43" t="s">
        <v>435</v>
      </c>
      <c r="E598" s="32" t="s">
        <v>95</v>
      </c>
      <c r="F598" s="34">
        <f t="shared" si="160"/>
        <v>2</v>
      </c>
      <c r="G598" s="34">
        <f t="shared" si="160"/>
        <v>0</v>
      </c>
    </row>
    <row r="599" spans="1:7" s="9" customFormat="1" ht="16.5">
      <c r="A599" s="31" t="s">
        <v>222</v>
      </c>
      <c r="B599" s="32" t="s">
        <v>62</v>
      </c>
      <c r="C599" s="32" t="s">
        <v>68</v>
      </c>
      <c r="D599" s="43" t="s">
        <v>435</v>
      </c>
      <c r="E599" s="32" t="s">
        <v>221</v>
      </c>
      <c r="F599" s="34">
        <v>2</v>
      </c>
      <c r="G599" s="34"/>
    </row>
    <row r="600" spans="1:7" s="11" customFormat="1" ht="67.5">
      <c r="A600" s="31" t="s">
        <v>183</v>
      </c>
      <c r="B600" s="32" t="s">
        <v>62</v>
      </c>
      <c r="C600" s="32" t="s">
        <v>68</v>
      </c>
      <c r="D600" s="43" t="s">
        <v>358</v>
      </c>
      <c r="E600" s="32"/>
      <c r="F600" s="34">
        <f t="shared" ref="F600:G603" si="161">F601</f>
        <v>100</v>
      </c>
      <c r="G600" s="34">
        <f t="shared" si="161"/>
        <v>0</v>
      </c>
    </row>
    <row r="601" spans="1:7" s="11" customFormat="1" ht="19.5" customHeight="1">
      <c r="A601" s="31" t="s">
        <v>85</v>
      </c>
      <c r="B601" s="32" t="s">
        <v>62</v>
      </c>
      <c r="C601" s="32" t="s">
        <v>68</v>
      </c>
      <c r="D601" s="43" t="s">
        <v>359</v>
      </c>
      <c r="E601" s="32"/>
      <c r="F601" s="34">
        <f t="shared" si="161"/>
        <v>100</v>
      </c>
      <c r="G601" s="34">
        <f t="shared" si="161"/>
        <v>0</v>
      </c>
    </row>
    <row r="602" spans="1:7" s="11" customFormat="1" ht="49.5">
      <c r="A602" s="31" t="s">
        <v>181</v>
      </c>
      <c r="B602" s="32" t="s">
        <v>62</v>
      </c>
      <c r="C602" s="32" t="s">
        <v>68</v>
      </c>
      <c r="D602" s="43" t="s">
        <v>436</v>
      </c>
      <c r="E602" s="32"/>
      <c r="F602" s="34">
        <f t="shared" si="161"/>
        <v>100</v>
      </c>
      <c r="G602" s="34">
        <f t="shared" si="161"/>
        <v>0</v>
      </c>
    </row>
    <row r="603" spans="1:7" s="11" customFormat="1" ht="49.5">
      <c r="A603" s="31" t="s">
        <v>94</v>
      </c>
      <c r="B603" s="32" t="s">
        <v>62</v>
      </c>
      <c r="C603" s="32" t="s">
        <v>68</v>
      </c>
      <c r="D603" s="43" t="s">
        <v>436</v>
      </c>
      <c r="E603" s="32" t="s">
        <v>95</v>
      </c>
      <c r="F603" s="34">
        <f t="shared" si="161"/>
        <v>100</v>
      </c>
      <c r="G603" s="34">
        <f t="shared" si="161"/>
        <v>0</v>
      </c>
    </row>
    <row r="604" spans="1:7" s="11" customFormat="1" ht="16.5">
      <c r="A604" s="31" t="s">
        <v>222</v>
      </c>
      <c r="B604" s="32" t="s">
        <v>62</v>
      </c>
      <c r="C604" s="32" t="s">
        <v>68</v>
      </c>
      <c r="D604" s="43" t="s">
        <v>436</v>
      </c>
      <c r="E604" s="32" t="s">
        <v>221</v>
      </c>
      <c r="F604" s="34">
        <v>100</v>
      </c>
      <c r="G604" s="34"/>
    </row>
    <row r="605" spans="1:7" s="11" customFormat="1" ht="16.5">
      <c r="A605" s="31"/>
      <c r="B605" s="32"/>
      <c r="C605" s="32"/>
      <c r="D605" s="43"/>
      <c r="E605" s="32"/>
      <c r="F605" s="71"/>
      <c r="G605" s="71"/>
    </row>
    <row r="606" spans="1:7" s="11" customFormat="1" ht="37.5">
      <c r="A606" s="38" t="s">
        <v>0</v>
      </c>
      <c r="B606" s="28" t="s">
        <v>62</v>
      </c>
      <c r="C606" s="28" t="s">
        <v>66</v>
      </c>
      <c r="D606" s="39"/>
      <c r="E606" s="28"/>
      <c r="F606" s="40">
        <f>F607+F616</f>
        <v>75626</v>
      </c>
      <c r="G606" s="40">
        <f>G607+G616</f>
        <v>0</v>
      </c>
    </row>
    <row r="607" spans="1:7" s="11" customFormat="1" ht="34.5">
      <c r="A607" s="35" t="s">
        <v>182</v>
      </c>
      <c r="B607" s="32" t="s">
        <v>62</v>
      </c>
      <c r="C607" s="32" t="s">
        <v>66</v>
      </c>
      <c r="D607" s="43" t="s">
        <v>398</v>
      </c>
      <c r="E607" s="28"/>
      <c r="F607" s="75">
        <f>F608+F612</f>
        <v>75626</v>
      </c>
      <c r="G607" s="75">
        <f>G608+G612</f>
        <v>0</v>
      </c>
    </row>
    <row r="608" spans="1:7" s="11" customFormat="1" ht="33" customHeight="1">
      <c r="A608" s="77" t="s">
        <v>283</v>
      </c>
      <c r="B608" s="32" t="s">
        <v>62</v>
      </c>
      <c r="C608" s="32" t="s">
        <v>66</v>
      </c>
      <c r="D608" s="43" t="s">
        <v>399</v>
      </c>
      <c r="E608" s="28"/>
      <c r="F608" s="75">
        <f t="shared" ref="F608:G610" si="162">F609</f>
        <v>73442</v>
      </c>
      <c r="G608" s="75">
        <f t="shared" si="162"/>
        <v>0</v>
      </c>
    </row>
    <row r="609" spans="1:7" s="11" customFormat="1" ht="19.5" customHeight="1">
      <c r="A609" s="31" t="s">
        <v>101</v>
      </c>
      <c r="B609" s="32" t="s">
        <v>62</v>
      </c>
      <c r="C609" s="32" t="s">
        <v>66</v>
      </c>
      <c r="D609" s="43" t="s">
        <v>403</v>
      </c>
      <c r="E609" s="28"/>
      <c r="F609" s="75">
        <f t="shared" si="162"/>
        <v>73442</v>
      </c>
      <c r="G609" s="75">
        <f t="shared" si="162"/>
        <v>0</v>
      </c>
    </row>
    <row r="610" spans="1:7" s="11" customFormat="1" ht="49.5">
      <c r="A610" s="31" t="s">
        <v>94</v>
      </c>
      <c r="B610" s="32" t="s">
        <v>62</v>
      </c>
      <c r="C610" s="32" t="s">
        <v>66</v>
      </c>
      <c r="D610" s="43" t="s">
        <v>403</v>
      </c>
      <c r="E610" s="32" t="s">
        <v>95</v>
      </c>
      <c r="F610" s="34">
        <f t="shared" si="162"/>
        <v>73442</v>
      </c>
      <c r="G610" s="34">
        <f t="shared" si="162"/>
        <v>0</v>
      </c>
    </row>
    <row r="611" spans="1:7" s="11" customFormat="1" ht="16.5">
      <c r="A611" s="31" t="s">
        <v>222</v>
      </c>
      <c r="B611" s="32" t="s">
        <v>62</v>
      </c>
      <c r="C611" s="32" t="s">
        <v>66</v>
      </c>
      <c r="D611" s="43" t="s">
        <v>403</v>
      </c>
      <c r="E611" s="32" t="s">
        <v>221</v>
      </c>
      <c r="F611" s="34">
        <v>73442</v>
      </c>
      <c r="G611" s="34"/>
    </row>
    <row r="612" spans="1:7" s="11" customFormat="1" ht="21.75" customHeight="1">
      <c r="A612" s="35" t="s">
        <v>85</v>
      </c>
      <c r="B612" s="32" t="s">
        <v>62</v>
      </c>
      <c r="C612" s="32" t="s">
        <v>66</v>
      </c>
      <c r="D612" s="43" t="s">
        <v>401</v>
      </c>
      <c r="E612" s="28"/>
      <c r="F612" s="75">
        <f t="shared" ref="F612:G614" si="163">F613</f>
        <v>2184</v>
      </c>
      <c r="G612" s="75">
        <f t="shared" si="163"/>
        <v>0</v>
      </c>
    </row>
    <row r="613" spans="1:7" s="11" customFormat="1" ht="18.75">
      <c r="A613" s="31" t="s">
        <v>102</v>
      </c>
      <c r="B613" s="32" t="s">
        <v>62</v>
      </c>
      <c r="C613" s="32" t="s">
        <v>66</v>
      </c>
      <c r="D613" s="43" t="s">
        <v>404</v>
      </c>
      <c r="E613" s="28"/>
      <c r="F613" s="75">
        <f t="shared" si="163"/>
        <v>2184</v>
      </c>
      <c r="G613" s="75">
        <f t="shared" si="163"/>
        <v>0</v>
      </c>
    </row>
    <row r="614" spans="1:7" s="11" customFormat="1" ht="49.5">
      <c r="A614" s="35" t="s">
        <v>94</v>
      </c>
      <c r="B614" s="32" t="s">
        <v>62</v>
      </c>
      <c r="C614" s="32" t="s">
        <v>66</v>
      </c>
      <c r="D614" s="43" t="s">
        <v>404</v>
      </c>
      <c r="E614" s="32" t="s">
        <v>95</v>
      </c>
      <c r="F614" s="34">
        <f t="shared" si="163"/>
        <v>2184</v>
      </c>
      <c r="G614" s="34">
        <f t="shared" si="163"/>
        <v>0</v>
      </c>
    </row>
    <row r="615" spans="1:7" s="11" customFormat="1" ht="16.5">
      <c r="A615" s="31" t="s">
        <v>222</v>
      </c>
      <c r="B615" s="32" t="s">
        <v>62</v>
      </c>
      <c r="C615" s="32" t="s">
        <v>66</v>
      </c>
      <c r="D615" s="43" t="s">
        <v>404</v>
      </c>
      <c r="E615" s="32" t="s">
        <v>221</v>
      </c>
      <c r="F615" s="34">
        <v>2184</v>
      </c>
      <c r="G615" s="34"/>
    </row>
    <row r="616" spans="1:7" s="11" customFormat="1" ht="49.5" hidden="1" customHeight="1">
      <c r="A616" s="44" t="s">
        <v>191</v>
      </c>
      <c r="B616" s="32" t="s">
        <v>62</v>
      </c>
      <c r="C616" s="32" t="s">
        <v>66</v>
      </c>
      <c r="D616" s="43" t="s">
        <v>189</v>
      </c>
      <c r="E616" s="32"/>
      <c r="F616" s="71"/>
      <c r="G616" s="71"/>
    </row>
    <row r="617" spans="1:7" s="11" customFormat="1" ht="33" hidden="1" customHeight="1">
      <c r="A617" s="44" t="s">
        <v>190</v>
      </c>
      <c r="B617" s="32" t="s">
        <v>62</v>
      </c>
      <c r="C617" s="32" t="s">
        <v>66</v>
      </c>
      <c r="D617" s="58" t="s">
        <v>276</v>
      </c>
      <c r="E617" s="32"/>
      <c r="F617" s="71"/>
      <c r="G617" s="71"/>
    </row>
    <row r="618" spans="1:7" s="11" customFormat="1" ht="33" hidden="1" customHeight="1">
      <c r="A618" s="44" t="s">
        <v>262</v>
      </c>
      <c r="B618" s="32" t="s">
        <v>62</v>
      </c>
      <c r="C618" s="32" t="s">
        <v>66</v>
      </c>
      <c r="D618" s="58" t="s">
        <v>277</v>
      </c>
      <c r="E618" s="32"/>
      <c r="F618" s="71"/>
      <c r="G618" s="71"/>
    </row>
    <row r="619" spans="1:7" s="11" customFormat="1" ht="49.5" hidden="1" customHeight="1">
      <c r="A619" s="35" t="s">
        <v>94</v>
      </c>
      <c r="B619" s="32" t="s">
        <v>62</v>
      </c>
      <c r="C619" s="32" t="s">
        <v>66</v>
      </c>
      <c r="D619" s="58" t="s">
        <v>277</v>
      </c>
      <c r="E619" s="32" t="s">
        <v>95</v>
      </c>
      <c r="F619" s="71"/>
      <c r="G619" s="71"/>
    </row>
    <row r="620" spans="1:7" s="11" customFormat="1" ht="16.5" hidden="1" customHeight="1">
      <c r="A620" s="31" t="s">
        <v>222</v>
      </c>
      <c r="B620" s="32" t="s">
        <v>62</v>
      </c>
      <c r="C620" s="32" t="s">
        <v>66</v>
      </c>
      <c r="D620" s="58" t="s">
        <v>277</v>
      </c>
      <c r="E620" s="32" t="s">
        <v>221</v>
      </c>
      <c r="F620" s="71"/>
      <c r="G620" s="71"/>
    </row>
    <row r="621" spans="1:7" s="11" customFormat="1" ht="16.5">
      <c r="A621" s="31"/>
      <c r="B621" s="32"/>
      <c r="C621" s="32"/>
      <c r="D621" s="43"/>
      <c r="E621" s="32"/>
      <c r="F621" s="71"/>
      <c r="G621" s="71"/>
    </row>
    <row r="622" spans="1:7" s="11" customFormat="1" ht="37.5">
      <c r="A622" s="38" t="s">
        <v>42</v>
      </c>
      <c r="B622" s="28" t="s">
        <v>62</v>
      </c>
      <c r="C622" s="28" t="s">
        <v>62</v>
      </c>
      <c r="D622" s="39"/>
      <c r="E622" s="28"/>
      <c r="F622" s="40">
        <f>F635+F623+F643</f>
        <v>40353</v>
      </c>
      <c r="G622" s="40">
        <f>G635+G623+G643</f>
        <v>0</v>
      </c>
    </row>
    <row r="623" spans="1:7" s="11" customFormat="1" ht="50.25">
      <c r="A623" s="31" t="s">
        <v>161</v>
      </c>
      <c r="B623" s="32" t="s">
        <v>62</v>
      </c>
      <c r="C623" s="32" t="s">
        <v>62</v>
      </c>
      <c r="D623" s="43" t="s">
        <v>329</v>
      </c>
      <c r="E623" s="28"/>
      <c r="F623" s="75">
        <f>F624+F628</f>
        <v>26278</v>
      </c>
      <c r="G623" s="75">
        <f>G624+G628</f>
        <v>0</v>
      </c>
    </row>
    <row r="624" spans="1:7" s="11" customFormat="1" ht="33">
      <c r="A624" s="77" t="s">
        <v>283</v>
      </c>
      <c r="B624" s="32" t="s">
        <v>62</v>
      </c>
      <c r="C624" s="32" t="s">
        <v>62</v>
      </c>
      <c r="D624" s="87" t="s">
        <v>332</v>
      </c>
      <c r="E624" s="58"/>
      <c r="F624" s="75">
        <f t="shared" ref="F624:G626" si="164">F625</f>
        <v>26142</v>
      </c>
      <c r="G624" s="75">
        <f t="shared" si="164"/>
        <v>0</v>
      </c>
    </row>
    <row r="625" spans="1:7" s="11" customFormat="1" ht="33">
      <c r="A625" s="31" t="s">
        <v>163</v>
      </c>
      <c r="B625" s="32" t="s">
        <v>62</v>
      </c>
      <c r="C625" s="32" t="s">
        <v>62</v>
      </c>
      <c r="D625" s="87" t="s">
        <v>333</v>
      </c>
      <c r="E625" s="58"/>
      <c r="F625" s="75">
        <f t="shared" si="164"/>
        <v>26142</v>
      </c>
      <c r="G625" s="75">
        <f t="shared" si="164"/>
        <v>0</v>
      </c>
    </row>
    <row r="626" spans="1:7" s="11" customFormat="1" ht="49.5">
      <c r="A626" s="31" t="s">
        <v>94</v>
      </c>
      <c r="B626" s="32" t="s">
        <v>62</v>
      </c>
      <c r="C626" s="32" t="s">
        <v>62</v>
      </c>
      <c r="D626" s="87" t="s">
        <v>333</v>
      </c>
      <c r="E626" s="58">
        <v>600</v>
      </c>
      <c r="F626" s="34">
        <f t="shared" si="164"/>
        <v>26142</v>
      </c>
      <c r="G626" s="34">
        <f t="shared" si="164"/>
        <v>0</v>
      </c>
    </row>
    <row r="627" spans="1:7" s="11" customFormat="1" ht="16.5">
      <c r="A627" s="31" t="s">
        <v>222</v>
      </c>
      <c r="B627" s="32" t="s">
        <v>62</v>
      </c>
      <c r="C627" s="32" t="s">
        <v>62</v>
      </c>
      <c r="D627" s="87" t="s">
        <v>333</v>
      </c>
      <c r="E627" s="58" t="s">
        <v>221</v>
      </c>
      <c r="F627" s="34">
        <v>26142</v>
      </c>
      <c r="G627" s="34"/>
    </row>
    <row r="628" spans="1:7" s="11" customFormat="1" ht="18.75" customHeight="1">
      <c r="A628" s="31" t="s">
        <v>85</v>
      </c>
      <c r="B628" s="32" t="s">
        <v>62</v>
      </c>
      <c r="C628" s="32" t="s">
        <v>62</v>
      </c>
      <c r="D628" s="43" t="s">
        <v>330</v>
      </c>
      <c r="E628" s="32"/>
      <c r="F628" s="75">
        <f t="shared" ref="F628:G628" si="165">F629+F632</f>
        <v>136</v>
      </c>
      <c r="G628" s="75">
        <f t="shared" si="165"/>
        <v>0</v>
      </c>
    </row>
    <row r="629" spans="1:7" s="11" customFormat="1" ht="16.5">
      <c r="A629" s="31" t="s">
        <v>162</v>
      </c>
      <c r="B629" s="32" t="s">
        <v>62</v>
      </c>
      <c r="C629" s="32" t="s">
        <v>62</v>
      </c>
      <c r="D629" s="43" t="s">
        <v>331</v>
      </c>
      <c r="E629" s="32"/>
      <c r="F629" s="75">
        <f t="shared" ref="F629:G630" si="166">F630</f>
        <v>86</v>
      </c>
      <c r="G629" s="75">
        <f t="shared" si="166"/>
        <v>0</v>
      </c>
    </row>
    <row r="630" spans="1:7" s="11" customFormat="1" ht="49.5">
      <c r="A630" s="31" t="s">
        <v>94</v>
      </c>
      <c r="B630" s="32" t="s">
        <v>62</v>
      </c>
      <c r="C630" s="32" t="s">
        <v>62</v>
      </c>
      <c r="D630" s="43" t="s">
        <v>331</v>
      </c>
      <c r="E630" s="32" t="s">
        <v>95</v>
      </c>
      <c r="F630" s="34">
        <f t="shared" si="166"/>
        <v>86</v>
      </c>
      <c r="G630" s="34">
        <f t="shared" si="166"/>
        <v>0</v>
      </c>
    </row>
    <row r="631" spans="1:7" s="11" customFormat="1" ht="16.5">
      <c r="A631" s="31" t="s">
        <v>222</v>
      </c>
      <c r="B631" s="32" t="s">
        <v>62</v>
      </c>
      <c r="C631" s="32" t="s">
        <v>62</v>
      </c>
      <c r="D631" s="43" t="s">
        <v>331</v>
      </c>
      <c r="E631" s="32" t="s">
        <v>221</v>
      </c>
      <c r="F631" s="34">
        <v>86</v>
      </c>
      <c r="G631" s="34"/>
    </row>
    <row r="632" spans="1:7" s="11" customFormat="1" ht="49.5">
      <c r="A632" s="31" t="s">
        <v>292</v>
      </c>
      <c r="B632" s="32" t="s">
        <v>62</v>
      </c>
      <c r="C632" s="32" t="s">
        <v>62</v>
      </c>
      <c r="D632" s="43" t="s">
        <v>615</v>
      </c>
      <c r="E632" s="32"/>
      <c r="F632" s="34">
        <f t="shared" ref="F632:G633" si="167">F633</f>
        <v>50</v>
      </c>
      <c r="G632" s="34">
        <f t="shared" si="167"/>
        <v>0</v>
      </c>
    </row>
    <row r="633" spans="1:7" s="11" customFormat="1" ht="33">
      <c r="A633" s="77" t="s">
        <v>87</v>
      </c>
      <c r="B633" s="32" t="s">
        <v>62</v>
      </c>
      <c r="C633" s="32" t="s">
        <v>62</v>
      </c>
      <c r="D633" s="43" t="s">
        <v>615</v>
      </c>
      <c r="E633" s="32" t="s">
        <v>88</v>
      </c>
      <c r="F633" s="34">
        <f t="shared" si="167"/>
        <v>50</v>
      </c>
      <c r="G633" s="34">
        <f t="shared" si="167"/>
        <v>0</v>
      </c>
    </row>
    <row r="634" spans="1:7" s="11" customFormat="1" ht="49.5">
      <c r="A634" s="42" t="s">
        <v>214</v>
      </c>
      <c r="B634" s="32" t="s">
        <v>62</v>
      </c>
      <c r="C634" s="32" t="s">
        <v>62</v>
      </c>
      <c r="D634" s="43" t="s">
        <v>615</v>
      </c>
      <c r="E634" s="32" t="s">
        <v>213</v>
      </c>
      <c r="F634" s="34">
        <v>50</v>
      </c>
      <c r="G634" s="34"/>
    </row>
    <row r="635" spans="1:7" s="11" customFormat="1" ht="33">
      <c r="A635" s="35" t="s">
        <v>98</v>
      </c>
      <c r="B635" s="48" t="s">
        <v>62</v>
      </c>
      <c r="C635" s="48" t="s">
        <v>62</v>
      </c>
      <c r="D635" s="48" t="s">
        <v>452</v>
      </c>
      <c r="E635" s="48"/>
      <c r="F635" s="34">
        <f>F636</f>
        <v>9185</v>
      </c>
      <c r="G635" s="34">
        <f>G636</f>
        <v>0</v>
      </c>
    </row>
    <row r="636" spans="1:7" s="11" customFormat="1" ht="33">
      <c r="A636" s="77" t="s">
        <v>283</v>
      </c>
      <c r="B636" s="48" t="s">
        <v>62</v>
      </c>
      <c r="C636" s="48" t="s">
        <v>62</v>
      </c>
      <c r="D636" s="58" t="s">
        <v>453</v>
      </c>
      <c r="E636" s="48"/>
      <c r="F636" s="34">
        <f t="shared" ref="F636:G636" si="168">F637+F640</f>
        <v>9185</v>
      </c>
      <c r="G636" s="34">
        <f t="shared" si="168"/>
        <v>0</v>
      </c>
    </row>
    <row r="637" spans="1:7" s="11" customFormat="1" ht="16.5">
      <c r="A637" s="35" t="s">
        <v>124</v>
      </c>
      <c r="B637" s="48" t="s">
        <v>62</v>
      </c>
      <c r="C637" s="48" t="s">
        <v>62</v>
      </c>
      <c r="D637" s="58" t="s">
        <v>463</v>
      </c>
      <c r="E637" s="48"/>
      <c r="F637" s="34">
        <f t="shared" ref="F637:G638" si="169">F638</f>
        <v>6663</v>
      </c>
      <c r="G637" s="34">
        <f t="shared" si="169"/>
        <v>0</v>
      </c>
    </row>
    <row r="638" spans="1:7" s="11" customFormat="1" ht="49.5">
      <c r="A638" s="35" t="s">
        <v>94</v>
      </c>
      <c r="B638" s="48" t="s">
        <v>62</v>
      </c>
      <c r="C638" s="48" t="s">
        <v>62</v>
      </c>
      <c r="D638" s="58" t="s">
        <v>463</v>
      </c>
      <c r="E638" s="48" t="s">
        <v>95</v>
      </c>
      <c r="F638" s="34">
        <f t="shared" si="169"/>
        <v>6663</v>
      </c>
      <c r="G638" s="34">
        <f t="shared" si="169"/>
        <v>0</v>
      </c>
    </row>
    <row r="639" spans="1:7" s="11" customFormat="1" ht="16.5">
      <c r="A639" s="31" t="s">
        <v>222</v>
      </c>
      <c r="B639" s="48" t="s">
        <v>62</v>
      </c>
      <c r="C639" s="48" t="s">
        <v>62</v>
      </c>
      <c r="D639" s="58" t="s">
        <v>463</v>
      </c>
      <c r="E639" s="48" t="s">
        <v>221</v>
      </c>
      <c r="F639" s="34">
        <v>6663</v>
      </c>
      <c r="G639" s="34"/>
    </row>
    <row r="640" spans="1:7" s="11" customFormat="1" ht="16.5">
      <c r="A640" s="35" t="s">
        <v>99</v>
      </c>
      <c r="B640" s="48" t="s">
        <v>62</v>
      </c>
      <c r="C640" s="48" t="s">
        <v>62</v>
      </c>
      <c r="D640" s="58" t="s">
        <v>464</v>
      </c>
      <c r="E640" s="48"/>
      <c r="F640" s="34">
        <f t="shared" ref="F640:G641" si="170">F641</f>
        <v>2522</v>
      </c>
      <c r="G640" s="34">
        <f t="shared" si="170"/>
        <v>0</v>
      </c>
    </row>
    <row r="641" spans="1:7" s="11" customFormat="1" ht="49.5">
      <c r="A641" s="35" t="s">
        <v>94</v>
      </c>
      <c r="B641" s="48" t="s">
        <v>62</v>
      </c>
      <c r="C641" s="48" t="s">
        <v>62</v>
      </c>
      <c r="D641" s="58" t="s">
        <v>464</v>
      </c>
      <c r="E641" s="48" t="s">
        <v>95</v>
      </c>
      <c r="F641" s="34">
        <f t="shared" si="170"/>
        <v>2522</v>
      </c>
      <c r="G641" s="34">
        <f t="shared" si="170"/>
        <v>0</v>
      </c>
    </row>
    <row r="642" spans="1:7" s="11" customFormat="1" ht="16.5">
      <c r="A642" s="31" t="s">
        <v>222</v>
      </c>
      <c r="B642" s="48" t="s">
        <v>62</v>
      </c>
      <c r="C642" s="48" t="s">
        <v>62</v>
      </c>
      <c r="D642" s="58" t="s">
        <v>464</v>
      </c>
      <c r="E642" s="48" t="s">
        <v>221</v>
      </c>
      <c r="F642" s="34">
        <v>2522</v>
      </c>
      <c r="G642" s="34"/>
    </row>
    <row r="643" spans="1:7" s="11" customFormat="1" ht="33">
      <c r="A643" s="31" t="s">
        <v>248</v>
      </c>
      <c r="B643" s="48" t="s">
        <v>62</v>
      </c>
      <c r="C643" s="48" t="s">
        <v>62</v>
      </c>
      <c r="D643" s="58" t="s">
        <v>437</v>
      </c>
      <c r="E643" s="48"/>
      <c r="F643" s="34">
        <f t="shared" ref="F643:G646" si="171">F644</f>
        <v>4890</v>
      </c>
      <c r="G643" s="34">
        <f t="shared" si="171"/>
        <v>0</v>
      </c>
    </row>
    <row r="644" spans="1:7" s="11" customFormat="1" ht="66">
      <c r="A644" s="31" t="s">
        <v>269</v>
      </c>
      <c r="B644" s="48" t="s">
        <v>62</v>
      </c>
      <c r="C644" s="48" t="s">
        <v>62</v>
      </c>
      <c r="D644" s="58" t="s">
        <v>438</v>
      </c>
      <c r="E644" s="48"/>
      <c r="F644" s="34">
        <f t="shared" si="171"/>
        <v>4890</v>
      </c>
      <c r="G644" s="34">
        <f t="shared" si="171"/>
        <v>0</v>
      </c>
    </row>
    <row r="645" spans="1:7" s="11" customFormat="1" ht="99">
      <c r="A645" s="31" t="s">
        <v>270</v>
      </c>
      <c r="B645" s="48" t="s">
        <v>62</v>
      </c>
      <c r="C645" s="48" t="s">
        <v>62</v>
      </c>
      <c r="D645" s="58" t="s">
        <v>439</v>
      </c>
      <c r="E645" s="48"/>
      <c r="F645" s="34">
        <f t="shared" si="171"/>
        <v>4890</v>
      </c>
      <c r="G645" s="34">
        <f t="shared" si="171"/>
        <v>0</v>
      </c>
    </row>
    <row r="646" spans="1:7" s="11" customFormat="1" ht="16.5">
      <c r="A646" s="35" t="s">
        <v>111</v>
      </c>
      <c r="B646" s="48" t="s">
        <v>62</v>
      </c>
      <c r="C646" s="48" t="s">
        <v>62</v>
      </c>
      <c r="D646" s="58" t="s">
        <v>439</v>
      </c>
      <c r="E646" s="48" t="s">
        <v>112</v>
      </c>
      <c r="F646" s="34">
        <f t="shared" si="171"/>
        <v>4890</v>
      </c>
      <c r="G646" s="34">
        <f t="shared" si="171"/>
        <v>0</v>
      </c>
    </row>
    <row r="647" spans="1:7" s="11" customFormat="1" ht="49.5">
      <c r="A647" s="31" t="s">
        <v>247</v>
      </c>
      <c r="B647" s="48" t="s">
        <v>62</v>
      </c>
      <c r="C647" s="48" t="s">
        <v>62</v>
      </c>
      <c r="D647" s="58" t="s">
        <v>439</v>
      </c>
      <c r="E647" s="48" t="s">
        <v>242</v>
      </c>
      <c r="F647" s="34">
        <v>4890</v>
      </c>
      <c r="G647" s="34"/>
    </row>
    <row r="648" spans="1:7" s="11" customFormat="1" ht="16.5">
      <c r="A648" s="31"/>
      <c r="B648" s="32"/>
      <c r="C648" s="32"/>
      <c r="D648" s="43"/>
      <c r="E648" s="32"/>
      <c r="F648" s="71"/>
      <c r="G648" s="71"/>
    </row>
    <row r="649" spans="1:7" s="11" customFormat="1" ht="18.75">
      <c r="A649" s="38" t="s">
        <v>43</v>
      </c>
      <c r="B649" s="28" t="s">
        <v>62</v>
      </c>
      <c r="C649" s="28" t="s">
        <v>65</v>
      </c>
      <c r="D649" s="59"/>
      <c r="E649" s="60"/>
      <c r="F649" s="30">
        <f>F650</f>
        <v>64193</v>
      </c>
      <c r="G649" s="30">
        <f>G650</f>
        <v>0</v>
      </c>
    </row>
    <row r="650" spans="1:7" s="11" customFormat="1" ht="33">
      <c r="A650" s="35" t="s">
        <v>98</v>
      </c>
      <c r="B650" s="48" t="s">
        <v>62</v>
      </c>
      <c r="C650" s="48" t="s">
        <v>65</v>
      </c>
      <c r="D650" s="48" t="s">
        <v>452</v>
      </c>
      <c r="E650" s="48"/>
      <c r="F650" s="34">
        <f>F651+F655+F661</f>
        <v>64193</v>
      </c>
      <c r="G650" s="34">
        <f>G651+G655+G661</f>
        <v>0</v>
      </c>
    </row>
    <row r="651" spans="1:7" s="11" customFormat="1" ht="33">
      <c r="A651" s="77" t="s">
        <v>283</v>
      </c>
      <c r="B651" s="48" t="s">
        <v>62</v>
      </c>
      <c r="C651" s="48" t="s">
        <v>65</v>
      </c>
      <c r="D651" s="48" t="s">
        <v>469</v>
      </c>
      <c r="E651" s="48"/>
      <c r="F651" s="34">
        <f t="shared" ref="F651:G653" si="172">F652</f>
        <v>37028</v>
      </c>
      <c r="G651" s="34">
        <f t="shared" si="172"/>
        <v>0</v>
      </c>
    </row>
    <row r="652" spans="1:7" s="11" customFormat="1" ht="33">
      <c r="A652" s="35" t="s">
        <v>125</v>
      </c>
      <c r="B652" s="48" t="s">
        <v>62</v>
      </c>
      <c r="C652" s="48" t="s">
        <v>65</v>
      </c>
      <c r="D652" s="58" t="s">
        <v>470</v>
      </c>
      <c r="E652" s="48"/>
      <c r="F652" s="34">
        <f t="shared" si="172"/>
        <v>37028</v>
      </c>
      <c r="G652" s="34">
        <f t="shared" si="172"/>
        <v>0</v>
      </c>
    </row>
    <row r="653" spans="1:7" s="11" customFormat="1" ht="49.5">
      <c r="A653" s="35" t="s">
        <v>94</v>
      </c>
      <c r="B653" s="48" t="s">
        <v>62</v>
      </c>
      <c r="C653" s="48" t="s">
        <v>65</v>
      </c>
      <c r="D653" s="58" t="s">
        <v>470</v>
      </c>
      <c r="E653" s="48" t="s">
        <v>95</v>
      </c>
      <c r="F653" s="34">
        <f t="shared" si="172"/>
        <v>37028</v>
      </c>
      <c r="G653" s="34">
        <f t="shared" si="172"/>
        <v>0</v>
      </c>
    </row>
    <row r="654" spans="1:7" s="11" customFormat="1" ht="16.5">
      <c r="A654" s="35" t="s">
        <v>236</v>
      </c>
      <c r="B654" s="48" t="s">
        <v>62</v>
      </c>
      <c r="C654" s="48" t="s">
        <v>65</v>
      </c>
      <c r="D654" s="58" t="s">
        <v>470</v>
      </c>
      <c r="E654" s="48" t="s">
        <v>235</v>
      </c>
      <c r="F654" s="34">
        <v>37028</v>
      </c>
      <c r="G654" s="34"/>
    </row>
    <row r="655" spans="1:7" s="11" customFormat="1" ht="20.25" customHeight="1">
      <c r="A655" s="35" t="s">
        <v>85</v>
      </c>
      <c r="B655" s="48" t="s">
        <v>62</v>
      </c>
      <c r="C655" s="48" t="s">
        <v>65</v>
      </c>
      <c r="D655" s="58" t="s">
        <v>455</v>
      </c>
      <c r="E655" s="48"/>
      <c r="F655" s="34">
        <f t="shared" ref="F655:G659" si="173">F656</f>
        <v>546</v>
      </c>
      <c r="G655" s="34">
        <f t="shared" si="173"/>
        <v>0</v>
      </c>
    </row>
    <row r="656" spans="1:7" s="11" customFormat="1" ht="33">
      <c r="A656" s="35" t="s">
        <v>126</v>
      </c>
      <c r="B656" s="48" t="s">
        <v>62</v>
      </c>
      <c r="C656" s="48" t="s">
        <v>65</v>
      </c>
      <c r="D656" s="58" t="s">
        <v>471</v>
      </c>
      <c r="E656" s="48"/>
      <c r="F656" s="34">
        <f>F657+F659</f>
        <v>546</v>
      </c>
      <c r="G656" s="34">
        <f>G659</f>
        <v>0</v>
      </c>
    </row>
    <row r="657" spans="1:7" s="11" customFormat="1" ht="33">
      <c r="A657" s="42" t="s">
        <v>87</v>
      </c>
      <c r="B657" s="48" t="s">
        <v>62</v>
      </c>
      <c r="C657" s="48" t="s">
        <v>65</v>
      </c>
      <c r="D657" s="58" t="s">
        <v>471</v>
      </c>
      <c r="E657" s="48" t="s">
        <v>88</v>
      </c>
      <c r="F657" s="34">
        <f>F658</f>
        <v>21</v>
      </c>
      <c r="G657" s="34">
        <f>G658</f>
        <v>0</v>
      </c>
    </row>
    <row r="658" spans="1:7" s="11" customFormat="1" ht="49.5">
      <c r="A658" s="42" t="s">
        <v>214</v>
      </c>
      <c r="B658" s="48" t="s">
        <v>62</v>
      </c>
      <c r="C658" s="48" t="s">
        <v>65</v>
      </c>
      <c r="D658" s="58" t="s">
        <v>471</v>
      </c>
      <c r="E658" s="48" t="s">
        <v>213</v>
      </c>
      <c r="F658" s="34">
        <v>21</v>
      </c>
      <c r="G658" s="34"/>
    </row>
    <row r="659" spans="1:7" s="11" customFormat="1" ht="49.5">
      <c r="A659" s="35" t="s">
        <v>94</v>
      </c>
      <c r="B659" s="48" t="s">
        <v>62</v>
      </c>
      <c r="C659" s="48" t="s">
        <v>65</v>
      </c>
      <c r="D659" s="58" t="s">
        <v>471</v>
      </c>
      <c r="E659" s="48" t="s">
        <v>95</v>
      </c>
      <c r="F659" s="34">
        <f t="shared" si="173"/>
        <v>525</v>
      </c>
      <c r="G659" s="34">
        <f t="shared" si="173"/>
        <v>0</v>
      </c>
    </row>
    <row r="660" spans="1:7" s="11" customFormat="1" ht="16.5">
      <c r="A660" s="35" t="s">
        <v>236</v>
      </c>
      <c r="B660" s="48" t="s">
        <v>62</v>
      </c>
      <c r="C660" s="48" t="s">
        <v>65</v>
      </c>
      <c r="D660" s="58" t="s">
        <v>471</v>
      </c>
      <c r="E660" s="48" t="s">
        <v>235</v>
      </c>
      <c r="F660" s="34">
        <f>546-21</f>
        <v>525</v>
      </c>
      <c r="G660" s="34"/>
    </row>
    <row r="661" spans="1:7" s="11" customFormat="1" ht="33">
      <c r="A661" s="31" t="s">
        <v>281</v>
      </c>
      <c r="B661" s="48" t="s">
        <v>62</v>
      </c>
      <c r="C661" s="48" t="s">
        <v>65</v>
      </c>
      <c r="D661" s="58" t="s">
        <v>472</v>
      </c>
      <c r="E661" s="48"/>
      <c r="F661" s="34">
        <f t="shared" ref="F661:G661" si="174">F662</f>
        <v>26619</v>
      </c>
      <c r="G661" s="34">
        <f t="shared" si="174"/>
        <v>0</v>
      </c>
    </row>
    <row r="662" spans="1:7" s="11" customFormat="1" ht="33">
      <c r="A662" s="35" t="s">
        <v>125</v>
      </c>
      <c r="B662" s="48" t="s">
        <v>62</v>
      </c>
      <c r="C662" s="48" t="s">
        <v>65</v>
      </c>
      <c r="D662" s="58" t="s">
        <v>473</v>
      </c>
      <c r="E662" s="48"/>
      <c r="F662" s="34">
        <f t="shared" ref="F662:G662" si="175">F663+F665+F667</f>
        <v>26619</v>
      </c>
      <c r="G662" s="34">
        <f t="shared" si="175"/>
        <v>0</v>
      </c>
    </row>
    <row r="663" spans="1:7" s="11" customFormat="1" ht="82.5">
      <c r="A663" s="44" t="s">
        <v>118</v>
      </c>
      <c r="B663" s="48" t="s">
        <v>62</v>
      </c>
      <c r="C663" s="48" t="s">
        <v>65</v>
      </c>
      <c r="D663" s="58" t="s">
        <v>473</v>
      </c>
      <c r="E663" s="48" t="s">
        <v>119</v>
      </c>
      <c r="F663" s="34">
        <f t="shared" ref="F663:G663" si="176">F664</f>
        <v>25637</v>
      </c>
      <c r="G663" s="34">
        <f t="shared" si="176"/>
        <v>0</v>
      </c>
    </row>
    <row r="664" spans="1:7" s="11" customFormat="1" ht="33">
      <c r="A664" s="35" t="s">
        <v>224</v>
      </c>
      <c r="B664" s="48" t="s">
        <v>62</v>
      </c>
      <c r="C664" s="48" t="s">
        <v>65</v>
      </c>
      <c r="D664" s="58" t="s">
        <v>473</v>
      </c>
      <c r="E664" s="48" t="s">
        <v>223</v>
      </c>
      <c r="F664" s="34">
        <v>25637</v>
      </c>
      <c r="G664" s="34"/>
    </row>
    <row r="665" spans="1:7" s="11" customFormat="1" ht="33">
      <c r="A665" s="42" t="s">
        <v>87</v>
      </c>
      <c r="B665" s="48" t="s">
        <v>62</v>
      </c>
      <c r="C665" s="48" t="s">
        <v>65</v>
      </c>
      <c r="D665" s="58" t="s">
        <v>473</v>
      </c>
      <c r="E665" s="48" t="s">
        <v>88</v>
      </c>
      <c r="F665" s="34">
        <f t="shared" ref="F665:G665" si="177">F666</f>
        <v>977</v>
      </c>
      <c r="G665" s="34">
        <f t="shared" si="177"/>
        <v>0</v>
      </c>
    </row>
    <row r="666" spans="1:7" s="11" customFormat="1" ht="49.5">
      <c r="A666" s="42" t="s">
        <v>214</v>
      </c>
      <c r="B666" s="48" t="s">
        <v>62</v>
      </c>
      <c r="C666" s="48" t="s">
        <v>65</v>
      </c>
      <c r="D666" s="58" t="s">
        <v>473</v>
      </c>
      <c r="E666" s="48" t="s">
        <v>213</v>
      </c>
      <c r="F666" s="34">
        <v>977</v>
      </c>
      <c r="G666" s="34"/>
    </row>
    <row r="667" spans="1:7" s="11" customFormat="1" ht="16.5">
      <c r="A667" s="35" t="s">
        <v>111</v>
      </c>
      <c r="B667" s="48" t="s">
        <v>62</v>
      </c>
      <c r="C667" s="48" t="s">
        <v>65</v>
      </c>
      <c r="D667" s="58" t="s">
        <v>473</v>
      </c>
      <c r="E667" s="48" t="s">
        <v>112</v>
      </c>
      <c r="F667" s="34">
        <f t="shared" ref="F667:G667" si="178">F668</f>
        <v>5</v>
      </c>
      <c r="G667" s="34">
        <f t="shared" si="178"/>
        <v>0</v>
      </c>
    </row>
    <row r="668" spans="1:7" s="11" customFormat="1" ht="16.5">
      <c r="A668" s="31" t="s">
        <v>216</v>
      </c>
      <c r="B668" s="48" t="s">
        <v>62</v>
      </c>
      <c r="C668" s="48" t="s">
        <v>65</v>
      </c>
      <c r="D668" s="58" t="s">
        <v>473</v>
      </c>
      <c r="E668" s="48" t="s">
        <v>215</v>
      </c>
      <c r="F668" s="34">
        <v>5</v>
      </c>
      <c r="G668" s="34"/>
    </row>
    <row r="669" spans="1:7">
      <c r="A669" s="45"/>
      <c r="B669" s="46"/>
      <c r="C669" s="46"/>
      <c r="D669" s="47"/>
      <c r="E669" s="46"/>
      <c r="F669" s="69"/>
      <c r="G669" s="69"/>
    </row>
    <row r="670" spans="1:7" s="5" customFormat="1" ht="20.25">
      <c r="A670" s="49" t="s">
        <v>80</v>
      </c>
      <c r="B670" s="24" t="s">
        <v>44</v>
      </c>
      <c r="C670" s="24"/>
      <c r="D670" s="25"/>
      <c r="E670" s="24"/>
      <c r="F670" s="26">
        <f>F672+F710</f>
        <v>344935</v>
      </c>
      <c r="G670" s="26">
        <f>G672+G710</f>
        <v>121476</v>
      </c>
    </row>
    <row r="671" spans="1:7" s="5" customFormat="1" ht="20.25">
      <c r="A671" s="49"/>
      <c r="B671" s="24"/>
      <c r="C671" s="24"/>
      <c r="D671" s="25"/>
      <c r="E671" s="24"/>
      <c r="F671" s="70"/>
      <c r="G671" s="70"/>
    </row>
    <row r="672" spans="1:7" s="5" customFormat="1" ht="20.25">
      <c r="A672" s="38" t="s">
        <v>45</v>
      </c>
      <c r="B672" s="28" t="s">
        <v>67</v>
      </c>
      <c r="C672" s="28" t="s">
        <v>56</v>
      </c>
      <c r="D672" s="39"/>
      <c r="E672" s="28"/>
      <c r="F672" s="40">
        <f>F673</f>
        <v>344828</v>
      </c>
      <c r="G672" s="40">
        <f>G673</f>
        <v>121476</v>
      </c>
    </row>
    <row r="673" spans="1:7" s="5" customFormat="1" ht="34.5">
      <c r="A673" s="35" t="s">
        <v>182</v>
      </c>
      <c r="B673" s="32" t="s">
        <v>67</v>
      </c>
      <c r="C673" s="32" t="s">
        <v>56</v>
      </c>
      <c r="D673" s="43" t="s">
        <v>398</v>
      </c>
      <c r="E673" s="32"/>
      <c r="F673" s="34">
        <f>F674+F689+F704</f>
        <v>344828</v>
      </c>
      <c r="G673" s="34">
        <f>G674+G689+G704</f>
        <v>121476</v>
      </c>
    </row>
    <row r="674" spans="1:7" s="5" customFormat="1" ht="33.75">
      <c r="A674" s="77" t="s">
        <v>283</v>
      </c>
      <c r="B674" s="32" t="s">
        <v>67</v>
      </c>
      <c r="C674" s="32" t="s">
        <v>56</v>
      </c>
      <c r="D674" s="43" t="s">
        <v>399</v>
      </c>
      <c r="E674" s="32"/>
      <c r="F674" s="34">
        <f t="shared" ref="F674:G674" si="179">F675+F679+F682+F685</f>
        <v>218750</v>
      </c>
      <c r="G674" s="34">
        <f t="shared" si="179"/>
        <v>0</v>
      </c>
    </row>
    <row r="675" spans="1:7" s="5" customFormat="1" ht="20.25">
      <c r="A675" s="31" t="s">
        <v>106</v>
      </c>
      <c r="B675" s="32" t="s">
        <v>67</v>
      </c>
      <c r="C675" s="32" t="s">
        <v>56</v>
      </c>
      <c r="D675" s="43" t="s">
        <v>405</v>
      </c>
      <c r="E675" s="32"/>
      <c r="F675" s="34">
        <f t="shared" ref="F675:G675" si="180">F676</f>
        <v>41542</v>
      </c>
      <c r="G675" s="34">
        <f t="shared" si="180"/>
        <v>0</v>
      </c>
    </row>
    <row r="676" spans="1:7" s="5" customFormat="1" ht="50.25">
      <c r="A676" s="35" t="s">
        <v>94</v>
      </c>
      <c r="B676" s="32" t="s">
        <v>67</v>
      </c>
      <c r="C676" s="32" t="s">
        <v>56</v>
      </c>
      <c r="D676" s="43" t="s">
        <v>405</v>
      </c>
      <c r="E676" s="32" t="s">
        <v>95</v>
      </c>
      <c r="F676" s="34">
        <f t="shared" ref="F676:G676" si="181">F677+F678</f>
        <v>41542</v>
      </c>
      <c r="G676" s="34">
        <f t="shared" si="181"/>
        <v>0</v>
      </c>
    </row>
    <row r="677" spans="1:7" s="5" customFormat="1" ht="20.25">
      <c r="A677" s="31" t="s">
        <v>222</v>
      </c>
      <c r="B677" s="32" t="s">
        <v>67</v>
      </c>
      <c r="C677" s="32" t="s">
        <v>56</v>
      </c>
      <c r="D677" s="43" t="s">
        <v>405</v>
      </c>
      <c r="E677" s="32" t="s">
        <v>221</v>
      </c>
      <c r="F677" s="34">
        <f>13102-5578</f>
        <v>7524</v>
      </c>
      <c r="G677" s="34"/>
    </row>
    <row r="678" spans="1:7" s="5" customFormat="1" ht="20.25">
      <c r="A678" s="31" t="s">
        <v>236</v>
      </c>
      <c r="B678" s="32" t="s">
        <v>67</v>
      </c>
      <c r="C678" s="32" t="s">
        <v>56</v>
      </c>
      <c r="D678" s="43" t="s">
        <v>405</v>
      </c>
      <c r="E678" s="32" t="s">
        <v>235</v>
      </c>
      <c r="F678" s="34">
        <f>50516-16498</f>
        <v>34018</v>
      </c>
      <c r="G678" s="34"/>
    </row>
    <row r="679" spans="1:7" s="5" customFormat="1" ht="16.5" customHeight="1">
      <c r="A679" s="31" t="s">
        <v>104</v>
      </c>
      <c r="B679" s="32" t="s">
        <v>67</v>
      </c>
      <c r="C679" s="32" t="s">
        <v>56</v>
      </c>
      <c r="D679" s="43" t="s">
        <v>406</v>
      </c>
      <c r="E679" s="32"/>
      <c r="F679" s="34">
        <f t="shared" ref="F679:G680" si="182">F680</f>
        <v>16374</v>
      </c>
      <c r="G679" s="34">
        <f t="shared" si="182"/>
        <v>0</v>
      </c>
    </row>
    <row r="680" spans="1:7" s="5" customFormat="1" ht="50.25">
      <c r="A680" s="35" t="s">
        <v>94</v>
      </c>
      <c r="B680" s="32" t="s">
        <v>67</v>
      </c>
      <c r="C680" s="32" t="s">
        <v>56</v>
      </c>
      <c r="D680" s="43" t="s">
        <v>406</v>
      </c>
      <c r="E680" s="32" t="s">
        <v>95</v>
      </c>
      <c r="F680" s="34">
        <f t="shared" si="182"/>
        <v>16374</v>
      </c>
      <c r="G680" s="34">
        <f t="shared" si="182"/>
        <v>0</v>
      </c>
    </row>
    <row r="681" spans="1:7" s="5" customFormat="1" ht="20.25">
      <c r="A681" s="31" t="s">
        <v>222</v>
      </c>
      <c r="B681" s="32" t="s">
        <v>67</v>
      </c>
      <c r="C681" s="32" t="s">
        <v>56</v>
      </c>
      <c r="D681" s="43" t="s">
        <v>406</v>
      </c>
      <c r="E681" s="32" t="s">
        <v>221</v>
      </c>
      <c r="F681" s="34">
        <f>26334-9960</f>
        <v>16374</v>
      </c>
      <c r="G681" s="34"/>
    </row>
    <row r="682" spans="1:7" s="5" customFormat="1" ht="20.25">
      <c r="A682" s="31" t="s">
        <v>46</v>
      </c>
      <c r="B682" s="32" t="s">
        <v>67</v>
      </c>
      <c r="C682" s="32" t="s">
        <v>56</v>
      </c>
      <c r="D682" s="43" t="s">
        <v>407</v>
      </c>
      <c r="E682" s="32"/>
      <c r="F682" s="34">
        <f t="shared" ref="F682:G683" si="183">F683</f>
        <v>87395</v>
      </c>
      <c r="G682" s="34">
        <f t="shared" si="183"/>
        <v>0</v>
      </c>
    </row>
    <row r="683" spans="1:7" s="5" customFormat="1" ht="50.25">
      <c r="A683" s="35" t="s">
        <v>94</v>
      </c>
      <c r="B683" s="32" t="s">
        <v>67</v>
      </c>
      <c r="C683" s="32" t="s">
        <v>56</v>
      </c>
      <c r="D683" s="43" t="s">
        <v>407</v>
      </c>
      <c r="E683" s="32" t="s">
        <v>95</v>
      </c>
      <c r="F683" s="34">
        <f t="shared" si="183"/>
        <v>87395</v>
      </c>
      <c r="G683" s="34">
        <f t="shared" si="183"/>
        <v>0</v>
      </c>
    </row>
    <row r="684" spans="1:7" s="5" customFormat="1" ht="20.25">
      <c r="A684" s="31" t="s">
        <v>222</v>
      </c>
      <c r="B684" s="32" t="s">
        <v>67</v>
      </c>
      <c r="C684" s="32" t="s">
        <v>56</v>
      </c>
      <c r="D684" s="43" t="s">
        <v>407</v>
      </c>
      <c r="E684" s="32" t="s">
        <v>221</v>
      </c>
      <c r="F684" s="34">
        <f>119222-49710+17883</f>
        <v>87395</v>
      </c>
      <c r="G684" s="34"/>
    </row>
    <row r="685" spans="1:7" s="5" customFormat="1" ht="33.75">
      <c r="A685" s="31" t="s">
        <v>105</v>
      </c>
      <c r="B685" s="32" t="s">
        <v>67</v>
      </c>
      <c r="C685" s="32" t="s">
        <v>56</v>
      </c>
      <c r="D685" s="43" t="s">
        <v>408</v>
      </c>
      <c r="E685" s="32"/>
      <c r="F685" s="34">
        <f t="shared" ref="F685:G685" si="184">F686</f>
        <v>73439</v>
      </c>
      <c r="G685" s="34">
        <f t="shared" si="184"/>
        <v>0</v>
      </c>
    </row>
    <row r="686" spans="1:7" s="5" customFormat="1" ht="50.25">
      <c r="A686" s="35" t="s">
        <v>94</v>
      </c>
      <c r="B686" s="32" t="s">
        <v>67</v>
      </c>
      <c r="C686" s="32" t="s">
        <v>56</v>
      </c>
      <c r="D686" s="43" t="s">
        <v>408</v>
      </c>
      <c r="E686" s="32" t="s">
        <v>95</v>
      </c>
      <c r="F686" s="34">
        <f t="shared" ref="F686:G686" si="185">F687+F688</f>
        <v>73439</v>
      </c>
      <c r="G686" s="34">
        <f t="shared" si="185"/>
        <v>0</v>
      </c>
    </row>
    <row r="687" spans="1:7" s="5" customFormat="1" ht="20.25">
      <c r="A687" s="31" t="s">
        <v>222</v>
      </c>
      <c r="B687" s="32" t="s">
        <v>67</v>
      </c>
      <c r="C687" s="32" t="s">
        <v>56</v>
      </c>
      <c r="D687" s="43" t="s">
        <v>408</v>
      </c>
      <c r="E687" s="32" t="s">
        <v>221</v>
      </c>
      <c r="F687" s="34">
        <f>83520-37423</f>
        <v>46097</v>
      </c>
      <c r="G687" s="34"/>
    </row>
    <row r="688" spans="1:7" s="5" customFormat="1" ht="20.25">
      <c r="A688" s="31" t="s">
        <v>236</v>
      </c>
      <c r="B688" s="32" t="s">
        <v>67</v>
      </c>
      <c r="C688" s="32" t="s">
        <v>56</v>
      </c>
      <c r="D688" s="43" t="s">
        <v>408</v>
      </c>
      <c r="E688" s="32" t="s">
        <v>235</v>
      </c>
      <c r="F688" s="34">
        <f>47532-20190</f>
        <v>27342</v>
      </c>
      <c r="G688" s="34"/>
    </row>
    <row r="689" spans="1:7" s="5" customFormat="1" ht="20.25" customHeight="1">
      <c r="A689" s="35" t="s">
        <v>85</v>
      </c>
      <c r="B689" s="32" t="s">
        <v>67</v>
      </c>
      <c r="C689" s="32" t="s">
        <v>56</v>
      </c>
      <c r="D689" s="43" t="s">
        <v>401</v>
      </c>
      <c r="E689" s="32"/>
      <c r="F689" s="34">
        <f t="shared" ref="F689:G689" si="186">F690+F694+F697+F700</f>
        <v>4602</v>
      </c>
      <c r="G689" s="34">
        <f t="shared" si="186"/>
        <v>0</v>
      </c>
    </row>
    <row r="690" spans="1:7" s="5" customFormat="1" ht="20.25">
      <c r="A690" s="31" t="s">
        <v>106</v>
      </c>
      <c r="B690" s="32" t="s">
        <v>67</v>
      </c>
      <c r="C690" s="32" t="s">
        <v>56</v>
      </c>
      <c r="D690" s="43" t="s">
        <v>409</v>
      </c>
      <c r="E690" s="32"/>
      <c r="F690" s="34">
        <f t="shared" ref="F690:G690" si="187">F691</f>
        <v>4107</v>
      </c>
      <c r="G690" s="34">
        <f t="shared" si="187"/>
        <v>0</v>
      </c>
    </row>
    <row r="691" spans="1:7" s="5" customFormat="1" ht="50.25">
      <c r="A691" s="35" t="s">
        <v>94</v>
      </c>
      <c r="B691" s="32" t="s">
        <v>67</v>
      </c>
      <c r="C691" s="32" t="s">
        <v>56</v>
      </c>
      <c r="D691" s="43" t="s">
        <v>409</v>
      </c>
      <c r="E691" s="32" t="s">
        <v>95</v>
      </c>
      <c r="F691" s="34">
        <f t="shared" ref="F691:G691" si="188">F692+F693</f>
        <v>4107</v>
      </c>
      <c r="G691" s="34">
        <f t="shared" si="188"/>
        <v>0</v>
      </c>
    </row>
    <row r="692" spans="1:7" s="5" customFormat="1" ht="20.25">
      <c r="A692" s="31" t="s">
        <v>222</v>
      </c>
      <c r="B692" s="32" t="s">
        <v>67</v>
      </c>
      <c r="C692" s="32" t="s">
        <v>56</v>
      </c>
      <c r="D692" s="43" t="s">
        <v>409</v>
      </c>
      <c r="E692" s="32" t="s">
        <v>221</v>
      </c>
      <c r="F692" s="34">
        <v>906</v>
      </c>
      <c r="G692" s="34"/>
    </row>
    <row r="693" spans="1:7" s="5" customFormat="1" ht="20.25">
      <c r="A693" s="31" t="s">
        <v>236</v>
      </c>
      <c r="B693" s="32" t="s">
        <v>67</v>
      </c>
      <c r="C693" s="32" t="s">
        <v>56</v>
      </c>
      <c r="D693" s="43" t="s">
        <v>409</v>
      </c>
      <c r="E693" s="32" t="s">
        <v>235</v>
      </c>
      <c r="F693" s="34">
        <v>3201</v>
      </c>
      <c r="G693" s="34"/>
    </row>
    <row r="694" spans="1:7" s="5" customFormat="1" ht="20.25">
      <c r="A694" s="31" t="s">
        <v>104</v>
      </c>
      <c r="B694" s="32" t="s">
        <v>67</v>
      </c>
      <c r="C694" s="32" t="s">
        <v>56</v>
      </c>
      <c r="D694" s="43" t="s">
        <v>410</v>
      </c>
      <c r="E694" s="32"/>
      <c r="F694" s="34">
        <f t="shared" ref="F694:G695" si="189">F695</f>
        <v>111</v>
      </c>
      <c r="G694" s="34">
        <f t="shared" si="189"/>
        <v>0</v>
      </c>
    </row>
    <row r="695" spans="1:7" s="5" customFormat="1" ht="50.25">
      <c r="A695" s="35" t="s">
        <v>94</v>
      </c>
      <c r="B695" s="32" t="s">
        <v>67</v>
      </c>
      <c r="C695" s="32" t="s">
        <v>56</v>
      </c>
      <c r="D695" s="43" t="s">
        <v>410</v>
      </c>
      <c r="E695" s="32" t="s">
        <v>95</v>
      </c>
      <c r="F695" s="34">
        <f t="shared" si="189"/>
        <v>111</v>
      </c>
      <c r="G695" s="34">
        <f t="shared" si="189"/>
        <v>0</v>
      </c>
    </row>
    <row r="696" spans="1:7" s="5" customFormat="1" ht="20.25">
      <c r="A696" s="31" t="s">
        <v>222</v>
      </c>
      <c r="B696" s="32" t="s">
        <v>67</v>
      </c>
      <c r="C696" s="32" t="s">
        <v>56</v>
      </c>
      <c r="D696" s="43" t="s">
        <v>410</v>
      </c>
      <c r="E696" s="32" t="s">
        <v>221</v>
      </c>
      <c r="F696" s="34">
        <v>111</v>
      </c>
      <c r="G696" s="34"/>
    </row>
    <row r="697" spans="1:7" s="5" customFormat="1" ht="20.25">
      <c r="A697" s="31" t="s">
        <v>46</v>
      </c>
      <c r="B697" s="32" t="s">
        <v>67</v>
      </c>
      <c r="C697" s="32" t="s">
        <v>56</v>
      </c>
      <c r="D697" s="43" t="s">
        <v>411</v>
      </c>
      <c r="E697" s="32"/>
      <c r="F697" s="34">
        <f t="shared" ref="F697:G698" si="190">F698</f>
        <v>198</v>
      </c>
      <c r="G697" s="34">
        <f t="shared" si="190"/>
        <v>0</v>
      </c>
    </row>
    <row r="698" spans="1:7" s="5" customFormat="1" ht="50.25">
      <c r="A698" s="35" t="s">
        <v>94</v>
      </c>
      <c r="B698" s="32" t="s">
        <v>67</v>
      </c>
      <c r="C698" s="32" t="s">
        <v>56</v>
      </c>
      <c r="D698" s="43" t="s">
        <v>411</v>
      </c>
      <c r="E698" s="32" t="s">
        <v>95</v>
      </c>
      <c r="F698" s="34">
        <f t="shared" si="190"/>
        <v>198</v>
      </c>
      <c r="G698" s="34">
        <f t="shared" si="190"/>
        <v>0</v>
      </c>
    </row>
    <row r="699" spans="1:7" s="5" customFormat="1" ht="20.25">
      <c r="A699" s="31" t="s">
        <v>222</v>
      </c>
      <c r="B699" s="32" t="s">
        <v>67</v>
      </c>
      <c r="C699" s="32" t="s">
        <v>56</v>
      </c>
      <c r="D699" s="43" t="s">
        <v>411</v>
      </c>
      <c r="E699" s="32" t="s">
        <v>221</v>
      </c>
      <c r="F699" s="34">
        <v>198</v>
      </c>
      <c r="G699" s="34"/>
    </row>
    <row r="700" spans="1:7" s="5" customFormat="1" ht="33.75">
      <c r="A700" s="31" t="s">
        <v>105</v>
      </c>
      <c r="B700" s="32" t="s">
        <v>67</v>
      </c>
      <c r="C700" s="32" t="s">
        <v>56</v>
      </c>
      <c r="D700" s="43" t="s">
        <v>412</v>
      </c>
      <c r="E700" s="32"/>
      <c r="F700" s="34">
        <f t="shared" ref="F700:G700" si="191">F701</f>
        <v>186</v>
      </c>
      <c r="G700" s="34">
        <f t="shared" si="191"/>
        <v>0</v>
      </c>
    </row>
    <row r="701" spans="1:7" s="5" customFormat="1" ht="50.25">
      <c r="A701" s="35" t="s">
        <v>94</v>
      </c>
      <c r="B701" s="32" t="s">
        <v>67</v>
      </c>
      <c r="C701" s="32" t="s">
        <v>56</v>
      </c>
      <c r="D701" s="43" t="s">
        <v>412</v>
      </c>
      <c r="E701" s="32" t="s">
        <v>95</v>
      </c>
      <c r="F701" s="34">
        <f t="shared" ref="F701:G701" si="192">F702+F703</f>
        <v>186</v>
      </c>
      <c r="G701" s="34">
        <f t="shared" si="192"/>
        <v>0</v>
      </c>
    </row>
    <row r="702" spans="1:7" s="5" customFormat="1" ht="20.25">
      <c r="A702" s="31" t="s">
        <v>222</v>
      </c>
      <c r="B702" s="32" t="s">
        <v>67</v>
      </c>
      <c r="C702" s="32" t="s">
        <v>56</v>
      </c>
      <c r="D702" s="43" t="s">
        <v>412</v>
      </c>
      <c r="E702" s="32" t="s">
        <v>221</v>
      </c>
      <c r="F702" s="34">
        <v>117</v>
      </c>
      <c r="G702" s="34"/>
    </row>
    <row r="703" spans="1:7" s="5" customFormat="1" ht="20.25">
      <c r="A703" s="31" t="s">
        <v>236</v>
      </c>
      <c r="B703" s="32" t="s">
        <v>67</v>
      </c>
      <c r="C703" s="32" t="s">
        <v>56</v>
      </c>
      <c r="D703" s="43" t="s">
        <v>412</v>
      </c>
      <c r="E703" s="32" t="s">
        <v>235</v>
      </c>
      <c r="F703" s="34">
        <v>69</v>
      </c>
      <c r="G703" s="34"/>
    </row>
    <row r="704" spans="1:7" s="5" customFormat="1" ht="33.75">
      <c r="A704" s="92" t="s">
        <v>190</v>
      </c>
      <c r="B704" s="32" t="s">
        <v>67</v>
      </c>
      <c r="C704" s="32" t="s">
        <v>56</v>
      </c>
      <c r="D704" s="33" t="s">
        <v>617</v>
      </c>
      <c r="E704" s="93"/>
      <c r="F704" s="34">
        <f>F705</f>
        <v>121476</v>
      </c>
      <c r="G704" s="34">
        <f>G705</f>
        <v>121476</v>
      </c>
    </row>
    <row r="705" spans="1:7" s="5" customFormat="1" ht="50.25">
      <c r="A705" s="90" t="s">
        <v>618</v>
      </c>
      <c r="B705" s="32" t="s">
        <v>67</v>
      </c>
      <c r="C705" s="32" t="s">
        <v>56</v>
      </c>
      <c r="D705" s="33" t="s">
        <v>619</v>
      </c>
      <c r="E705" s="93"/>
      <c r="F705" s="34">
        <f>F706</f>
        <v>121476</v>
      </c>
      <c r="G705" s="34">
        <f>G706</f>
        <v>121476</v>
      </c>
    </row>
    <row r="706" spans="1:7" s="5" customFormat="1" ht="50.25">
      <c r="A706" s="92" t="s">
        <v>94</v>
      </c>
      <c r="B706" s="32" t="s">
        <v>67</v>
      </c>
      <c r="C706" s="32" t="s">
        <v>56</v>
      </c>
      <c r="D706" s="33" t="s">
        <v>619</v>
      </c>
      <c r="E706" s="32" t="s">
        <v>95</v>
      </c>
      <c r="F706" s="34">
        <f>F707+F708</f>
        <v>121476</v>
      </c>
      <c r="G706" s="34">
        <f>G707+G708</f>
        <v>121476</v>
      </c>
    </row>
    <row r="707" spans="1:7" s="5" customFormat="1" ht="20.25">
      <c r="A707" s="31" t="s">
        <v>222</v>
      </c>
      <c r="B707" s="32" t="s">
        <v>67</v>
      </c>
      <c r="C707" s="32" t="s">
        <v>56</v>
      </c>
      <c r="D707" s="33" t="s">
        <v>619</v>
      </c>
      <c r="E707" s="32" t="s">
        <v>221</v>
      </c>
      <c r="F707" s="34">
        <f>102671-17883</f>
        <v>84788</v>
      </c>
      <c r="G707" s="34">
        <f>102671-17883</f>
        <v>84788</v>
      </c>
    </row>
    <row r="708" spans="1:7" s="5" customFormat="1" ht="20.25">
      <c r="A708" s="44" t="s">
        <v>236</v>
      </c>
      <c r="B708" s="32" t="s">
        <v>67</v>
      </c>
      <c r="C708" s="32" t="s">
        <v>56</v>
      </c>
      <c r="D708" s="33" t="s">
        <v>624</v>
      </c>
      <c r="E708" s="32" t="s">
        <v>235</v>
      </c>
      <c r="F708" s="34">
        <v>36688</v>
      </c>
      <c r="G708" s="34">
        <v>36688</v>
      </c>
    </row>
    <row r="709" spans="1:7" s="5" customFormat="1" ht="20.25">
      <c r="A709" s="31"/>
      <c r="B709" s="32"/>
      <c r="C709" s="32"/>
      <c r="D709" s="43"/>
      <c r="E709" s="32"/>
      <c r="F709" s="70"/>
      <c r="G709" s="70"/>
    </row>
    <row r="710" spans="1:7" s="9" customFormat="1" ht="37.5">
      <c r="A710" s="38" t="s">
        <v>6</v>
      </c>
      <c r="B710" s="28" t="s">
        <v>67</v>
      </c>
      <c r="C710" s="28" t="s">
        <v>61</v>
      </c>
      <c r="D710" s="39"/>
      <c r="E710" s="28"/>
      <c r="F710" s="30">
        <f t="shared" ref="F710:G714" si="193">F711</f>
        <v>107</v>
      </c>
      <c r="G710" s="30">
        <f t="shared" si="193"/>
        <v>0</v>
      </c>
    </row>
    <row r="711" spans="1:7" s="9" customFormat="1" ht="34.5">
      <c r="A711" s="35" t="s">
        <v>182</v>
      </c>
      <c r="B711" s="32" t="s">
        <v>67</v>
      </c>
      <c r="C711" s="32" t="s">
        <v>61</v>
      </c>
      <c r="D711" s="43" t="s">
        <v>413</v>
      </c>
      <c r="E711" s="32"/>
      <c r="F711" s="34">
        <f t="shared" si="193"/>
        <v>107</v>
      </c>
      <c r="G711" s="34">
        <f t="shared" si="193"/>
        <v>0</v>
      </c>
    </row>
    <row r="712" spans="1:7" s="9" customFormat="1" ht="15.75" customHeight="1">
      <c r="A712" s="35" t="s">
        <v>85</v>
      </c>
      <c r="B712" s="32" t="s">
        <v>67</v>
      </c>
      <c r="C712" s="32" t="s">
        <v>61</v>
      </c>
      <c r="D712" s="43" t="s">
        <v>401</v>
      </c>
      <c r="E712" s="32"/>
      <c r="F712" s="34">
        <f t="shared" si="193"/>
        <v>107</v>
      </c>
      <c r="G712" s="34">
        <f t="shared" si="193"/>
        <v>0</v>
      </c>
    </row>
    <row r="713" spans="1:7" s="9" customFormat="1" ht="33.75" customHeight="1">
      <c r="A713" s="31" t="s">
        <v>107</v>
      </c>
      <c r="B713" s="32" t="s">
        <v>67</v>
      </c>
      <c r="C713" s="32" t="s">
        <v>61</v>
      </c>
      <c r="D713" s="43" t="s">
        <v>414</v>
      </c>
      <c r="E713" s="32"/>
      <c r="F713" s="34">
        <f t="shared" si="193"/>
        <v>107</v>
      </c>
      <c r="G713" s="34">
        <f t="shared" si="193"/>
        <v>0</v>
      </c>
    </row>
    <row r="714" spans="1:7" s="9" customFormat="1" ht="33">
      <c r="A714" s="42" t="s">
        <v>87</v>
      </c>
      <c r="B714" s="32" t="s">
        <v>67</v>
      </c>
      <c r="C714" s="32" t="s">
        <v>61</v>
      </c>
      <c r="D714" s="43" t="s">
        <v>414</v>
      </c>
      <c r="E714" s="32" t="s">
        <v>88</v>
      </c>
      <c r="F714" s="34">
        <f t="shared" si="193"/>
        <v>107</v>
      </c>
      <c r="G714" s="34">
        <f t="shared" si="193"/>
        <v>0</v>
      </c>
    </row>
    <row r="715" spans="1:7" s="9" customFormat="1" ht="49.5">
      <c r="A715" s="42" t="s">
        <v>214</v>
      </c>
      <c r="B715" s="32" t="s">
        <v>67</v>
      </c>
      <c r="C715" s="32" t="s">
        <v>61</v>
      </c>
      <c r="D715" s="43" t="s">
        <v>414</v>
      </c>
      <c r="E715" s="32" t="s">
        <v>213</v>
      </c>
      <c r="F715" s="34">
        <v>107</v>
      </c>
      <c r="G715" s="34"/>
    </row>
    <row r="716" spans="1:7" s="9" customFormat="1" ht="16.5">
      <c r="A716" s="42"/>
      <c r="B716" s="32"/>
      <c r="C716" s="32"/>
      <c r="D716" s="43"/>
      <c r="E716" s="32"/>
      <c r="F716" s="34"/>
      <c r="G716" s="34"/>
    </row>
    <row r="717" spans="1:7" s="5" customFormat="1" ht="20.25">
      <c r="A717" s="49" t="s">
        <v>47</v>
      </c>
      <c r="B717" s="24" t="s">
        <v>48</v>
      </c>
      <c r="C717" s="24"/>
      <c r="D717" s="25"/>
      <c r="E717" s="24"/>
      <c r="F717" s="50">
        <f>F719+F726+F737+F850+F868</f>
        <v>219946</v>
      </c>
      <c r="G717" s="50">
        <f>G719+G726+G737+G850+G868</f>
        <v>0</v>
      </c>
    </row>
    <row r="718" spans="1:7" s="5" customFormat="1" ht="12.75" customHeight="1">
      <c r="A718" s="49"/>
      <c r="B718" s="24"/>
      <c r="C718" s="24"/>
      <c r="D718" s="25"/>
      <c r="E718" s="24"/>
      <c r="F718" s="70"/>
      <c r="G718" s="70"/>
    </row>
    <row r="719" spans="1:7" s="5" customFormat="1" ht="20.25">
      <c r="A719" s="38" t="s">
        <v>72</v>
      </c>
      <c r="B719" s="28" t="s">
        <v>14</v>
      </c>
      <c r="C719" s="28" t="s">
        <v>56</v>
      </c>
      <c r="D719" s="25"/>
      <c r="E719" s="24"/>
      <c r="F719" s="61">
        <f>F720</f>
        <v>33630</v>
      </c>
      <c r="G719" s="61">
        <f>G720</f>
        <v>0</v>
      </c>
    </row>
    <row r="720" spans="1:7" s="5" customFormat="1" ht="50.25">
      <c r="A720" s="35" t="s">
        <v>307</v>
      </c>
      <c r="B720" s="48" t="s">
        <v>14</v>
      </c>
      <c r="C720" s="48" t="s">
        <v>56</v>
      </c>
      <c r="D720" s="48" t="s">
        <v>337</v>
      </c>
      <c r="E720" s="48"/>
      <c r="F720" s="88">
        <f t="shared" ref="F720" si="194">F721</f>
        <v>33630</v>
      </c>
      <c r="G720" s="88">
        <f t="shared" ref="F720:G723" si="195">G721</f>
        <v>0</v>
      </c>
    </row>
    <row r="721" spans="1:7" s="5" customFormat="1" ht="31.5" customHeight="1">
      <c r="A721" s="35" t="s">
        <v>73</v>
      </c>
      <c r="B721" s="48" t="s">
        <v>14</v>
      </c>
      <c r="C721" s="48" t="s">
        <v>56</v>
      </c>
      <c r="D721" s="48" t="s">
        <v>492</v>
      </c>
      <c r="E721" s="48"/>
      <c r="F721" s="88">
        <f t="shared" si="195"/>
        <v>33630</v>
      </c>
      <c r="G721" s="88">
        <f t="shared" si="195"/>
        <v>0</v>
      </c>
    </row>
    <row r="722" spans="1:7" s="5" customFormat="1" ht="153.75" customHeight="1">
      <c r="A722" s="35" t="s">
        <v>314</v>
      </c>
      <c r="B722" s="48" t="s">
        <v>14</v>
      </c>
      <c r="C722" s="48" t="s">
        <v>56</v>
      </c>
      <c r="D722" s="48" t="s">
        <v>493</v>
      </c>
      <c r="E722" s="48"/>
      <c r="F722" s="88">
        <f t="shared" si="195"/>
        <v>33630</v>
      </c>
      <c r="G722" s="88">
        <f t="shared" si="195"/>
        <v>0</v>
      </c>
    </row>
    <row r="723" spans="1:7" s="5" customFormat="1" ht="50.25">
      <c r="A723" s="35" t="s">
        <v>94</v>
      </c>
      <c r="B723" s="48" t="s">
        <v>14</v>
      </c>
      <c r="C723" s="48" t="s">
        <v>56</v>
      </c>
      <c r="D723" s="48" t="s">
        <v>493</v>
      </c>
      <c r="E723" s="48" t="s">
        <v>95</v>
      </c>
      <c r="F723" s="88">
        <f t="shared" si="195"/>
        <v>33630</v>
      </c>
      <c r="G723" s="88">
        <f t="shared" si="195"/>
        <v>0</v>
      </c>
    </row>
    <row r="724" spans="1:7" s="5" customFormat="1" ht="16.5" customHeight="1">
      <c r="A724" s="31" t="s">
        <v>236</v>
      </c>
      <c r="B724" s="48" t="s">
        <v>14</v>
      </c>
      <c r="C724" s="48" t="s">
        <v>56</v>
      </c>
      <c r="D724" s="48" t="s">
        <v>493</v>
      </c>
      <c r="E724" s="48" t="s">
        <v>235</v>
      </c>
      <c r="F724" s="34">
        <v>33630</v>
      </c>
      <c r="G724" s="34"/>
    </row>
    <row r="725" spans="1:7" s="8" customFormat="1" ht="13.5" customHeight="1">
      <c r="A725" s="62"/>
      <c r="B725" s="41"/>
      <c r="C725" s="41"/>
      <c r="D725" s="63"/>
      <c r="E725" s="41"/>
      <c r="F725" s="67"/>
      <c r="G725" s="67"/>
    </row>
    <row r="726" spans="1:7" s="9" customFormat="1" ht="18.75">
      <c r="A726" s="38" t="s">
        <v>49</v>
      </c>
      <c r="B726" s="28" t="s">
        <v>14</v>
      </c>
      <c r="C726" s="28" t="s">
        <v>57</v>
      </c>
      <c r="D726" s="39"/>
      <c r="E726" s="28"/>
      <c r="F726" s="40">
        <f t="shared" ref="F726:G728" si="196">F727</f>
        <v>5299</v>
      </c>
      <c r="G726" s="40">
        <f t="shared" si="196"/>
        <v>0</v>
      </c>
    </row>
    <row r="727" spans="1:7" s="9" customFormat="1" ht="33.75">
      <c r="A727" s="31" t="s">
        <v>248</v>
      </c>
      <c r="B727" s="32" t="s">
        <v>14</v>
      </c>
      <c r="C727" s="32" t="s">
        <v>57</v>
      </c>
      <c r="D727" s="58" t="s">
        <v>437</v>
      </c>
      <c r="E727" s="28"/>
      <c r="F727" s="75">
        <f>F728</f>
        <v>5299</v>
      </c>
      <c r="G727" s="75">
        <f>G728</f>
        <v>0</v>
      </c>
    </row>
    <row r="728" spans="1:7" s="9" customFormat="1" ht="33">
      <c r="A728" s="31" t="s">
        <v>281</v>
      </c>
      <c r="B728" s="32" t="s">
        <v>14</v>
      </c>
      <c r="C728" s="32" t="s">
        <v>57</v>
      </c>
      <c r="D728" s="43" t="s">
        <v>440</v>
      </c>
      <c r="E728" s="32"/>
      <c r="F728" s="75">
        <f t="shared" si="196"/>
        <v>5299</v>
      </c>
      <c r="G728" s="75">
        <f t="shared" si="196"/>
        <v>0</v>
      </c>
    </row>
    <row r="729" spans="1:7" s="9" customFormat="1" ht="19.5" customHeight="1">
      <c r="A729" s="31" t="s">
        <v>50</v>
      </c>
      <c r="B729" s="32" t="s">
        <v>14</v>
      </c>
      <c r="C729" s="32" t="s">
        <v>57</v>
      </c>
      <c r="D729" s="43" t="s">
        <v>441</v>
      </c>
      <c r="E729" s="32"/>
      <c r="F729" s="75">
        <f t="shared" ref="F729:G729" si="197">F730+F732+F734</f>
        <v>5299</v>
      </c>
      <c r="G729" s="75">
        <f t="shared" si="197"/>
        <v>0</v>
      </c>
    </row>
    <row r="730" spans="1:7" s="9" customFormat="1" ht="84" customHeight="1">
      <c r="A730" s="44" t="s">
        <v>118</v>
      </c>
      <c r="B730" s="32" t="s">
        <v>14</v>
      </c>
      <c r="C730" s="32" t="s">
        <v>57</v>
      </c>
      <c r="D730" s="43" t="s">
        <v>441</v>
      </c>
      <c r="E730" s="32" t="s">
        <v>119</v>
      </c>
      <c r="F730" s="75">
        <f t="shared" ref="F730:G730" si="198">F731</f>
        <v>4216</v>
      </c>
      <c r="G730" s="75">
        <f t="shared" si="198"/>
        <v>0</v>
      </c>
    </row>
    <row r="731" spans="1:7" s="9" customFormat="1" ht="33.75" customHeight="1">
      <c r="A731" s="35" t="s">
        <v>224</v>
      </c>
      <c r="B731" s="32" t="s">
        <v>14</v>
      </c>
      <c r="C731" s="32" t="s">
        <v>57</v>
      </c>
      <c r="D731" s="43" t="s">
        <v>441</v>
      </c>
      <c r="E731" s="32" t="s">
        <v>223</v>
      </c>
      <c r="F731" s="34">
        <v>4216</v>
      </c>
      <c r="G731" s="34"/>
    </row>
    <row r="732" spans="1:7" s="9" customFormat="1" ht="31.5" customHeight="1">
      <c r="A732" s="42" t="s">
        <v>87</v>
      </c>
      <c r="B732" s="32" t="s">
        <v>14</v>
      </c>
      <c r="C732" s="32" t="s">
        <v>57</v>
      </c>
      <c r="D732" s="43" t="s">
        <v>441</v>
      </c>
      <c r="E732" s="32" t="s">
        <v>88</v>
      </c>
      <c r="F732" s="75">
        <f t="shared" ref="F732:G732" si="199">F733</f>
        <v>1031</v>
      </c>
      <c r="G732" s="75">
        <f t="shared" si="199"/>
        <v>0</v>
      </c>
    </row>
    <row r="733" spans="1:7" s="9" customFormat="1" ht="48" customHeight="1">
      <c r="A733" s="42" t="s">
        <v>214</v>
      </c>
      <c r="B733" s="32" t="s">
        <v>14</v>
      </c>
      <c r="C733" s="32" t="s">
        <v>57</v>
      </c>
      <c r="D733" s="43" t="s">
        <v>441</v>
      </c>
      <c r="E733" s="32" t="s">
        <v>213</v>
      </c>
      <c r="F733" s="34">
        <v>1031</v>
      </c>
      <c r="G733" s="34"/>
    </row>
    <row r="734" spans="1:7" s="9" customFormat="1" ht="16.5">
      <c r="A734" s="35" t="s">
        <v>111</v>
      </c>
      <c r="B734" s="32" t="s">
        <v>14</v>
      </c>
      <c r="C734" s="32" t="s">
        <v>57</v>
      </c>
      <c r="D734" s="43" t="s">
        <v>441</v>
      </c>
      <c r="E734" s="32" t="s">
        <v>112</v>
      </c>
      <c r="F734" s="75">
        <f t="shared" ref="F734:G734" si="200">F735</f>
        <v>52</v>
      </c>
      <c r="G734" s="75">
        <f t="shared" si="200"/>
        <v>0</v>
      </c>
    </row>
    <row r="735" spans="1:7" s="9" customFormat="1" ht="16.5">
      <c r="A735" s="31" t="s">
        <v>216</v>
      </c>
      <c r="B735" s="32" t="s">
        <v>14</v>
      </c>
      <c r="C735" s="32" t="s">
        <v>57</v>
      </c>
      <c r="D735" s="43" t="s">
        <v>441</v>
      </c>
      <c r="E735" s="32" t="s">
        <v>215</v>
      </c>
      <c r="F735" s="34">
        <v>52</v>
      </c>
      <c r="G735" s="34"/>
    </row>
    <row r="736" spans="1:7" s="7" customFormat="1" ht="18.75">
      <c r="A736" s="38"/>
      <c r="B736" s="28"/>
      <c r="C736" s="28"/>
      <c r="D736" s="29"/>
      <c r="E736" s="28"/>
      <c r="F736" s="66"/>
      <c r="G736" s="66"/>
    </row>
    <row r="737" spans="1:7" s="7" customFormat="1" ht="18.75">
      <c r="A737" s="38" t="s">
        <v>51</v>
      </c>
      <c r="B737" s="28" t="s">
        <v>14</v>
      </c>
      <c r="C737" s="28" t="s">
        <v>59</v>
      </c>
      <c r="D737" s="39"/>
      <c r="E737" s="28"/>
      <c r="F737" s="40">
        <f>F738+F821+F844</f>
        <v>105721</v>
      </c>
      <c r="G737" s="40">
        <f>G738+G821+G844</f>
        <v>0</v>
      </c>
    </row>
    <row r="738" spans="1:7" s="7" customFormat="1" ht="70.5" customHeight="1">
      <c r="A738" s="35" t="s">
        <v>174</v>
      </c>
      <c r="B738" s="48" t="s">
        <v>14</v>
      </c>
      <c r="C738" s="48" t="s">
        <v>59</v>
      </c>
      <c r="D738" s="48" t="s">
        <v>474</v>
      </c>
      <c r="E738" s="48"/>
      <c r="F738" s="34">
        <f>F739</f>
        <v>50375</v>
      </c>
      <c r="G738" s="34">
        <f>G739</f>
        <v>0</v>
      </c>
    </row>
    <row r="739" spans="1:7" s="7" customFormat="1" ht="18.75">
      <c r="A739" s="35" t="s">
        <v>139</v>
      </c>
      <c r="B739" s="48" t="s">
        <v>14</v>
      </c>
      <c r="C739" s="48" t="s">
        <v>59</v>
      </c>
      <c r="D739" s="48" t="s">
        <v>494</v>
      </c>
      <c r="E739" s="48"/>
      <c r="F739" s="34">
        <f>F740+F743+F746+F749+F752+F755+F758+F761+F764+F767+F770+F773+F776+F782+F785+F788+F791+F797+F800+F803+F806+F809+F812+F815+F818+F779+F794</f>
        <v>50375</v>
      </c>
      <c r="G739" s="34">
        <f>G740+G743+G746+G749+G752+G755+G758+G761+G764+G767+G770+G773+G776+G782+G785+G788+G791+G797+G800+G803+G806+G809+G812+G815+G818+G779+G794</f>
        <v>0</v>
      </c>
    </row>
    <row r="740" spans="1:7" s="7" customFormat="1" ht="33.75">
      <c r="A740" s="78" t="s">
        <v>496</v>
      </c>
      <c r="B740" s="48" t="s">
        <v>14</v>
      </c>
      <c r="C740" s="48" t="s">
        <v>59</v>
      </c>
      <c r="D740" s="48" t="s">
        <v>495</v>
      </c>
      <c r="E740" s="48"/>
      <c r="F740" s="34">
        <f t="shared" ref="F740:G741" si="201">F741</f>
        <v>2115</v>
      </c>
      <c r="G740" s="34">
        <f t="shared" si="201"/>
        <v>0</v>
      </c>
    </row>
    <row r="741" spans="1:7" s="7" customFormat="1" ht="21.75" customHeight="1">
      <c r="A741" s="77" t="s">
        <v>115</v>
      </c>
      <c r="B741" s="48" t="s">
        <v>14</v>
      </c>
      <c r="C741" s="48" t="s">
        <v>59</v>
      </c>
      <c r="D741" s="48" t="s">
        <v>495</v>
      </c>
      <c r="E741" s="48" t="s">
        <v>103</v>
      </c>
      <c r="F741" s="34">
        <f t="shared" si="201"/>
        <v>2115</v>
      </c>
      <c r="G741" s="34">
        <f t="shared" si="201"/>
        <v>0</v>
      </c>
    </row>
    <row r="742" spans="1:7" s="7" customFormat="1" ht="33.75">
      <c r="A742" s="31" t="s">
        <v>250</v>
      </c>
      <c r="B742" s="48" t="s">
        <v>14</v>
      </c>
      <c r="C742" s="48" t="s">
        <v>59</v>
      </c>
      <c r="D742" s="48" t="s">
        <v>495</v>
      </c>
      <c r="E742" s="48" t="s">
        <v>249</v>
      </c>
      <c r="F742" s="34">
        <v>2115</v>
      </c>
      <c r="G742" s="34"/>
    </row>
    <row r="743" spans="1:7" s="7" customFormat="1" ht="66.75">
      <c r="A743" s="31" t="s">
        <v>308</v>
      </c>
      <c r="B743" s="48" t="s">
        <v>14</v>
      </c>
      <c r="C743" s="48" t="s">
        <v>59</v>
      </c>
      <c r="D743" s="48" t="s">
        <v>497</v>
      </c>
      <c r="E743" s="48"/>
      <c r="F743" s="34">
        <f t="shared" ref="F743" si="202">F744</f>
        <v>810</v>
      </c>
      <c r="G743" s="34">
        <f t="shared" ref="F743:G744" si="203">G744</f>
        <v>0</v>
      </c>
    </row>
    <row r="744" spans="1:7" s="7" customFormat="1" ht="33.75">
      <c r="A744" s="77" t="s">
        <v>115</v>
      </c>
      <c r="B744" s="48" t="s">
        <v>14</v>
      </c>
      <c r="C744" s="48" t="s">
        <v>59</v>
      </c>
      <c r="D744" s="48" t="s">
        <v>497</v>
      </c>
      <c r="E744" s="48" t="s">
        <v>103</v>
      </c>
      <c r="F744" s="34">
        <f t="shared" si="203"/>
        <v>810</v>
      </c>
      <c r="G744" s="34">
        <f t="shared" si="203"/>
        <v>0</v>
      </c>
    </row>
    <row r="745" spans="1:7" s="7" customFormat="1" ht="33.75">
      <c r="A745" s="31" t="s">
        <v>250</v>
      </c>
      <c r="B745" s="48" t="s">
        <v>14</v>
      </c>
      <c r="C745" s="48" t="s">
        <v>59</v>
      </c>
      <c r="D745" s="48" t="s">
        <v>497</v>
      </c>
      <c r="E745" s="48" t="s">
        <v>249</v>
      </c>
      <c r="F745" s="34">
        <v>810</v>
      </c>
      <c r="G745" s="34"/>
    </row>
    <row r="746" spans="1:7" s="7" customFormat="1" ht="66.75">
      <c r="A746" s="51" t="s">
        <v>310</v>
      </c>
      <c r="B746" s="48" t="s">
        <v>14</v>
      </c>
      <c r="C746" s="48" t="s">
        <v>59</v>
      </c>
      <c r="D746" s="48" t="s">
        <v>498</v>
      </c>
      <c r="E746" s="48"/>
      <c r="F746" s="34">
        <f t="shared" ref="F746" si="204">F747</f>
        <v>7755</v>
      </c>
      <c r="G746" s="34">
        <f t="shared" ref="F746:G747" si="205">G747</f>
        <v>0</v>
      </c>
    </row>
    <row r="747" spans="1:7" s="7" customFormat="1" ht="28.5" customHeight="1">
      <c r="A747" s="77" t="s">
        <v>115</v>
      </c>
      <c r="B747" s="48" t="s">
        <v>14</v>
      </c>
      <c r="C747" s="48" t="s">
        <v>59</v>
      </c>
      <c r="D747" s="48" t="s">
        <v>498</v>
      </c>
      <c r="E747" s="48" t="s">
        <v>103</v>
      </c>
      <c r="F747" s="34">
        <f t="shared" si="205"/>
        <v>7755</v>
      </c>
      <c r="G747" s="34">
        <f t="shared" si="205"/>
        <v>0</v>
      </c>
    </row>
    <row r="748" spans="1:7" s="7" customFormat="1" ht="33.75">
      <c r="A748" s="31" t="s">
        <v>250</v>
      </c>
      <c r="B748" s="48" t="s">
        <v>14</v>
      </c>
      <c r="C748" s="48" t="s">
        <v>59</v>
      </c>
      <c r="D748" s="48" t="s">
        <v>498</v>
      </c>
      <c r="E748" s="48" t="s">
        <v>249</v>
      </c>
      <c r="F748" s="34">
        <v>7755</v>
      </c>
      <c r="G748" s="34"/>
    </row>
    <row r="749" spans="1:7" s="7" customFormat="1" ht="66.75">
      <c r="A749" s="44" t="s">
        <v>625</v>
      </c>
      <c r="B749" s="48" t="s">
        <v>14</v>
      </c>
      <c r="C749" s="48" t="s">
        <v>59</v>
      </c>
      <c r="D749" s="48" t="s">
        <v>499</v>
      </c>
      <c r="E749" s="48"/>
      <c r="F749" s="34">
        <f t="shared" ref="F749:G750" si="206">F750</f>
        <v>126</v>
      </c>
      <c r="G749" s="34">
        <f t="shared" si="206"/>
        <v>0</v>
      </c>
    </row>
    <row r="750" spans="1:7" s="7" customFormat="1" ht="21" customHeight="1">
      <c r="A750" s="77" t="s">
        <v>115</v>
      </c>
      <c r="B750" s="48" t="s">
        <v>14</v>
      </c>
      <c r="C750" s="48" t="s">
        <v>59</v>
      </c>
      <c r="D750" s="48" t="s">
        <v>499</v>
      </c>
      <c r="E750" s="48" t="s">
        <v>103</v>
      </c>
      <c r="F750" s="34">
        <f t="shared" si="206"/>
        <v>126</v>
      </c>
      <c r="G750" s="34">
        <f t="shared" si="206"/>
        <v>0</v>
      </c>
    </row>
    <row r="751" spans="1:7" s="7" customFormat="1" ht="33.75">
      <c r="A751" s="31" t="s">
        <v>250</v>
      </c>
      <c r="B751" s="48" t="s">
        <v>14</v>
      </c>
      <c r="C751" s="48" t="s">
        <v>59</v>
      </c>
      <c r="D751" s="48" t="s">
        <v>499</v>
      </c>
      <c r="E751" s="48" t="s">
        <v>249</v>
      </c>
      <c r="F751" s="34">
        <v>126</v>
      </c>
      <c r="G751" s="34"/>
    </row>
    <row r="752" spans="1:7" s="7" customFormat="1" ht="66.75">
      <c r="A752" s="44" t="s">
        <v>294</v>
      </c>
      <c r="B752" s="48" t="s">
        <v>14</v>
      </c>
      <c r="C752" s="48" t="s">
        <v>59</v>
      </c>
      <c r="D752" s="48" t="s">
        <v>500</v>
      </c>
      <c r="E752" s="48"/>
      <c r="F752" s="34">
        <f t="shared" ref="F752:G753" si="207">F753</f>
        <v>3343</v>
      </c>
      <c r="G752" s="34">
        <f t="shared" si="207"/>
        <v>0</v>
      </c>
    </row>
    <row r="753" spans="1:7" s="7" customFormat="1" ht="18" customHeight="1">
      <c r="A753" s="77" t="s">
        <v>115</v>
      </c>
      <c r="B753" s="48" t="s">
        <v>14</v>
      </c>
      <c r="C753" s="48" t="s">
        <v>59</v>
      </c>
      <c r="D753" s="48" t="s">
        <v>500</v>
      </c>
      <c r="E753" s="48" t="s">
        <v>103</v>
      </c>
      <c r="F753" s="34">
        <f t="shared" si="207"/>
        <v>3343</v>
      </c>
      <c r="G753" s="34">
        <f t="shared" si="207"/>
        <v>0</v>
      </c>
    </row>
    <row r="754" spans="1:7" s="7" customFormat="1" ht="38.25" customHeight="1">
      <c r="A754" s="31" t="s">
        <v>250</v>
      </c>
      <c r="B754" s="48" t="s">
        <v>14</v>
      </c>
      <c r="C754" s="48" t="s">
        <v>59</v>
      </c>
      <c r="D754" s="48" t="s">
        <v>500</v>
      </c>
      <c r="E754" s="48" t="s">
        <v>249</v>
      </c>
      <c r="F754" s="34">
        <v>3343</v>
      </c>
      <c r="G754" s="34"/>
    </row>
    <row r="755" spans="1:7" s="7" customFormat="1" ht="37.5" customHeight="1">
      <c r="A755" s="44" t="s">
        <v>295</v>
      </c>
      <c r="B755" s="48" t="s">
        <v>14</v>
      </c>
      <c r="C755" s="48" t="s">
        <v>59</v>
      </c>
      <c r="D755" s="48" t="s">
        <v>501</v>
      </c>
      <c r="E755" s="48"/>
      <c r="F755" s="34">
        <f t="shared" ref="F755:G756" si="208">F756</f>
        <v>1309</v>
      </c>
      <c r="G755" s="34">
        <f t="shared" si="208"/>
        <v>0</v>
      </c>
    </row>
    <row r="756" spans="1:7" s="7" customFormat="1" ht="21" customHeight="1">
      <c r="A756" s="77" t="s">
        <v>115</v>
      </c>
      <c r="B756" s="48" t="s">
        <v>14</v>
      </c>
      <c r="C756" s="48" t="s">
        <v>59</v>
      </c>
      <c r="D756" s="48" t="s">
        <v>501</v>
      </c>
      <c r="E756" s="48" t="s">
        <v>103</v>
      </c>
      <c r="F756" s="34">
        <f t="shared" si="208"/>
        <v>1309</v>
      </c>
      <c r="G756" s="34">
        <f t="shared" si="208"/>
        <v>0</v>
      </c>
    </row>
    <row r="757" spans="1:7" s="7" customFormat="1" ht="33.75">
      <c r="A757" s="31" t="s">
        <v>250</v>
      </c>
      <c r="B757" s="48" t="s">
        <v>14</v>
      </c>
      <c r="C757" s="48" t="s">
        <v>59</v>
      </c>
      <c r="D757" s="48" t="s">
        <v>501</v>
      </c>
      <c r="E757" s="48" t="s">
        <v>249</v>
      </c>
      <c r="F757" s="34">
        <v>1309</v>
      </c>
      <c r="G757" s="34"/>
    </row>
    <row r="758" spans="1:7" s="7" customFormat="1" ht="39" customHeight="1">
      <c r="A758" s="44" t="s">
        <v>296</v>
      </c>
      <c r="B758" s="48" t="s">
        <v>14</v>
      </c>
      <c r="C758" s="48" t="s">
        <v>59</v>
      </c>
      <c r="D758" s="48" t="s">
        <v>502</v>
      </c>
      <c r="E758" s="48"/>
      <c r="F758" s="34">
        <f t="shared" ref="F758:G759" si="209">F759</f>
        <v>99</v>
      </c>
      <c r="G758" s="34">
        <f t="shared" si="209"/>
        <v>0</v>
      </c>
    </row>
    <row r="759" spans="1:7" s="7" customFormat="1" ht="21.75" customHeight="1">
      <c r="A759" s="77" t="s">
        <v>115</v>
      </c>
      <c r="B759" s="48" t="s">
        <v>14</v>
      </c>
      <c r="C759" s="48" t="s">
        <v>59</v>
      </c>
      <c r="D759" s="48" t="s">
        <v>502</v>
      </c>
      <c r="E759" s="48" t="s">
        <v>103</v>
      </c>
      <c r="F759" s="34">
        <f t="shared" si="209"/>
        <v>99</v>
      </c>
      <c r="G759" s="34">
        <f t="shared" si="209"/>
        <v>0</v>
      </c>
    </row>
    <row r="760" spans="1:7" s="7" customFormat="1" ht="33.75">
      <c r="A760" s="31" t="s">
        <v>250</v>
      </c>
      <c r="B760" s="48" t="s">
        <v>14</v>
      </c>
      <c r="C760" s="48" t="s">
        <v>59</v>
      </c>
      <c r="D760" s="48" t="s">
        <v>502</v>
      </c>
      <c r="E760" s="48" t="s">
        <v>249</v>
      </c>
      <c r="F760" s="34">
        <v>99</v>
      </c>
      <c r="G760" s="34"/>
    </row>
    <row r="761" spans="1:7" s="7" customFormat="1" ht="54" customHeight="1">
      <c r="A761" s="44" t="s">
        <v>297</v>
      </c>
      <c r="B761" s="48" t="s">
        <v>14</v>
      </c>
      <c r="C761" s="48" t="s">
        <v>59</v>
      </c>
      <c r="D761" s="48" t="s">
        <v>503</v>
      </c>
      <c r="E761" s="48"/>
      <c r="F761" s="34">
        <f t="shared" ref="F761:G762" si="210">F762</f>
        <v>550</v>
      </c>
      <c r="G761" s="34">
        <f t="shared" si="210"/>
        <v>0</v>
      </c>
    </row>
    <row r="762" spans="1:7" s="7" customFormat="1" ht="21" customHeight="1">
      <c r="A762" s="77" t="s">
        <v>115</v>
      </c>
      <c r="B762" s="48" t="s">
        <v>14</v>
      </c>
      <c r="C762" s="48" t="s">
        <v>59</v>
      </c>
      <c r="D762" s="48" t="s">
        <v>503</v>
      </c>
      <c r="E762" s="48" t="s">
        <v>103</v>
      </c>
      <c r="F762" s="34">
        <f t="shared" si="210"/>
        <v>550</v>
      </c>
      <c r="G762" s="34">
        <f t="shared" si="210"/>
        <v>0</v>
      </c>
    </row>
    <row r="763" spans="1:7" s="7" customFormat="1" ht="33.75">
      <c r="A763" s="31" t="s">
        <v>250</v>
      </c>
      <c r="B763" s="48" t="s">
        <v>14</v>
      </c>
      <c r="C763" s="48" t="s">
        <v>59</v>
      </c>
      <c r="D763" s="48" t="s">
        <v>503</v>
      </c>
      <c r="E763" s="48" t="s">
        <v>249</v>
      </c>
      <c r="F763" s="34">
        <v>550</v>
      </c>
      <c r="G763" s="34"/>
    </row>
    <row r="764" spans="1:7" s="7" customFormat="1" ht="40.5" customHeight="1">
      <c r="A764" s="78" t="s">
        <v>170</v>
      </c>
      <c r="B764" s="48" t="s">
        <v>14</v>
      </c>
      <c r="C764" s="48" t="s">
        <v>59</v>
      </c>
      <c r="D764" s="48" t="s">
        <v>504</v>
      </c>
      <c r="E764" s="48"/>
      <c r="F764" s="34">
        <f t="shared" ref="F764:G765" si="211">F765</f>
        <v>3976</v>
      </c>
      <c r="G764" s="34">
        <f t="shared" si="211"/>
        <v>0</v>
      </c>
    </row>
    <row r="765" spans="1:7" s="7" customFormat="1" ht="30.75" customHeight="1">
      <c r="A765" s="77" t="s">
        <v>115</v>
      </c>
      <c r="B765" s="48" t="s">
        <v>14</v>
      </c>
      <c r="C765" s="48" t="s">
        <v>59</v>
      </c>
      <c r="D765" s="48" t="s">
        <v>504</v>
      </c>
      <c r="E765" s="48" t="s">
        <v>103</v>
      </c>
      <c r="F765" s="34">
        <f t="shared" si="211"/>
        <v>3976</v>
      </c>
      <c r="G765" s="34">
        <f t="shared" si="211"/>
        <v>0</v>
      </c>
    </row>
    <row r="766" spans="1:7" s="7" customFormat="1" ht="45" customHeight="1">
      <c r="A766" s="31" t="s">
        <v>250</v>
      </c>
      <c r="B766" s="48" t="s">
        <v>14</v>
      </c>
      <c r="C766" s="48" t="s">
        <v>59</v>
      </c>
      <c r="D766" s="48" t="s">
        <v>504</v>
      </c>
      <c r="E766" s="48" t="s">
        <v>249</v>
      </c>
      <c r="F766" s="34">
        <v>3976</v>
      </c>
      <c r="G766" s="34"/>
    </row>
    <row r="767" spans="1:7" s="7" customFormat="1" ht="90" customHeight="1">
      <c r="A767" s="44" t="s">
        <v>192</v>
      </c>
      <c r="B767" s="48" t="s">
        <v>14</v>
      </c>
      <c r="C767" s="48" t="s">
        <v>59</v>
      </c>
      <c r="D767" s="48" t="s">
        <v>505</v>
      </c>
      <c r="E767" s="48"/>
      <c r="F767" s="34">
        <f t="shared" ref="F767:G768" si="212">F768</f>
        <v>270</v>
      </c>
      <c r="G767" s="34">
        <f t="shared" si="212"/>
        <v>0</v>
      </c>
    </row>
    <row r="768" spans="1:7" s="7" customFormat="1" ht="19.5" customHeight="1">
      <c r="A768" s="77" t="s">
        <v>115</v>
      </c>
      <c r="B768" s="48" t="s">
        <v>14</v>
      </c>
      <c r="C768" s="48" t="s">
        <v>59</v>
      </c>
      <c r="D768" s="48" t="s">
        <v>505</v>
      </c>
      <c r="E768" s="48" t="s">
        <v>103</v>
      </c>
      <c r="F768" s="34">
        <f t="shared" si="212"/>
        <v>270</v>
      </c>
      <c r="G768" s="34">
        <f t="shared" si="212"/>
        <v>0</v>
      </c>
    </row>
    <row r="769" spans="1:7" s="7" customFormat="1" ht="33.75">
      <c r="A769" s="31" t="s">
        <v>250</v>
      </c>
      <c r="B769" s="48" t="s">
        <v>14</v>
      </c>
      <c r="C769" s="48" t="s">
        <v>59</v>
      </c>
      <c r="D769" s="48" t="s">
        <v>505</v>
      </c>
      <c r="E769" s="48" t="s">
        <v>249</v>
      </c>
      <c r="F769" s="34">
        <v>270</v>
      </c>
      <c r="G769" s="34"/>
    </row>
    <row r="770" spans="1:7" s="7" customFormat="1" ht="54.75" customHeight="1">
      <c r="A770" s="78" t="s">
        <v>171</v>
      </c>
      <c r="B770" s="48" t="s">
        <v>14</v>
      </c>
      <c r="C770" s="48" t="s">
        <v>59</v>
      </c>
      <c r="D770" s="48" t="s">
        <v>506</v>
      </c>
      <c r="E770" s="48"/>
      <c r="F770" s="34">
        <f t="shared" ref="F770:G771" si="213">F771</f>
        <v>150</v>
      </c>
      <c r="G770" s="34">
        <f t="shared" si="213"/>
        <v>0</v>
      </c>
    </row>
    <row r="771" spans="1:7" s="7" customFormat="1" ht="21.75" customHeight="1">
      <c r="A771" s="77" t="s">
        <v>115</v>
      </c>
      <c r="B771" s="48" t="s">
        <v>14</v>
      </c>
      <c r="C771" s="48" t="s">
        <v>59</v>
      </c>
      <c r="D771" s="48" t="s">
        <v>506</v>
      </c>
      <c r="E771" s="48" t="s">
        <v>103</v>
      </c>
      <c r="F771" s="34">
        <f t="shared" si="213"/>
        <v>150</v>
      </c>
      <c r="G771" s="34">
        <f t="shared" si="213"/>
        <v>0</v>
      </c>
    </row>
    <row r="772" spans="1:7" s="7" customFormat="1" ht="33.75">
      <c r="A772" s="31" t="s">
        <v>250</v>
      </c>
      <c r="B772" s="48" t="s">
        <v>14</v>
      </c>
      <c r="C772" s="48" t="s">
        <v>59</v>
      </c>
      <c r="D772" s="48" t="s">
        <v>506</v>
      </c>
      <c r="E772" s="48" t="s">
        <v>249</v>
      </c>
      <c r="F772" s="34">
        <v>150</v>
      </c>
      <c r="G772" s="34"/>
    </row>
    <row r="773" spans="1:7" s="7" customFormat="1" ht="174" customHeight="1">
      <c r="A773" s="44" t="s">
        <v>193</v>
      </c>
      <c r="B773" s="48" t="s">
        <v>14</v>
      </c>
      <c r="C773" s="48" t="s">
        <v>59</v>
      </c>
      <c r="D773" s="48" t="s">
        <v>507</v>
      </c>
      <c r="E773" s="48"/>
      <c r="F773" s="34">
        <f t="shared" ref="F773:G774" si="214">F774</f>
        <v>230</v>
      </c>
      <c r="G773" s="34">
        <f t="shared" si="214"/>
        <v>0</v>
      </c>
    </row>
    <row r="774" spans="1:7" s="7" customFormat="1" ht="21" customHeight="1">
      <c r="A774" s="77" t="s">
        <v>115</v>
      </c>
      <c r="B774" s="48" t="s">
        <v>14</v>
      </c>
      <c r="C774" s="48" t="s">
        <v>59</v>
      </c>
      <c r="D774" s="48" t="s">
        <v>507</v>
      </c>
      <c r="E774" s="48" t="s">
        <v>103</v>
      </c>
      <c r="F774" s="34">
        <f t="shared" si="214"/>
        <v>230</v>
      </c>
      <c r="G774" s="34">
        <f>G775</f>
        <v>0</v>
      </c>
    </row>
    <row r="775" spans="1:7" s="7" customFormat="1" ht="33.75">
      <c r="A775" s="31" t="s">
        <v>250</v>
      </c>
      <c r="B775" s="48" t="s">
        <v>14</v>
      </c>
      <c r="C775" s="48" t="s">
        <v>59</v>
      </c>
      <c r="D775" s="48" t="s">
        <v>507</v>
      </c>
      <c r="E775" s="48" t="s">
        <v>249</v>
      </c>
      <c r="F775" s="34">
        <v>230</v>
      </c>
      <c r="G775" s="34"/>
    </row>
    <row r="776" spans="1:7" s="7" customFormat="1" ht="124.5" customHeight="1">
      <c r="A776" s="44" t="s">
        <v>194</v>
      </c>
      <c r="B776" s="48" t="s">
        <v>14</v>
      </c>
      <c r="C776" s="48" t="s">
        <v>59</v>
      </c>
      <c r="D776" s="48" t="s">
        <v>508</v>
      </c>
      <c r="E776" s="48"/>
      <c r="F776" s="34">
        <f t="shared" ref="F776:G777" si="215">F777</f>
        <v>50</v>
      </c>
      <c r="G776" s="34">
        <f t="shared" si="215"/>
        <v>0</v>
      </c>
    </row>
    <row r="777" spans="1:7" s="7" customFormat="1" ht="18.75" customHeight="1">
      <c r="A777" s="77" t="s">
        <v>115</v>
      </c>
      <c r="B777" s="48" t="s">
        <v>14</v>
      </c>
      <c r="C777" s="48" t="s">
        <v>59</v>
      </c>
      <c r="D777" s="48" t="s">
        <v>508</v>
      </c>
      <c r="E777" s="48" t="s">
        <v>103</v>
      </c>
      <c r="F777" s="34">
        <f t="shared" si="215"/>
        <v>50</v>
      </c>
      <c r="G777" s="34">
        <f t="shared" si="215"/>
        <v>0</v>
      </c>
    </row>
    <row r="778" spans="1:7" s="7" customFormat="1" ht="37.5" customHeight="1">
      <c r="A778" s="31" t="s">
        <v>250</v>
      </c>
      <c r="B778" s="48" t="s">
        <v>14</v>
      </c>
      <c r="C778" s="48" t="s">
        <v>59</v>
      </c>
      <c r="D778" s="48" t="s">
        <v>508</v>
      </c>
      <c r="E778" s="48" t="s">
        <v>249</v>
      </c>
      <c r="F778" s="34">
        <v>50</v>
      </c>
      <c r="G778" s="34"/>
    </row>
    <row r="779" spans="1:7" s="7" customFormat="1" ht="57" customHeight="1">
      <c r="A779" s="31" t="s">
        <v>263</v>
      </c>
      <c r="B779" s="48" t="s">
        <v>14</v>
      </c>
      <c r="C779" s="48" t="s">
        <v>59</v>
      </c>
      <c r="D779" s="48" t="s">
        <v>509</v>
      </c>
      <c r="E779" s="48"/>
      <c r="F779" s="34">
        <f t="shared" ref="F779:G780" si="216">F780</f>
        <v>150</v>
      </c>
      <c r="G779" s="34">
        <f t="shared" si="216"/>
        <v>0</v>
      </c>
    </row>
    <row r="780" spans="1:7" s="7" customFormat="1" ht="21.75" customHeight="1">
      <c r="A780" s="77" t="s">
        <v>115</v>
      </c>
      <c r="B780" s="48" t="s">
        <v>14</v>
      </c>
      <c r="C780" s="48" t="s">
        <v>59</v>
      </c>
      <c r="D780" s="48" t="s">
        <v>509</v>
      </c>
      <c r="E780" s="48" t="s">
        <v>103</v>
      </c>
      <c r="F780" s="34">
        <f t="shared" si="216"/>
        <v>150</v>
      </c>
      <c r="G780" s="34">
        <f t="shared" si="216"/>
        <v>0</v>
      </c>
    </row>
    <row r="781" spans="1:7" s="7" customFormat="1" ht="33.75">
      <c r="A781" s="31" t="s">
        <v>250</v>
      </c>
      <c r="B781" s="48" t="s">
        <v>14</v>
      </c>
      <c r="C781" s="48" t="s">
        <v>59</v>
      </c>
      <c r="D781" s="48" t="s">
        <v>509</v>
      </c>
      <c r="E781" s="48" t="s">
        <v>249</v>
      </c>
      <c r="F781" s="34">
        <v>150</v>
      </c>
      <c r="G781" s="34"/>
    </row>
    <row r="782" spans="1:7" s="7" customFormat="1" ht="99.75">
      <c r="A782" s="77" t="s">
        <v>172</v>
      </c>
      <c r="B782" s="48" t="s">
        <v>14</v>
      </c>
      <c r="C782" s="48" t="s">
        <v>59</v>
      </c>
      <c r="D782" s="48" t="s">
        <v>510</v>
      </c>
      <c r="E782" s="48"/>
      <c r="F782" s="34">
        <f t="shared" ref="F782:G783" si="217">F783</f>
        <v>360</v>
      </c>
      <c r="G782" s="34">
        <f t="shared" si="217"/>
        <v>0</v>
      </c>
    </row>
    <row r="783" spans="1:7" s="7" customFormat="1" ht="17.25" customHeight="1">
      <c r="A783" s="77" t="s">
        <v>115</v>
      </c>
      <c r="B783" s="48" t="s">
        <v>14</v>
      </c>
      <c r="C783" s="48" t="s">
        <v>59</v>
      </c>
      <c r="D783" s="48" t="s">
        <v>510</v>
      </c>
      <c r="E783" s="48" t="s">
        <v>103</v>
      </c>
      <c r="F783" s="34">
        <f t="shared" si="217"/>
        <v>360</v>
      </c>
      <c r="G783" s="34">
        <f t="shared" si="217"/>
        <v>0</v>
      </c>
    </row>
    <row r="784" spans="1:7" s="7" customFormat="1" ht="33.75">
      <c r="A784" s="31" t="s">
        <v>250</v>
      </c>
      <c r="B784" s="48" t="s">
        <v>14</v>
      </c>
      <c r="C784" s="48" t="s">
        <v>59</v>
      </c>
      <c r="D784" s="48" t="s">
        <v>510</v>
      </c>
      <c r="E784" s="48" t="s">
        <v>249</v>
      </c>
      <c r="F784" s="34">
        <v>360</v>
      </c>
      <c r="G784" s="34"/>
    </row>
    <row r="785" spans="1:7" s="7" customFormat="1" ht="83.25">
      <c r="A785" s="31" t="s">
        <v>325</v>
      </c>
      <c r="B785" s="48" t="s">
        <v>14</v>
      </c>
      <c r="C785" s="48" t="s">
        <v>59</v>
      </c>
      <c r="D785" s="48" t="s">
        <v>611</v>
      </c>
      <c r="E785" s="48"/>
      <c r="F785" s="34">
        <f>F786</f>
        <v>373</v>
      </c>
      <c r="G785" s="34">
        <f>G786</f>
        <v>0</v>
      </c>
    </row>
    <row r="786" spans="1:7" s="7" customFormat="1" ht="24.75" customHeight="1">
      <c r="A786" s="77" t="s">
        <v>115</v>
      </c>
      <c r="B786" s="48" t="s">
        <v>14</v>
      </c>
      <c r="C786" s="48" t="s">
        <v>59</v>
      </c>
      <c r="D786" s="48" t="s">
        <v>611</v>
      </c>
      <c r="E786" s="48" t="s">
        <v>103</v>
      </c>
      <c r="F786" s="34">
        <f>F787</f>
        <v>373</v>
      </c>
      <c r="G786" s="34">
        <f>G787</f>
        <v>0</v>
      </c>
    </row>
    <row r="787" spans="1:7" s="7" customFormat="1" ht="33.75">
      <c r="A787" s="31" t="s">
        <v>250</v>
      </c>
      <c r="B787" s="48" t="s">
        <v>14</v>
      </c>
      <c r="C787" s="48" t="s">
        <v>59</v>
      </c>
      <c r="D787" s="48" t="s">
        <v>611</v>
      </c>
      <c r="E787" s="48" t="s">
        <v>249</v>
      </c>
      <c r="F787" s="34">
        <v>373</v>
      </c>
      <c r="G787" s="34"/>
    </row>
    <row r="788" spans="1:7" s="7" customFormat="1" ht="41.25" customHeight="1">
      <c r="A788" s="78" t="s">
        <v>173</v>
      </c>
      <c r="B788" s="48" t="s">
        <v>14</v>
      </c>
      <c r="C788" s="48" t="s">
        <v>59</v>
      </c>
      <c r="D788" s="48" t="s">
        <v>511</v>
      </c>
      <c r="E788" s="48"/>
      <c r="F788" s="34">
        <f t="shared" ref="F788:G789" si="218">F789</f>
        <v>1302</v>
      </c>
      <c r="G788" s="34">
        <f t="shared" si="218"/>
        <v>0</v>
      </c>
    </row>
    <row r="789" spans="1:7" s="7" customFormat="1" ht="22.5" customHeight="1">
      <c r="A789" s="77" t="s">
        <v>115</v>
      </c>
      <c r="B789" s="48" t="s">
        <v>14</v>
      </c>
      <c r="C789" s="48" t="s">
        <v>59</v>
      </c>
      <c r="D789" s="48" t="s">
        <v>511</v>
      </c>
      <c r="E789" s="48" t="s">
        <v>103</v>
      </c>
      <c r="F789" s="34">
        <f t="shared" si="218"/>
        <v>1302</v>
      </c>
      <c r="G789" s="34">
        <f t="shared" si="218"/>
        <v>0</v>
      </c>
    </row>
    <row r="790" spans="1:7" s="7" customFormat="1" ht="33.75">
      <c r="A790" s="31" t="s">
        <v>250</v>
      </c>
      <c r="B790" s="48" t="s">
        <v>14</v>
      </c>
      <c r="C790" s="48" t="s">
        <v>59</v>
      </c>
      <c r="D790" s="48" t="s">
        <v>511</v>
      </c>
      <c r="E790" s="48" t="s">
        <v>249</v>
      </c>
      <c r="F790" s="34">
        <v>1302</v>
      </c>
      <c r="G790" s="34"/>
    </row>
    <row r="791" spans="1:7" s="7" customFormat="1" ht="51.75" customHeight="1">
      <c r="A791" s="77" t="s">
        <v>187</v>
      </c>
      <c r="B791" s="48" t="s">
        <v>14</v>
      </c>
      <c r="C791" s="48" t="s">
        <v>59</v>
      </c>
      <c r="D791" s="48" t="s">
        <v>512</v>
      </c>
      <c r="E791" s="48"/>
      <c r="F791" s="34">
        <f t="shared" ref="F791:G792" si="219">F792</f>
        <v>90</v>
      </c>
      <c r="G791" s="34">
        <f t="shared" si="219"/>
        <v>0</v>
      </c>
    </row>
    <row r="792" spans="1:7" s="7" customFormat="1" ht="18" customHeight="1">
      <c r="A792" s="77" t="s">
        <v>115</v>
      </c>
      <c r="B792" s="48" t="s">
        <v>14</v>
      </c>
      <c r="C792" s="48" t="s">
        <v>59</v>
      </c>
      <c r="D792" s="48" t="s">
        <v>512</v>
      </c>
      <c r="E792" s="48" t="s">
        <v>103</v>
      </c>
      <c r="F792" s="34">
        <f t="shared" si="219"/>
        <v>90</v>
      </c>
      <c r="G792" s="34">
        <f t="shared" si="219"/>
        <v>0</v>
      </c>
    </row>
    <row r="793" spans="1:7" s="7" customFormat="1" ht="33.75">
      <c r="A793" s="31" t="s">
        <v>250</v>
      </c>
      <c r="B793" s="48" t="s">
        <v>14</v>
      </c>
      <c r="C793" s="48" t="s">
        <v>59</v>
      </c>
      <c r="D793" s="48" t="s">
        <v>512</v>
      </c>
      <c r="E793" s="48" t="s">
        <v>249</v>
      </c>
      <c r="F793" s="34">
        <v>90</v>
      </c>
      <c r="G793" s="34"/>
    </row>
    <row r="794" spans="1:7" s="7" customFormat="1" ht="50.25">
      <c r="A794" s="77" t="s">
        <v>309</v>
      </c>
      <c r="B794" s="48" t="s">
        <v>14</v>
      </c>
      <c r="C794" s="48" t="s">
        <v>59</v>
      </c>
      <c r="D794" s="48" t="s">
        <v>513</v>
      </c>
      <c r="E794" s="48"/>
      <c r="F794" s="34">
        <f t="shared" ref="F794" si="220">F795</f>
        <v>2004</v>
      </c>
      <c r="G794" s="34">
        <f t="shared" ref="F794:G795" si="221">G795</f>
        <v>0</v>
      </c>
    </row>
    <row r="795" spans="1:7" s="7" customFormat="1" ht="18.75" customHeight="1">
      <c r="A795" s="77" t="s">
        <v>115</v>
      </c>
      <c r="B795" s="48" t="s">
        <v>14</v>
      </c>
      <c r="C795" s="48" t="s">
        <v>59</v>
      </c>
      <c r="D795" s="48" t="s">
        <v>513</v>
      </c>
      <c r="E795" s="48" t="s">
        <v>103</v>
      </c>
      <c r="F795" s="34">
        <f t="shared" si="221"/>
        <v>2004</v>
      </c>
      <c r="G795" s="34">
        <f t="shared" si="221"/>
        <v>0</v>
      </c>
    </row>
    <row r="796" spans="1:7" s="7" customFormat="1" ht="33.75">
      <c r="A796" s="31" t="s">
        <v>250</v>
      </c>
      <c r="B796" s="48" t="s">
        <v>14</v>
      </c>
      <c r="C796" s="48" t="s">
        <v>59</v>
      </c>
      <c r="D796" s="48" t="s">
        <v>513</v>
      </c>
      <c r="E796" s="48" t="s">
        <v>249</v>
      </c>
      <c r="F796" s="34">
        <v>2004</v>
      </c>
      <c r="G796" s="34"/>
    </row>
    <row r="797" spans="1:7" s="7" customFormat="1" ht="107.25" customHeight="1">
      <c r="A797" s="44" t="s">
        <v>201</v>
      </c>
      <c r="B797" s="48" t="s">
        <v>14</v>
      </c>
      <c r="C797" s="48" t="s">
        <v>59</v>
      </c>
      <c r="D797" s="48" t="s">
        <v>514</v>
      </c>
      <c r="E797" s="48"/>
      <c r="F797" s="34">
        <f t="shared" ref="F797:G798" si="222">F798</f>
        <v>50</v>
      </c>
      <c r="G797" s="34">
        <f t="shared" si="222"/>
        <v>0</v>
      </c>
    </row>
    <row r="798" spans="1:7" s="7" customFormat="1" ht="20.25" customHeight="1">
      <c r="A798" s="77" t="s">
        <v>115</v>
      </c>
      <c r="B798" s="48" t="s">
        <v>14</v>
      </c>
      <c r="C798" s="48" t="s">
        <v>59</v>
      </c>
      <c r="D798" s="48" t="s">
        <v>514</v>
      </c>
      <c r="E798" s="48" t="s">
        <v>103</v>
      </c>
      <c r="F798" s="34">
        <f t="shared" si="222"/>
        <v>50</v>
      </c>
      <c r="G798" s="34">
        <f t="shared" si="222"/>
        <v>0</v>
      </c>
    </row>
    <row r="799" spans="1:7" s="7" customFormat="1" ht="35.25" customHeight="1">
      <c r="A799" s="31" t="s">
        <v>250</v>
      </c>
      <c r="B799" s="48" t="s">
        <v>14</v>
      </c>
      <c r="C799" s="48" t="s">
        <v>59</v>
      </c>
      <c r="D799" s="48" t="s">
        <v>514</v>
      </c>
      <c r="E799" s="48" t="s">
        <v>249</v>
      </c>
      <c r="F799" s="34">
        <v>50</v>
      </c>
      <c r="G799" s="34"/>
    </row>
    <row r="800" spans="1:7" s="7" customFormat="1" ht="87.75" customHeight="1">
      <c r="A800" s="77" t="s">
        <v>202</v>
      </c>
      <c r="B800" s="48" t="s">
        <v>14</v>
      </c>
      <c r="C800" s="48" t="s">
        <v>59</v>
      </c>
      <c r="D800" s="48" t="s">
        <v>515</v>
      </c>
      <c r="E800" s="48"/>
      <c r="F800" s="34">
        <f t="shared" ref="F800:G801" si="223">F801</f>
        <v>498</v>
      </c>
      <c r="G800" s="34">
        <f t="shared" si="223"/>
        <v>0</v>
      </c>
    </row>
    <row r="801" spans="1:7" s="7" customFormat="1" ht="28.5" customHeight="1">
      <c r="A801" s="77" t="s">
        <v>115</v>
      </c>
      <c r="B801" s="48" t="s">
        <v>14</v>
      </c>
      <c r="C801" s="48" t="s">
        <v>59</v>
      </c>
      <c r="D801" s="48" t="s">
        <v>515</v>
      </c>
      <c r="E801" s="48" t="s">
        <v>103</v>
      </c>
      <c r="F801" s="34">
        <f t="shared" si="223"/>
        <v>498</v>
      </c>
      <c r="G801" s="34">
        <f t="shared" si="223"/>
        <v>0</v>
      </c>
    </row>
    <row r="802" spans="1:7" s="7" customFormat="1" ht="37.5" customHeight="1">
      <c r="A802" s="31" t="s">
        <v>250</v>
      </c>
      <c r="B802" s="48" t="s">
        <v>14</v>
      </c>
      <c r="C802" s="48" t="s">
        <v>59</v>
      </c>
      <c r="D802" s="48" t="s">
        <v>515</v>
      </c>
      <c r="E802" s="48" t="s">
        <v>249</v>
      </c>
      <c r="F802" s="34">
        <v>498</v>
      </c>
      <c r="G802" s="34"/>
    </row>
    <row r="803" spans="1:7" s="7" customFormat="1" ht="75.75" customHeight="1">
      <c r="A803" s="77" t="s">
        <v>203</v>
      </c>
      <c r="B803" s="48" t="s">
        <v>14</v>
      </c>
      <c r="C803" s="48" t="s">
        <v>59</v>
      </c>
      <c r="D803" s="48" t="s">
        <v>516</v>
      </c>
      <c r="E803" s="48"/>
      <c r="F803" s="34">
        <f t="shared" ref="F803:G804" si="224">F804</f>
        <v>3</v>
      </c>
      <c r="G803" s="34">
        <f t="shared" si="224"/>
        <v>0</v>
      </c>
    </row>
    <row r="804" spans="1:7" s="7" customFormat="1" ht="18.75" customHeight="1">
      <c r="A804" s="51" t="s">
        <v>115</v>
      </c>
      <c r="B804" s="48" t="s">
        <v>14</v>
      </c>
      <c r="C804" s="48" t="s">
        <v>59</v>
      </c>
      <c r="D804" s="48" t="s">
        <v>516</v>
      </c>
      <c r="E804" s="48" t="s">
        <v>103</v>
      </c>
      <c r="F804" s="34">
        <f t="shared" si="224"/>
        <v>3</v>
      </c>
      <c r="G804" s="34">
        <f t="shared" si="224"/>
        <v>0</v>
      </c>
    </row>
    <row r="805" spans="1:7" s="7" customFormat="1" ht="40.5" customHeight="1">
      <c r="A805" s="31" t="s">
        <v>250</v>
      </c>
      <c r="B805" s="48" t="s">
        <v>14</v>
      </c>
      <c r="C805" s="48" t="s">
        <v>59</v>
      </c>
      <c r="D805" s="48" t="s">
        <v>516</v>
      </c>
      <c r="E805" s="48" t="s">
        <v>249</v>
      </c>
      <c r="F805" s="34">
        <v>3</v>
      </c>
      <c r="G805" s="34"/>
    </row>
    <row r="806" spans="1:7" s="7" customFormat="1" ht="138.75" customHeight="1">
      <c r="A806" s="77" t="s">
        <v>204</v>
      </c>
      <c r="B806" s="48" t="s">
        <v>14</v>
      </c>
      <c r="C806" s="48" t="s">
        <v>59</v>
      </c>
      <c r="D806" s="48" t="s">
        <v>517</v>
      </c>
      <c r="E806" s="48"/>
      <c r="F806" s="34">
        <f t="shared" ref="F806:G807" si="225">F807</f>
        <v>12</v>
      </c>
      <c r="G806" s="34">
        <f t="shared" si="225"/>
        <v>0</v>
      </c>
    </row>
    <row r="807" spans="1:7" s="7" customFormat="1" ht="19.5" customHeight="1">
      <c r="A807" s="51" t="s">
        <v>115</v>
      </c>
      <c r="B807" s="48" t="s">
        <v>14</v>
      </c>
      <c r="C807" s="48" t="s">
        <v>59</v>
      </c>
      <c r="D807" s="48" t="s">
        <v>517</v>
      </c>
      <c r="E807" s="48" t="s">
        <v>103</v>
      </c>
      <c r="F807" s="34">
        <f t="shared" si="225"/>
        <v>12</v>
      </c>
      <c r="G807" s="34">
        <f t="shared" si="225"/>
        <v>0</v>
      </c>
    </row>
    <row r="808" spans="1:7" s="7" customFormat="1" ht="35.25" customHeight="1">
      <c r="A808" s="31" t="s">
        <v>250</v>
      </c>
      <c r="B808" s="48" t="s">
        <v>14</v>
      </c>
      <c r="C808" s="48" t="s">
        <v>59</v>
      </c>
      <c r="D808" s="48" t="s">
        <v>517</v>
      </c>
      <c r="E808" s="48" t="s">
        <v>249</v>
      </c>
      <c r="F808" s="34">
        <v>12</v>
      </c>
      <c r="G808" s="34"/>
    </row>
    <row r="809" spans="1:7" s="7" customFormat="1" ht="255.75" customHeight="1">
      <c r="A809" s="77" t="s">
        <v>205</v>
      </c>
      <c r="B809" s="48" t="s">
        <v>14</v>
      </c>
      <c r="C809" s="48" t="s">
        <v>59</v>
      </c>
      <c r="D809" s="48" t="s">
        <v>518</v>
      </c>
      <c r="E809" s="48"/>
      <c r="F809" s="34">
        <f t="shared" ref="F809:G810" si="226">F810</f>
        <v>9</v>
      </c>
      <c r="G809" s="34">
        <f t="shared" si="226"/>
        <v>0</v>
      </c>
    </row>
    <row r="810" spans="1:7" s="7" customFormat="1" ht="18.75" customHeight="1">
      <c r="A810" s="51" t="s">
        <v>115</v>
      </c>
      <c r="B810" s="48" t="s">
        <v>14</v>
      </c>
      <c r="C810" s="48" t="s">
        <v>59</v>
      </c>
      <c r="D810" s="48" t="s">
        <v>518</v>
      </c>
      <c r="E810" s="48" t="s">
        <v>103</v>
      </c>
      <c r="F810" s="34">
        <f t="shared" si="226"/>
        <v>9</v>
      </c>
      <c r="G810" s="34">
        <f t="shared" si="226"/>
        <v>0</v>
      </c>
    </row>
    <row r="811" spans="1:7" s="7" customFormat="1" ht="33" customHeight="1">
      <c r="A811" s="31" t="s">
        <v>250</v>
      </c>
      <c r="B811" s="48" t="s">
        <v>14</v>
      </c>
      <c r="C811" s="48" t="s">
        <v>59</v>
      </c>
      <c r="D811" s="48" t="s">
        <v>518</v>
      </c>
      <c r="E811" s="48" t="s">
        <v>249</v>
      </c>
      <c r="F811" s="34">
        <v>9</v>
      </c>
      <c r="G811" s="34"/>
    </row>
    <row r="812" spans="1:7" s="7" customFormat="1" ht="52.5" customHeight="1">
      <c r="A812" s="51" t="s">
        <v>207</v>
      </c>
      <c r="B812" s="48" t="s">
        <v>14</v>
      </c>
      <c r="C812" s="48" t="s">
        <v>59</v>
      </c>
      <c r="D812" s="48" t="s">
        <v>519</v>
      </c>
      <c r="E812" s="48"/>
      <c r="F812" s="34">
        <f t="shared" ref="F812:G813" si="227">F813</f>
        <v>120</v>
      </c>
      <c r="G812" s="34">
        <f t="shared" si="227"/>
        <v>0</v>
      </c>
    </row>
    <row r="813" spans="1:7" s="7" customFormat="1" ht="21" customHeight="1">
      <c r="A813" s="51" t="s">
        <v>115</v>
      </c>
      <c r="B813" s="48" t="s">
        <v>14</v>
      </c>
      <c r="C813" s="48" t="s">
        <v>59</v>
      </c>
      <c r="D813" s="48" t="s">
        <v>519</v>
      </c>
      <c r="E813" s="48" t="s">
        <v>103</v>
      </c>
      <c r="F813" s="34">
        <f t="shared" si="227"/>
        <v>120</v>
      </c>
      <c r="G813" s="34">
        <f t="shared" si="227"/>
        <v>0</v>
      </c>
    </row>
    <row r="814" spans="1:7" s="7" customFormat="1" ht="33.75">
      <c r="A814" s="31" t="s">
        <v>250</v>
      </c>
      <c r="B814" s="48" t="s">
        <v>14</v>
      </c>
      <c r="C814" s="48" t="s">
        <v>59</v>
      </c>
      <c r="D814" s="48" t="s">
        <v>519</v>
      </c>
      <c r="E814" s="48" t="s">
        <v>249</v>
      </c>
      <c r="F814" s="34">
        <v>120</v>
      </c>
      <c r="G814" s="34"/>
    </row>
    <row r="815" spans="1:7" s="7" customFormat="1" ht="37.5" customHeight="1">
      <c r="A815" s="51" t="s">
        <v>208</v>
      </c>
      <c r="B815" s="48" t="s">
        <v>14</v>
      </c>
      <c r="C815" s="48" t="s">
        <v>59</v>
      </c>
      <c r="D815" s="48" t="s">
        <v>520</v>
      </c>
      <c r="E815" s="48"/>
      <c r="F815" s="34">
        <f t="shared" ref="F815:G816" si="228">F816</f>
        <v>6833</v>
      </c>
      <c r="G815" s="34">
        <f t="shared" si="228"/>
        <v>0</v>
      </c>
    </row>
    <row r="816" spans="1:7" s="7" customFormat="1" ht="17.25" customHeight="1">
      <c r="A816" s="51" t="s">
        <v>115</v>
      </c>
      <c r="B816" s="48" t="s">
        <v>14</v>
      </c>
      <c r="C816" s="48" t="s">
        <v>59</v>
      </c>
      <c r="D816" s="48" t="s">
        <v>520</v>
      </c>
      <c r="E816" s="48" t="s">
        <v>103</v>
      </c>
      <c r="F816" s="34">
        <f t="shared" si="228"/>
        <v>6833</v>
      </c>
      <c r="G816" s="34">
        <f t="shared" si="228"/>
        <v>0</v>
      </c>
    </row>
    <row r="817" spans="1:7" s="7" customFormat="1" ht="33" customHeight="1">
      <c r="A817" s="31" t="s">
        <v>250</v>
      </c>
      <c r="B817" s="48" t="s">
        <v>14</v>
      </c>
      <c r="C817" s="48" t="s">
        <v>59</v>
      </c>
      <c r="D817" s="48" t="s">
        <v>520</v>
      </c>
      <c r="E817" s="48" t="s">
        <v>249</v>
      </c>
      <c r="F817" s="34">
        <v>6833</v>
      </c>
      <c r="G817" s="34"/>
    </row>
    <row r="818" spans="1:7" s="7" customFormat="1" ht="34.5" customHeight="1">
      <c r="A818" s="51" t="s">
        <v>206</v>
      </c>
      <c r="B818" s="48" t="s">
        <v>14</v>
      </c>
      <c r="C818" s="48" t="s">
        <v>59</v>
      </c>
      <c r="D818" s="48" t="s">
        <v>521</v>
      </c>
      <c r="E818" s="48"/>
      <c r="F818" s="34">
        <f t="shared" ref="F818:G819" si="229">F819</f>
        <v>17788</v>
      </c>
      <c r="G818" s="34">
        <f t="shared" si="229"/>
        <v>0</v>
      </c>
    </row>
    <row r="819" spans="1:7" s="7" customFormat="1" ht="19.5" customHeight="1">
      <c r="A819" s="51" t="s">
        <v>115</v>
      </c>
      <c r="B819" s="48" t="s">
        <v>14</v>
      </c>
      <c r="C819" s="48" t="s">
        <v>59</v>
      </c>
      <c r="D819" s="48" t="s">
        <v>521</v>
      </c>
      <c r="E819" s="48" t="s">
        <v>103</v>
      </c>
      <c r="F819" s="34">
        <f t="shared" si="229"/>
        <v>17788</v>
      </c>
      <c r="G819" s="34">
        <f t="shared" si="229"/>
        <v>0</v>
      </c>
    </row>
    <row r="820" spans="1:7" s="7" customFormat="1" ht="33" customHeight="1">
      <c r="A820" s="31" t="s">
        <v>250</v>
      </c>
      <c r="B820" s="48" t="s">
        <v>14</v>
      </c>
      <c r="C820" s="48" t="s">
        <v>59</v>
      </c>
      <c r="D820" s="48" t="s">
        <v>521</v>
      </c>
      <c r="E820" s="48" t="s">
        <v>249</v>
      </c>
      <c r="F820" s="34">
        <v>17788</v>
      </c>
      <c r="G820" s="34"/>
    </row>
    <row r="821" spans="1:7" s="7" customFormat="1" ht="33.75">
      <c r="A821" s="31" t="s">
        <v>248</v>
      </c>
      <c r="B821" s="32" t="s">
        <v>14</v>
      </c>
      <c r="C821" s="32" t="s">
        <v>59</v>
      </c>
      <c r="D821" s="58" t="s">
        <v>437</v>
      </c>
      <c r="E821" s="28"/>
      <c r="F821" s="75">
        <f t="shared" ref="F821:G821" si="230">F822</f>
        <v>5423</v>
      </c>
      <c r="G821" s="75">
        <f t="shared" si="230"/>
        <v>0</v>
      </c>
    </row>
    <row r="822" spans="1:7" s="7" customFormat="1" ht="18.75">
      <c r="A822" s="31" t="s">
        <v>139</v>
      </c>
      <c r="B822" s="32" t="s">
        <v>14</v>
      </c>
      <c r="C822" s="32" t="s">
        <v>59</v>
      </c>
      <c r="D822" s="43" t="s">
        <v>442</v>
      </c>
      <c r="E822" s="32"/>
      <c r="F822" s="75">
        <f>F823+F826+F829+F832+F835+F838+F841</f>
        <v>5423</v>
      </c>
      <c r="G822" s="75">
        <f>G823+G826+G829+G832+G835+G838+G841</f>
        <v>0</v>
      </c>
    </row>
    <row r="823" spans="1:7" s="7" customFormat="1" ht="116.25">
      <c r="A823" s="51" t="s">
        <v>285</v>
      </c>
      <c r="B823" s="32" t="s">
        <v>14</v>
      </c>
      <c r="C823" s="32" t="s">
        <v>59</v>
      </c>
      <c r="D823" s="43" t="s">
        <v>443</v>
      </c>
      <c r="E823" s="32"/>
      <c r="F823" s="75">
        <f t="shared" ref="F823:G824" si="231">F824</f>
        <v>90</v>
      </c>
      <c r="G823" s="75">
        <f t="shared" si="231"/>
        <v>0</v>
      </c>
    </row>
    <row r="824" spans="1:7" s="7" customFormat="1" ht="20.25" customHeight="1">
      <c r="A824" s="51" t="s">
        <v>115</v>
      </c>
      <c r="B824" s="32" t="s">
        <v>14</v>
      </c>
      <c r="C824" s="32" t="s">
        <v>59</v>
      </c>
      <c r="D824" s="43" t="s">
        <v>443</v>
      </c>
      <c r="E824" s="32" t="s">
        <v>103</v>
      </c>
      <c r="F824" s="75">
        <f t="shared" si="231"/>
        <v>90</v>
      </c>
      <c r="G824" s="75">
        <f t="shared" si="231"/>
        <v>0</v>
      </c>
    </row>
    <row r="825" spans="1:7" s="7" customFormat="1" ht="33.75">
      <c r="A825" s="31" t="s">
        <v>250</v>
      </c>
      <c r="B825" s="32" t="s">
        <v>14</v>
      </c>
      <c r="C825" s="32" t="s">
        <v>59</v>
      </c>
      <c r="D825" s="43" t="s">
        <v>443</v>
      </c>
      <c r="E825" s="32" t="s">
        <v>249</v>
      </c>
      <c r="F825" s="34">
        <v>90</v>
      </c>
      <c r="G825" s="34"/>
    </row>
    <row r="826" spans="1:7" s="7" customFormat="1" ht="50.25">
      <c r="A826" s="31" t="s">
        <v>251</v>
      </c>
      <c r="B826" s="32" t="s">
        <v>14</v>
      </c>
      <c r="C826" s="32" t="s">
        <v>59</v>
      </c>
      <c r="D826" s="43" t="s">
        <v>444</v>
      </c>
      <c r="E826" s="32"/>
      <c r="F826" s="75">
        <f t="shared" ref="F826:G827" si="232">F827</f>
        <v>625</v>
      </c>
      <c r="G826" s="75">
        <f t="shared" si="232"/>
        <v>0</v>
      </c>
    </row>
    <row r="827" spans="1:7" s="7" customFormat="1" ht="21" customHeight="1">
      <c r="A827" s="51" t="s">
        <v>115</v>
      </c>
      <c r="B827" s="32" t="s">
        <v>14</v>
      </c>
      <c r="C827" s="32" t="s">
        <v>59</v>
      </c>
      <c r="D827" s="43" t="s">
        <v>444</v>
      </c>
      <c r="E827" s="32" t="s">
        <v>103</v>
      </c>
      <c r="F827" s="75">
        <f t="shared" si="232"/>
        <v>625</v>
      </c>
      <c r="G827" s="75">
        <f t="shared" si="232"/>
        <v>0</v>
      </c>
    </row>
    <row r="828" spans="1:7" s="7" customFormat="1" ht="33.75">
      <c r="A828" s="31" t="s">
        <v>250</v>
      </c>
      <c r="B828" s="32" t="s">
        <v>14</v>
      </c>
      <c r="C828" s="32" t="s">
        <v>59</v>
      </c>
      <c r="D828" s="43" t="s">
        <v>444</v>
      </c>
      <c r="E828" s="32" t="s">
        <v>249</v>
      </c>
      <c r="F828" s="34">
        <v>625</v>
      </c>
      <c r="G828" s="34"/>
    </row>
    <row r="829" spans="1:7" s="7" customFormat="1" ht="83.25">
      <c r="A829" s="51" t="s">
        <v>286</v>
      </c>
      <c r="B829" s="32" t="s">
        <v>14</v>
      </c>
      <c r="C829" s="32" t="s">
        <v>59</v>
      </c>
      <c r="D829" s="43" t="s">
        <v>445</v>
      </c>
      <c r="E829" s="32"/>
      <c r="F829" s="75">
        <f t="shared" ref="F829:G830" si="233">F830</f>
        <v>200</v>
      </c>
      <c r="G829" s="75">
        <f t="shared" si="233"/>
        <v>0</v>
      </c>
    </row>
    <row r="830" spans="1:7" s="7" customFormat="1" ht="19.5" customHeight="1">
      <c r="A830" s="51" t="s">
        <v>115</v>
      </c>
      <c r="B830" s="32" t="s">
        <v>14</v>
      </c>
      <c r="C830" s="32" t="s">
        <v>59</v>
      </c>
      <c r="D830" s="43" t="s">
        <v>445</v>
      </c>
      <c r="E830" s="32" t="s">
        <v>103</v>
      </c>
      <c r="F830" s="75">
        <f t="shared" si="233"/>
        <v>200</v>
      </c>
      <c r="G830" s="75">
        <f t="shared" si="233"/>
        <v>0</v>
      </c>
    </row>
    <row r="831" spans="1:7" s="7" customFormat="1" ht="33.75">
      <c r="A831" s="31" t="s">
        <v>250</v>
      </c>
      <c r="B831" s="32" t="s">
        <v>14</v>
      </c>
      <c r="C831" s="32" t="s">
        <v>59</v>
      </c>
      <c r="D831" s="43" t="s">
        <v>445</v>
      </c>
      <c r="E831" s="32" t="s">
        <v>249</v>
      </c>
      <c r="F831" s="34">
        <v>200</v>
      </c>
      <c r="G831" s="34"/>
    </row>
    <row r="832" spans="1:7" s="7" customFormat="1" ht="66.75">
      <c r="A832" s="51" t="s">
        <v>287</v>
      </c>
      <c r="B832" s="32" t="s">
        <v>14</v>
      </c>
      <c r="C832" s="32" t="s">
        <v>59</v>
      </c>
      <c r="D832" s="43" t="s">
        <v>446</v>
      </c>
      <c r="E832" s="32"/>
      <c r="F832" s="75">
        <f t="shared" ref="F832:G833" si="234">F833</f>
        <v>31</v>
      </c>
      <c r="G832" s="75">
        <f t="shared" si="234"/>
        <v>0</v>
      </c>
    </row>
    <row r="833" spans="1:7" s="7" customFormat="1" ht="21.75" customHeight="1">
      <c r="A833" s="51" t="s">
        <v>115</v>
      </c>
      <c r="B833" s="32" t="s">
        <v>14</v>
      </c>
      <c r="C833" s="32" t="s">
        <v>59</v>
      </c>
      <c r="D833" s="43" t="s">
        <v>446</v>
      </c>
      <c r="E833" s="32" t="s">
        <v>103</v>
      </c>
      <c r="F833" s="75">
        <f t="shared" si="234"/>
        <v>31</v>
      </c>
      <c r="G833" s="75">
        <f t="shared" si="234"/>
        <v>0</v>
      </c>
    </row>
    <row r="834" spans="1:7" s="7" customFormat="1" ht="33.75">
      <c r="A834" s="31" t="s">
        <v>250</v>
      </c>
      <c r="B834" s="32" t="s">
        <v>14</v>
      </c>
      <c r="C834" s="32" t="s">
        <v>59</v>
      </c>
      <c r="D834" s="43" t="s">
        <v>446</v>
      </c>
      <c r="E834" s="32" t="s">
        <v>249</v>
      </c>
      <c r="F834" s="34">
        <v>31</v>
      </c>
      <c r="G834" s="34"/>
    </row>
    <row r="835" spans="1:7" s="7" customFormat="1" ht="50.25">
      <c r="A835" s="31" t="s">
        <v>288</v>
      </c>
      <c r="B835" s="32" t="s">
        <v>14</v>
      </c>
      <c r="C835" s="32" t="s">
        <v>59</v>
      </c>
      <c r="D835" s="43" t="s">
        <v>447</v>
      </c>
      <c r="E835" s="32"/>
      <c r="F835" s="75">
        <f t="shared" ref="F835:G836" si="235">F836</f>
        <v>60</v>
      </c>
      <c r="G835" s="75">
        <f t="shared" si="235"/>
        <v>0</v>
      </c>
    </row>
    <row r="836" spans="1:7" s="7" customFormat="1" ht="19.5" customHeight="1">
      <c r="A836" s="51" t="s">
        <v>115</v>
      </c>
      <c r="B836" s="32" t="s">
        <v>14</v>
      </c>
      <c r="C836" s="32" t="s">
        <v>59</v>
      </c>
      <c r="D836" s="43" t="s">
        <v>447</v>
      </c>
      <c r="E836" s="32" t="s">
        <v>103</v>
      </c>
      <c r="F836" s="75">
        <f t="shared" si="235"/>
        <v>60</v>
      </c>
      <c r="G836" s="75">
        <f t="shared" si="235"/>
        <v>0</v>
      </c>
    </row>
    <row r="837" spans="1:7" s="7" customFormat="1" ht="33.75">
      <c r="A837" s="31" t="s">
        <v>250</v>
      </c>
      <c r="B837" s="32" t="s">
        <v>14</v>
      </c>
      <c r="C837" s="32" t="s">
        <v>59</v>
      </c>
      <c r="D837" s="43" t="s">
        <v>447</v>
      </c>
      <c r="E837" s="32" t="s">
        <v>249</v>
      </c>
      <c r="F837" s="34">
        <v>60</v>
      </c>
      <c r="G837" s="34"/>
    </row>
    <row r="838" spans="1:7" s="7" customFormat="1" ht="57" customHeight="1">
      <c r="A838" s="31" t="s">
        <v>626</v>
      </c>
      <c r="B838" s="32" t="s">
        <v>14</v>
      </c>
      <c r="C838" s="32" t="s">
        <v>59</v>
      </c>
      <c r="D838" s="43" t="s">
        <v>448</v>
      </c>
      <c r="E838" s="32"/>
      <c r="F838" s="75">
        <f t="shared" ref="F838:G839" si="236">F839</f>
        <v>300</v>
      </c>
      <c r="G838" s="75">
        <f t="shared" si="236"/>
        <v>0</v>
      </c>
    </row>
    <row r="839" spans="1:7" s="7" customFormat="1" ht="21" customHeight="1">
      <c r="A839" s="51" t="s">
        <v>115</v>
      </c>
      <c r="B839" s="32" t="s">
        <v>14</v>
      </c>
      <c r="C839" s="32" t="s">
        <v>59</v>
      </c>
      <c r="D839" s="43" t="s">
        <v>448</v>
      </c>
      <c r="E839" s="32" t="s">
        <v>103</v>
      </c>
      <c r="F839" s="75">
        <f t="shared" si="236"/>
        <v>300</v>
      </c>
      <c r="G839" s="75">
        <f t="shared" si="236"/>
        <v>0</v>
      </c>
    </row>
    <row r="840" spans="1:7" s="7" customFormat="1" ht="33.75">
      <c r="A840" s="31" t="s">
        <v>250</v>
      </c>
      <c r="B840" s="32" t="s">
        <v>14</v>
      </c>
      <c r="C840" s="32" t="s">
        <v>59</v>
      </c>
      <c r="D840" s="43" t="s">
        <v>448</v>
      </c>
      <c r="E840" s="32" t="s">
        <v>249</v>
      </c>
      <c r="F840" s="34">
        <v>300</v>
      </c>
      <c r="G840" s="34"/>
    </row>
    <row r="841" spans="1:7" s="7" customFormat="1" ht="50.25">
      <c r="A841" s="31" t="s">
        <v>289</v>
      </c>
      <c r="B841" s="32" t="s">
        <v>14</v>
      </c>
      <c r="C841" s="32" t="s">
        <v>59</v>
      </c>
      <c r="D841" s="43" t="s">
        <v>449</v>
      </c>
      <c r="E841" s="28"/>
      <c r="F841" s="75">
        <f t="shared" ref="F841:G842" si="237">F842</f>
        <v>4117</v>
      </c>
      <c r="G841" s="75">
        <f t="shared" si="237"/>
        <v>0</v>
      </c>
    </row>
    <row r="842" spans="1:7" s="7" customFormat="1" ht="18" customHeight="1">
      <c r="A842" s="51" t="s">
        <v>115</v>
      </c>
      <c r="B842" s="32" t="s">
        <v>14</v>
      </c>
      <c r="C842" s="32" t="s">
        <v>59</v>
      </c>
      <c r="D842" s="43" t="s">
        <v>449</v>
      </c>
      <c r="E842" s="32" t="s">
        <v>103</v>
      </c>
      <c r="F842" s="75">
        <f t="shared" si="237"/>
        <v>4117</v>
      </c>
      <c r="G842" s="75">
        <f t="shared" si="237"/>
        <v>0</v>
      </c>
    </row>
    <row r="843" spans="1:7" s="7" customFormat="1" ht="33.75">
      <c r="A843" s="31" t="s">
        <v>250</v>
      </c>
      <c r="B843" s="32" t="s">
        <v>14</v>
      </c>
      <c r="C843" s="32" t="s">
        <v>59</v>
      </c>
      <c r="D843" s="43" t="s">
        <v>449</v>
      </c>
      <c r="E843" s="32" t="s">
        <v>249</v>
      </c>
      <c r="F843" s="34">
        <v>4117</v>
      </c>
      <c r="G843" s="34"/>
    </row>
    <row r="844" spans="1:7" s="7" customFormat="1" ht="18.75">
      <c r="A844" s="31" t="s">
        <v>91</v>
      </c>
      <c r="B844" s="32" t="s">
        <v>14</v>
      </c>
      <c r="C844" s="32" t="s">
        <v>59</v>
      </c>
      <c r="D844" s="43" t="s">
        <v>347</v>
      </c>
      <c r="E844" s="32"/>
      <c r="F844" s="34">
        <f>F845</f>
        <v>49923</v>
      </c>
      <c r="G844" s="34">
        <f>G845</f>
        <v>0</v>
      </c>
    </row>
    <row r="845" spans="1:7" s="7" customFormat="1" ht="33.75">
      <c r="A845" s="31" t="s">
        <v>315</v>
      </c>
      <c r="B845" s="32" t="s">
        <v>14</v>
      </c>
      <c r="C845" s="32" t="s">
        <v>59</v>
      </c>
      <c r="D845" s="89" t="s">
        <v>541</v>
      </c>
      <c r="E845" s="32"/>
      <c r="F845" s="34">
        <f t="shared" ref="F845:G847" si="238">F846</f>
        <v>49923</v>
      </c>
      <c r="G845" s="34">
        <f t="shared" si="238"/>
        <v>0</v>
      </c>
    </row>
    <row r="846" spans="1:7" s="7" customFormat="1" ht="18.75">
      <c r="A846" s="31" t="s">
        <v>114</v>
      </c>
      <c r="B846" s="32" t="s">
        <v>14</v>
      </c>
      <c r="C846" s="32" t="s">
        <v>59</v>
      </c>
      <c r="D846" s="89" t="s">
        <v>542</v>
      </c>
      <c r="E846" s="32"/>
      <c r="F846" s="34">
        <f t="shared" si="238"/>
        <v>49923</v>
      </c>
      <c r="G846" s="34">
        <f t="shared" si="238"/>
        <v>0</v>
      </c>
    </row>
    <row r="847" spans="1:7" s="7" customFormat="1" ht="22.5" customHeight="1">
      <c r="A847" s="31" t="s">
        <v>115</v>
      </c>
      <c r="B847" s="32" t="s">
        <v>14</v>
      </c>
      <c r="C847" s="32" t="s">
        <v>59</v>
      </c>
      <c r="D847" s="89" t="s">
        <v>542</v>
      </c>
      <c r="E847" s="32" t="s">
        <v>103</v>
      </c>
      <c r="F847" s="34">
        <f t="shared" si="238"/>
        <v>49923</v>
      </c>
      <c r="G847" s="34">
        <f t="shared" si="238"/>
        <v>0</v>
      </c>
    </row>
    <row r="848" spans="1:7" s="7" customFormat="1" ht="33.75">
      <c r="A848" s="31" t="s">
        <v>540</v>
      </c>
      <c r="B848" s="32" t="s">
        <v>14</v>
      </c>
      <c r="C848" s="32" t="s">
        <v>59</v>
      </c>
      <c r="D848" s="89" t="s">
        <v>542</v>
      </c>
      <c r="E848" s="32" t="s">
        <v>237</v>
      </c>
      <c r="F848" s="34">
        <v>49923</v>
      </c>
      <c r="G848" s="34"/>
    </row>
    <row r="849" spans="1:7" s="7" customFormat="1" ht="18.75">
      <c r="A849" s="31"/>
      <c r="B849" s="32"/>
      <c r="C849" s="32"/>
      <c r="D849" s="43"/>
      <c r="E849" s="32"/>
      <c r="F849" s="66"/>
      <c r="G849" s="66"/>
    </row>
    <row r="850" spans="1:7" s="7" customFormat="1" ht="18.75" hidden="1">
      <c r="A850" s="27" t="s">
        <v>298</v>
      </c>
      <c r="B850" s="28" t="s">
        <v>299</v>
      </c>
      <c r="C850" s="28" t="s">
        <v>61</v>
      </c>
      <c r="D850" s="43"/>
      <c r="E850" s="32"/>
      <c r="F850" s="30">
        <f t="shared" ref="F850:G850" si="239">F851+F856</f>
        <v>0</v>
      </c>
      <c r="G850" s="30">
        <f t="shared" si="239"/>
        <v>0</v>
      </c>
    </row>
    <row r="851" spans="1:7" s="7" customFormat="1" ht="33.75" hidden="1">
      <c r="A851" s="31" t="s">
        <v>248</v>
      </c>
      <c r="B851" s="32" t="s">
        <v>14</v>
      </c>
      <c r="C851" s="32" t="s">
        <v>61</v>
      </c>
      <c r="D851" s="43" t="s">
        <v>246</v>
      </c>
      <c r="E851" s="32"/>
      <c r="F851" s="34">
        <f t="shared" ref="F851" si="240">F852</f>
        <v>0</v>
      </c>
      <c r="G851" s="34">
        <f t="shared" ref="F851:G854" si="241">G852</f>
        <v>0</v>
      </c>
    </row>
    <row r="852" spans="1:7" s="7" customFormat="1" ht="18.75" hidden="1">
      <c r="A852" s="31" t="s">
        <v>293</v>
      </c>
      <c r="B852" s="32" t="s">
        <v>299</v>
      </c>
      <c r="C852" s="32" t="s">
        <v>300</v>
      </c>
      <c r="D852" s="43" t="s">
        <v>301</v>
      </c>
      <c r="E852" s="32"/>
      <c r="F852" s="34">
        <f t="shared" si="241"/>
        <v>0</v>
      </c>
      <c r="G852" s="34">
        <f t="shared" si="241"/>
        <v>0</v>
      </c>
    </row>
    <row r="853" spans="1:7" s="7" customFormat="1" ht="39" hidden="1" customHeight="1">
      <c r="A853" s="31" t="s">
        <v>306</v>
      </c>
      <c r="B853" s="32" t="s">
        <v>299</v>
      </c>
      <c r="C853" s="32" t="s">
        <v>300</v>
      </c>
      <c r="D853" s="43" t="s">
        <v>305</v>
      </c>
      <c r="E853" s="32"/>
      <c r="F853" s="34">
        <f t="shared" si="241"/>
        <v>0</v>
      </c>
      <c r="G853" s="34">
        <f t="shared" si="241"/>
        <v>0</v>
      </c>
    </row>
    <row r="854" spans="1:7" s="7" customFormat="1" ht="44.25" hidden="1" customHeight="1">
      <c r="A854" s="42" t="s">
        <v>87</v>
      </c>
      <c r="B854" s="32" t="s">
        <v>299</v>
      </c>
      <c r="C854" s="32" t="s">
        <v>300</v>
      </c>
      <c r="D854" s="43" t="s">
        <v>305</v>
      </c>
      <c r="E854" s="32" t="s">
        <v>88</v>
      </c>
      <c r="F854" s="34">
        <f t="shared" si="241"/>
        <v>0</v>
      </c>
      <c r="G854" s="34">
        <f t="shared" si="241"/>
        <v>0</v>
      </c>
    </row>
    <row r="855" spans="1:7" s="7" customFormat="1" ht="50.25" hidden="1">
      <c r="A855" s="42" t="s">
        <v>214</v>
      </c>
      <c r="B855" s="32" t="s">
        <v>299</v>
      </c>
      <c r="C855" s="32" t="s">
        <v>300</v>
      </c>
      <c r="D855" s="43" t="s">
        <v>305</v>
      </c>
      <c r="E855" s="32" t="s">
        <v>213</v>
      </c>
      <c r="F855" s="34"/>
      <c r="G855" s="34"/>
    </row>
    <row r="856" spans="1:7" s="7" customFormat="1" ht="18.75" hidden="1">
      <c r="A856" s="31" t="s">
        <v>91</v>
      </c>
      <c r="B856" s="32" t="s">
        <v>299</v>
      </c>
      <c r="C856" s="32" t="s">
        <v>300</v>
      </c>
      <c r="D856" s="43" t="s">
        <v>92</v>
      </c>
      <c r="E856" s="32"/>
      <c r="F856" s="34">
        <f t="shared" ref="F856:G856" si="242">F857+F860+F864</f>
        <v>0</v>
      </c>
      <c r="G856" s="34">
        <f t="shared" si="242"/>
        <v>0</v>
      </c>
    </row>
    <row r="857" spans="1:7" s="7" customFormat="1" ht="83.25" hidden="1">
      <c r="A857" s="42" t="s">
        <v>320</v>
      </c>
      <c r="B857" s="32" t="s">
        <v>299</v>
      </c>
      <c r="C857" s="32" t="s">
        <v>300</v>
      </c>
      <c r="D857" s="43" t="s">
        <v>318</v>
      </c>
      <c r="E857" s="32"/>
      <c r="F857" s="34">
        <f t="shared" ref="F857:G858" si="243">F858</f>
        <v>0</v>
      </c>
      <c r="G857" s="34">
        <f t="shared" si="243"/>
        <v>0</v>
      </c>
    </row>
    <row r="858" spans="1:7" s="7" customFormat="1" ht="33.75" hidden="1">
      <c r="A858" s="31" t="s">
        <v>284</v>
      </c>
      <c r="B858" s="32" t="s">
        <v>299</v>
      </c>
      <c r="C858" s="32" t="s">
        <v>300</v>
      </c>
      <c r="D858" s="43" t="s">
        <v>318</v>
      </c>
      <c r="E858" s="32" t="s">
        <v>97</v>
      </c>
      <c r="F858" s="34">
        <f t="shared" si="243"/>
        <v>0</v>
      </c>
      <c r="G858" s="34">
        <f t="shared" si="243"/>
        <v>0</v>
      </c>
    </row>
    <row r="859" spans="1:7" s="7" customFormat="1" ht="18.75" hidden="1">
      <c r="A859" s="31" t="s">
        <v>96</v>
      </c>
      <c r="B859" s="32" t="s">
        <v>299</v>
      </c>
      <c r="C859" s="32" t="s">
        <v>300</v>
      </c>
      <c r="D859" s="43" t="s">
        <v>318</v>
      </c>
      <c r="E859" s="32" t="s">
        <v>244</v>
      </c>
      <c r="F859" s="34"/>
      <c r="G859" s="34"/>
    </row>
    <row r="860" spans="1:7" s="7" customFormat="1" ht="18.75" hidden="1">
      <c r="A860" s="31" t="s">
        <v>293</v>
      </c>
      <c r="B860" s="32" t="s">
        <v>299</v>
      </c>
      <c r="C860" s="32" t="s">
        <v>300</v>
      </c>
      <c r="D860" s="43" t="s">
        <v>317</v>
      </c>
      <c r="E860" s="32"/>
      <c r="F860" s="34">
        <f t="shared" ref="F860:G862" si="244">F861</f>
        <v>0</v>
      </c>
      <c r="G860" s="34">
        <f t="shared" si="244"/>
        <v>0</v>
      </c>
    </row>
    <row r="861" spans="1:7" s="7" customFormat="1" ht="83.25" hidden="1">
      <c r="A861" s="31" t="s">
        <v>321</v>
      </c>
      <c r="B861" s="32" t="s">
        <v>299</v>
      </c>
      <c r="C861" s="32" t="s">
        <v>300</v>
      </c>
      <c r="D861" s="43" t="s">
        <v>319</v>
      </c>
      <c r="E861" s="32"/>
      <c r="F861" s="34">
        <f t="shared" si="244"/>
        <v>0</v>
      </c>
      <c r="G861" s="34">
        <f t="shared" si="244"/>
        <v>0</v>
      </c>
    </row>
    <row r="862" spans="1:7" s="7" customFormat="1" ht="33.75" hidden="1">
      <c r="A862" s="31" t="s">
        <v>284</v>
      </c>
      <c r="B862" s="32" t="s">
        <v>299</v>
      </c>
      <c r="C862" s="32" t="s">
        <v>300</v>
      </c>
      <c r="D862" s="43" t="s">
        <v>319</v>
      </c>
      <c r="E862" s="32" t="s">
        <v>97</v>
      </c>
      <c r="F862" s="34">
        <f t="shared" si="244"/>
        <v>0</v>
      </c>
      <c r="G862" s="34">
        <f t="shared" si="244"/>
        <v>0</v>
      </c>
    </row>
    <row r="863" spans="1:7" s="7" customFormat="1" ht="18.75" hidden="1">
      <c r="A863" s="31" t="s">
        <v>96</v>
      </c>
      <c r="B863" s="32" t="s">
        <v>299</v>
      </c>
      <c r="C863" s="32" t="s">
        <v>300</v>
      </c>
      <c r="D863" s="43" t="s">
        <v>319</v>
      </c>
      <c r="E863" s="32" t="s">
        <v>244</v>
      </c>
      <c r="F863" s="34"/>
      <c r="G863" s="34"/>
    </row>
    <row r="864" spans="1:7" s="7" customFormat="1" ht="66.75" hidden="1">
      <c r="A864" s="31" t="s">
        <v>327</v>
      </c>
      <c r="B864" s="32" t="s">
        <v>299</v>
      </c>
      <c r="C864" s="32" t="s">
        <v>300</v>
      </c>
      <c r="D864" s="43" t="s">
        <v>326</v>
      </c>
      <c r="E864" s="32"/>
      <c r="F864" s="34">
        <f t="shared" ref="F864:G865" si="245">F865</f>
        <v>0</v>
      </c>
      <c r="G864" s="34">
        <f t="shared" si="245"/>
        <v>0</v>
      </c>
    </row>
    <row r="865" spans="1:7" s="7" customFormat="1" ht="18.75" hidden="1" customHeight="1">
      <c r="A865" s="51" t="s">
        <v>115</v>
      </c>
      <c r="B865" s="32" t="s">
        <v>299</v>
      </c>
      <c r="C865" s="32" t="s">
        <v>300</v>
      </c>
      <c r="D865" s="43" t="s">
        <v>326</v>
      </c>
      <c r="E865" s="32" t="s">
        <v>103</v>
      </c>
      <c r="F865" s="34">
        <f t="shared" si="245"/>
        <v>0</v>
      </c>
      <c r="G865" s="34">
        <f t="shared" si="245"/>
        <v>0</v>
      </c>
    </row>
    <row r="866" spans="1:7" s="7" customFormat="1" ht="33.75" hidden="1">
      <c r="A866" s="31" t="s">
        <v>238</v>
      </c>
      <c r="B866" s="32" t="s">
        <v>299</v>
      </c>
      <c r="C866" s="32" t="s">
        <v>300</v>
      </c>
      <c r="D866" s="43" t="s">
        <v>326</v>
      </c>
      <c r="E866" s="32" t="s">
        <v>237</v>
      </c>
      <c r="F866" s="34"/>
      <c r="G866" s="34"/>
    </row>
    <row r="867" spans="1:7" s="7" customFormat="1" ht="18.75" hidden="1">
      <c r="A867" s="31"/>
      <c r="B867" s="32"/>
      <c r="C867" s="32"/>
      <c r="D867" s="43"/>
      <c r="E867" s="32"/>
      <c r="F867" s="34"/>
      <c r="G867" s="34"/>
    </row>
    <row r="868" spans="1:7" s="12" customFormat="1" ht="37.5">
      <c r="A868" s="38" t="s">
        <v>52</v>
      </c>
      <c r="B868" s="28" t="s">
        <v>14</v>
      </c>
      <c r="C868" s="28" t="s">
        <v>66</v>
      </c>
      <c r="D868" s="39"/>
      <c r="E868" s="28"/>
      <c r="F868" s="40">
        <f>F869+F883+F910</f>
        <v>75296</v>
      </c>
      <c r="G868" s="40">
        <f>G869+G883+G910</f>
        <v>0</v>
      </c>
    </row>
    <row r="869" spans="1:7" s="12" customFormat="1" ht="84">
      <c r="A869" s="78" t="s">
        <v>177</v>
      </c>
      <c r="B869" s="48" t="s">
        <v>14</v>
      </c>
      <c r="C869" s="48" t="s">
        <v>66</v>
      </c>
      <c r="D869" s="48" t="s">
        <v>388</v>
      </c>
      <c r="E869" s="48"/>
      <c r="F869" s="34">
        <f>F870</f>
        <v>5770</v>
      </c>
      <c r="G869" s="34">
        <f>G870</f>
        <v>0</v>
      </c>
    </row>
    <row r="870" spans="1:7" s="12" customFormat="1" ht="16.5">
      <c r="A870" s="35" t="s">
        <v>85</v>
      </c>
      <c r="B870" s="48" t="s">
        <v>14</v>
      </c>
      <c r="C870" s="48" t="s">
        <v>66</v>
      </c>
      <c r="D870" s="48" t="s">
        <v>389</v>
      </c>
      <c r="E870" s="48"/>
      <c r="F870" s="34">
        <f>F871+F874+F877+F880</f>
        <v>5770</v>
      </c>
      <c r="G870" s="34">
        <f>G871+G874+G877+G880</f>
        <v>0</v>
      </c>
    </row>
    <row r="871" spans="1:7" s="12" customFormat="1" ht="16.5">
      <c r="A871" s="31" t="s">
        <v>106</v>
      </c>
      <c r="B871" s="48" t="s">
        <v>14</v>
      </c>
      <c r="C871" s="48" t="s">
        <v>66</v>
      </c>
      <c r="D871" s="48" t="s">
        <v>390</v>
      </c>
      <c r="E871" s="48"/>
      <c r="F871" s="34">
        <f t="shared" ref="F871:G871" si="246">F872</f>
        <v>185</v>
      </c>
      <c r="G871" s="34">
        <f t="shared" si="246"/>
        <v>0</v>
      </c>
    </row>
    <row r="872" spans="1:7" s="12" customFormat="1" ht="49.5">
      <c r="A872" s="35" t="s">
        <v>94</v>
      </c>
      <c r="B872" s="48" t="s">
        <v>14</v>
      </c>
      <c r="C872" s="48" t="s">
        <v>66</v>
      </c>
      <c r="D872" s="48" t="s">
        <v>390</v>
      </c>
      <c r="E872" s="48" t="s">
        <v>95</v>
      </c>
      <c r="F872" s="34">
        <f>F873</f>
        <v>185</v>
      </c>
      <c r="G872" s="34">
        <f>G873</f>
        <v>0</v>
      </c>
    </row>
    <row r="873" spans="1:7" s="12" customFormat="1" ht="16.5">
      <c r="A873" s="31" t="s">
        <v>236</v>
      </c>
      <c r="B873" s="48" t="s">
        <v>14</v>
      </c>
      <c r="C873" s="48" t="s">
        <v>66</v>
      </c>
      <c r="D873" s="48" t="s">
        <v>390</v>
      </c>
      <c r="E873" s="48" t="s">
        <v>235</v>
      </c>
      <c r="F873" s="34">
        <v>185</v>
      </c>
      <c r="G873" s="34"/>
    </row>
    <row r="874" spans="1:7" s="12" customFormat="1" ht="18.75" customHeight="1">
      <c r="A874" s="31" t="s">
        <v>46</v>
      </c>
      <c r="B874" s="58" t="s">
        <v>14</v>
      </c>
      <c r="C874" s="58" t="s">
        <v>66</v>
      </c>
      <c r="D874" s="58" t="s">
        <v>415</v>
      </c>
      <c r="E874" s="58"/>
      <c r="F874" s="34">
        <f t="shared" ref="F874:G875" si="247">F875</f>
        <v>57</v>
      </c>
      <c r="G874" s="34">
        <f t="shared" si="247"/>
        <v>0</v>
      </c>
    </row>
    <row r="875" spans="1:7" s="12" customFormat="1" ht="49.5">
      <c r="A875" s="42" t="s">
        <v>94</v>
      </c>
      <c r="B875" s="58" t="s">
        <v>14</v>
      </c>
      <c r="C875" s="58" t="s">
        <v>66</v>
      </c>
      <c r="D875" s="58" t="s">
        <v>415</v>
      </c>
      <c r="E875" s="58" t="s">
        <v>95</v>
      </c>
      <c r="F875" s="34">
        <f t="shared" si="247"/>
        <v>57</v>
      </c>
      <c r="G875" s="34">
        <f t="shared" si="247"/>
        <v>0</v>
      </c>
    </row>
    <row r="876" spans="1:7" s="12" customFormat="1" ht="16.5">
      <c r="A876" s="31" t="s">
        <v>222</v>
      </c>
      <c r="B876" s="58" t="s">
        <v>14</v>
      </c>
      <c r="C876" s="58" t="s">
        <v>66</v>
      </c>
      <c r="D876" s="58" t="s">
        <v>415</v>
      </c>
      <c r="E876" s="58" t="s">
        <v>221</v>
      </c>
      <c r="F876" s="34">
        <v>57</v>
      </c>
      <c r="G876" s="34"/>
    </row>
    <row r="877" spans="1:7" s="12" customFormat="1" ht="18" customHeight="1">
      <c r="A877" s="35" t="s">
        <v>100</v>
      </c>
      <c r="B877" s="48" t="s">
        <v>14</v>
      </c>
      <c r="C877" s="48" t="s">
        <v>66</v>
      </c>
      <c r="D877" s="48" t="s">
        <v>391</v>
      </c>
      <c r="E877" s="48"/>
      <c r="F877" s="34">
        <f t="shared" ref="F877:G878" si="248">F878</f>
        <v>602</v>
      </c>
      <c r="G877" s="34">
        <f t="shared" si="248"/>
        <v>0</v>
      </c>
    </row>
    <row r="878" spans="1:7" s="12" customFormat="1" ht="49.5">
      <c r="A878" s="35" t="s">
        <v>94</v>
      </c>
      <c r="B878" s="48" t="s">
        <v>14</v>
      </c>
      <c r="C878" s="48" t="s">
        <v>66</v>
      </c>
      <c r="D878" s="48" t="s">
        <v>391</v>
      </c>
      <c r="E878" s="48" t="s">
        <v>95</v>
      </c>
      <c r="F878" s="34">
        <f t="shared" si="248"/>
        <v>602</v>
      </c>
      <c r="G878" s="34">
        <f t="shared" si="248"/>
        <v>0</v>
      </c>
    </row>
    <row r="879" spans="1:7" s="12" customFormat="1" ht="16.5">
      <c r="A879" s="31" t="s">
        <v>222</v>
      </c>
      <c r="B879" s="48" t="s">
        <v>14</v>
      </c>
      <c r="C879" s="48" t="s">
        <v>66</v>
      </c>
      <c r="D879" s="48" t="s">
        <v>391</v>
      </c>
      <c r="E879" s="48" t="s">
        <v>221</v>
      </c>
      <c r="F879" s="34">
        <f>417+185</f>
        <v>602</v>
      </c>
      <c r="G879" s="34"/>
    </row>
    <row r="880" spans="1:7" s="12" customFormat="1" ht="16.5">
      <c r="A880" s="35" t="s">
        <v>165</v>
      </c>
      <c r="B880" s="48" t="s">
        <v>14</v>
      </c>
      <c r="C880" s="48" t="s">
        <v>66</v>
      </c>
      <c r="D880" s="48" t="s">
        <v>480</v>
      </c>
      <c r="E880" s="48"/>
      <c r="F880" s="34">
        <f t="shared" ref="F880:G881" si="249">F881</f>
        <v>4926</v>
      </c>
      <c r="G880" s="34">
        <f t="shared" si="249"/>
        <v>0</v>
      </c>
    </row>
    <row r="881" spans="1:7" s="12" customFormat="1" ht="33">
      <c r="A881" s="42" t="s">
        <v>87</v>
      </c>
      <c r="B881" s="48" t="s">
        <v>14</v>
      </c>
      <c r="C881" s="48" t="s">
        <v>66</v>
      </c>
      <c r="D881" s="48" t="s">
        <v>480</v>
      </c>
      <c r="E881" s="48" t="s">
        <v>88</v>
      </c>
      <c r="F881" s="34">
        <f t="shared" si="249"/>
        <v>4926</v>
      </c>
      <c r="G881" s="34">
        <f t="shared" si="249"/>
        <v>0</v>
      </c>
    </row>
    <row r="882" spans="1:7" s="12" customFormat="1" ht="49.5">
      <c r="A882" s="42" t="s">
        <v>214</v>
      </c>
      <c r="B882" s="48" t="s">
        <v>14</v>
      </c>
      <c r="C882" s="48" t="s">
        <v>66</v>
      </c>
      <c r="D882" s="48" t="s">
        <v>480</v>
      </c>
      <c r="E882" s="48" t="s">
        <v>213</v>
      </c>
      <c r="F882" s="34">
        <v>4926</v>
      </c>
      <c r="G882" s="34"/>
    </row>
    <row r="883" spans="1:7" s="12" customFormat="1" ht="66">
      <c r="A883" s="42" t="s">
        <v>127</v>
      </c>
      <c r="B883" s="58" t="s">
        <v>14</v>
      </c>
      <c r="C883" s="58" t="s">
        <v>66</v>
      </c>
      <c r="D883" s="58" t="s">
        <v>474</v>
      </c>
      <c r="E883" s="58"/>
      <c r="F883" s="34">
        <f>F884+F893+F900</f>
        <v>69243</v>
      </c>
      <c r="G883" s="34">
        <f>G893+G900</f>
        <v>0</v>
      </c>
    </row>
    <row r="884" spans="1:7" s="12" customFormat="1" ht="18.75" customHeight="1">
      <c r="A884" s="42" t="s">
        <v>85</v>
      </c>
      <c r="B884" s="58" t="s">
        <v>14</v>
      </c>
      <c r="C884" s="58" t="s">
        <v>66</v>
      </c>
      <c r="D884" s="58" t="s">
        <v>608</v>
      </c>
      <c r="E884" s="58"/>
      <c r="F884" s="34">
        <f>F885+F888</f>
        <v>17792</v>
      </c>
      <c r="G884" s="34">
        <f>G885+G888</f>
        <v>0</v>
      </c>
    </row>
    <row r="885" spans="1:7" s="12" customFormat="1" ht="18.75" customHeight="1">
      <c r="A885" s="42" t="s">
        <v>123</v>
      </c>
      <c r="B885" s="58" t="s">
        <v>14</v>
      </c>
      <c r="C885" s="58" t="s">
        <v>66</v>
      </c>
      <c r="D885" s="58" t="s">
        <v>475</v>
      </c>
      <c r="E885" s="58"/>
      <c r="F885" s="34">
        <f t="shared" ref="F885:G886" si="250">F886</f>
        <v>15639</v>
      </c>
      <c r="G885" s="34">
        <f t="shared" si="250"/>
        <v>0</v>
      </c>
    </row>
    <row r="886" spans="1:7" s="12" customFormat="1" ht="49.5">
      <c r="A886" s="42" t="s">
        <v>94</v>
      </c>
      <c r="B886" s="58" t="s">
        <v>14</v>
      </c>
      <c r="C886" s="58" t="s">
        <v>66</v>
      </c>
      <c r="D886" s="58" t="s">
        <v>475</v>
      </c>
      <c r="E886" s="58" t="s">
        <v>95</v>
      </c>
      <c r="F886" s="34">
        <f t="shared" si="250"/>
        <v>15639</v>
      </c>
      <c r="G886" s="34">
        <f t="shared" si="250"/>
        <v>0</v>
      </c>
    </row>
    <row r="887" spans="1:7" s="12" customFormat="1" ht="16.5">
      <c r="A887" s="31" t="s">
        <v>222</v>
      </c>
      <c r="B887" s="58" t="s">
        <v>14</v>
      </c>
      <c r="C887" s="58" t="s">
        <v>66</v>
      </c>
      <c r="D887" s="58" t="s">
        <v>475</v>
      </c>
      <c r="E887" s="58" t="s">
        <v>221</v>
      </c>
      <c r="F887" s="34">
        <v>15639</v>
      </c>
      <c r="G887" s="34"/>
    </row>
    <row r="888" spans="1:7" s="12" customFormat="1" ht="16.5">
      <c r="A888" s="42" t="s">
        <v>165</v>
      </c>
      <c r="B888" s="58" t="s">
        <v>14</v>
      </c>
      <c r="C888" s="58" t="s">
        <v>66</v>
      </c>
      <c r="D888" s="58" t="s">
        <v>487</v>
      </c>
      <c r="E888" s="58"/>
      <c r="F888" s="34">
        <f t="shared" ref="F888:G888" si="251">F889+F891</f>
        <v>2153</v>
      </c>
      <c r="G888" s="34">
        <f t="shared" si="251"/>
        <v>0</v>
      </c>
    </row>
    <row r="889" spans="1:7" s="12" customFormat="1" ht="33">
      <c r="A889" s="42" t="s">
        <v>87</v>
      </c>
      <c r="B889" s="58" t="s">
        <v>14</v>
      </c>
      <c r="C889" s="58" t="s">
        <v>66</v>
      </c>
      <c r="D889" s="58" t="s">
        <v>487</v>
      </c>
      <c r="E889" s="58" t="s">
        <v>88</v>
      </c>
      <c r="F889" s="34">
        <f t="shared" ref="F889:G889" si="252">F890</f>
        <v>1697</v>
      </c>
      <c r="G889" s="34">
        <f t="shared" si="252"/>
        <v>0</v>
      </c>
    </row>
    <row r="890" spans="1:7" s="12" customFormat="1" ht="49.5">
      <c r="A890" s="42" t="s">
        <v>214</v>
      </c>
      <c r="B890" s="58" t="s">
        <v>14</v>
      </c>
      <c r="C890" s="58" t="s">
        <v>66</v>
      </c>
      <c r="D890" s="58" t="s">
        <v>487</v>
      </c>
      <c r="E890" s="58" t="s">
        <v>213</v>
      </c>
      <c r="F890" s="34">
        <v>1697</v>
      </c>
      <c r="G890" s="34"/>
    </row>
    <row r="891" spans="1:7" s="12" customFormat="1" ht="49.5">
      <c r="A891" s="42" t="s">
        <v>94</v>
      </c>
      <c r="B891" s="58" t="s">
        <v>14</v>
      </c>
      <c r="C891" s="58" t="s">
        <v>66</v>
      </c>
      <c r="D891" s="58" t="s">
        <v>487</v>
      </c>
      <c r="E891" s="58" t="s">
        <v>95</v>
      </c>
      <c r="F891" s="34">
        <f t="shared" ref="F891:G891" si="253">F892</f>
        <v>456</v>
      </c>
      <c r="G891" s="34">
        <f t="shared" si="253"/>
        <v>0</v>
      </c>
    </row>
    <row r="892" spans="1:7" s="12" customFormat="1" ht="16.5">
      <c r="A892" s="42" t="s">
        <v>236</v>
      </c>
      <c r="B892" s="58" t="s">
        <v>14</v>
      </c>
      <c r="C892" s="58" t="s">
        <v>66</v>
      </c>
      <c r="D892" s="58" t="s">
        <v>487</v>
      </c>
      <c r="E892" s="58" t="s">
        <v>235</v>
      </c>
      <c r="F892" s="34">
        <v>456</v>
      </c>
      <c r="G892" s="34"/>
    </row>
    <row r="893" spans="1:7" s="12" customFormat="1" ht="66">
      <c r="A893" s="35" t="s">
        <v>274</v>
      </c>
      <c r="B893" s="58" t="s">
        <v>14</v>
      </c>
      <c r="C893" s="58" t="s">
        <v>66</v>
      </c>
      <c r="D893" s="58" t="s">
        <v>476</v>
      </c>
      <c r="E893" s="58"/>
      <c r="F893" s="34">
        <f t="shared" ref="F893:G893" si="254">F894+F897</f>
        <v>44471</v>
      </c>
      <c r="G893" s="34">
        <f t="shared" si="254"/>
        <v>0</v>
      </c>
    </row>
    <row r="894" spans="1:7" s="12" customFormat="1" ht="33">
      <c r="A894" s="35" t="s">
        <v>275</v>
      </c>
      <c r="B894" s="58" t="s">
        <v>14</v>
      </c>
      <c r="C894" s="58" t="s">
        <v>66</v>
      </c>
      <c r="D894" s="58" t="s">
        <v>477</v>
      </c>
      <c r="E894" s="58"/>
      <c r="F894" s="34">
        <f t="shared" ref="F894:G895" si="255">F895</f>
        <v>42386</v>
      </c>
      <c r="G894" s="34">
        <f t="shared" si="255"/>
        <v>0</v>
      </c>
    </row>
    <row r="895" spans="1:7" s="12" customFormat="1" ht="16.5">
      <c r="A895" s="42" t="s">
        <v>111</v>
      </c>
      <c r="B895" s="58" t="s">
        <v>14</v>
      </c>
      <c r="C895" s="58" t="s">
        <v>66</v>
      </c>
      <c r="D895" s="58" t="s">
        <v>477</v>
      </c>
      <c r="E895" s="58" t="s">
        <v>112</v>
      </c>
      <c r="F895" s="34">
        <f t="shared" si="255"/>
        <v>42386</v>
      </c>
      <c r="G895" s="34">
        <f t="shared" si="255"/>
        <v>0</v>
      </c>
    </row>
    <row r="896" spans="1:7" s="12" customFormat="1" ht="49.5">
      <c r="A896" s="42" t="s">
        <v>243</v>
      </c>
      <c r="B896" s="58" t="s">
        <v>14</v>
      </c>
      <c r="C896" s="58" t="s">
        <v>66</v>
      </c>
      <c r="D896" s="58" t="s">
        <v>477</v>
      </c>
      <c r="E896" s="58" t="s">
        <v>242</v>
      </c>
      <c r="F896" s="34">
        <v>42386</v>
      </c>
      <c r="G896" s="34"/>
    </row>
    <row r="897" spans="1:7" s="12" customFormat="1" ht="139.5" customHeight="1">
      <c r="A897" s="42" t="s">
        <v>482</v>
      </c>
      <c r="B897" s="58" t="s">
        <v>14</v>
      </c>
      <c r="C897" s="58" t="s">
        <v>66</v>
      </c>
      <c r="D897" s="58" t="s">
        <v>481</v>
      </c>
      <c r="E897" s="58"/>
      <c r="F897" s="34">
        <f t="shared" ref="F897:G898" si="256">F898</f>
        <v>2085</v>
      </c>
      <c r="G897" s="34">
        <f t="shared" si="256"/>
        <v>0</v>
      </c>
    </row>
    <row r="898" spans="1:7" s="12" customFormat="1" ht="16.5">
      <c r="A898" s="35" t="s">
        <v>111</v>
      </c>
      <c r="B898" s="58" t="s">
        <v>14</v>
      </c>
      <c r="C898" s="58" t="s">
        <v>66</v>
      </c>
      <c r="D898" s="58" t="s">
        <v>481</v>
      </c>
      <c r="E898" s="58" t="s">
        <v>112</v>
      </c>
      <c r="F898" s="34">
        <f t="shared" si="256"/>
        <v>2085</v>
      </c>
      <c r="G898" s="34">
        <f t="shared" si="256"/>
        <v>0</v>
      </c>
    </row>
    <row r="899" spans="1:7" s="12" customFormat="1" ht="49.5">
      <c r="A899" s="42" t="s">
        <v>243</v>
      </c>
      <c r="B899" s="58" t="s">
        <v>14</v>
      </c>
      <c r="C899" s="58" t="s">
        <v>66</v>
      </c>
      <c r="D899" s="58" t="s">
        <v>481</v>
      </c>
      <c r="E899" s="58" t="s">
        <v>242</v>
      </c>
      <c r="F899" s="34">
        <v>2085</v>
      </c>
      <c r="G899" s="34"/>
    </row>
    <row r="900" spans="1:7" s="12" customFormat="1" ht="21" customHeight="1">
      <c r="A900" s="31" t="s">
        <v>268</v>
      </c>
      <c r="B900" s="58" t="s">
        <v>14</v>
      </c>
      <c r="C900" s="58" t="s">
        <v>66</v>
      </c>
      <c r="D900" s="58" t="s">
        <v>483</v>
      </c>
      <c r="E900" s="58"/>
      <c r="F900" s="34">
        <f>F901+F904+F907</f>
        <v>6980</v>
      </c>
      <c r="G900" s="34">
        <f>G901+G904+G907</f>
        <v>0</v>
      </c>
    </row>
    <row r="901" spans="1:7" s="12" customFormat="1" ht="111" customHeight="1">
      <c r="A901" s="44" t="s">
        <v>188</v>
      </c>
      <c r="B901" s="58" t="s">
        <v>14</v>
      </c>
      <c r="C901" s="58" t="s">
        <v>66</v>
      </c>
      <c r="D901" s="58" t="s">
        <v>484</v>
      </c>
      <c r="E901" s="58"/>
      <c r="F901" s="34">
        <f t="shared" ref="F901:G902" si="257">F902</f>
        <v>2687</v>
      </c>
      <c r="G901" s="34">
        <f t="shared" si="257"/>
        <v>0</v>
      </c>
    </row>
    <row r="902" spans="1:7" s="12" customFormat="1" ht="49.5">
      <c r="A902" s="42" t="s">
        <v>94</v>
      </c>
      <c r="B902" s="58" t="s">
        <v>14</v>
      </c>
      <c r="C902" s="58" t="s">
        <v>66</v>
      </c>
      <c r="D902" s="58" t="s">
        <v>484</v>
      </c>
      <c r="E902" s="58" t="s">
        <v>95</v>
      </c>
      <c r="F902" s="34">
        <f t="shared" si="257"/>
        <v>2687</v>
      </c>
      <c r="G902" s="34">
        <f t="shared" si="257"/>
        <v>0</v>
      </c>
    </row>
    <row r="903" spans="1:7" s="12" customFormat="1" ht="49.5">
      <c r="A903" s="31" t="s">
        <v>228</v>
      </c>
      <c r="B903" s="58" t="s">
        <v>14</v>
      </c>
      <c r="C903" s="58" t="s">
        <v>66</v>
      </c>
      <c r="D903" s="58" t="s">
        <v>484</v>
      </c>
      <c r="E903" s="58" t="s">
        <v>227</v>
      </c>
      <c r="F903" s="34">
        <v>2687</v>
      </c>
      <c r="G903" s="34"/>
    </row>
    <row r="904" spans="1:7" s="12" customFormat="1" ht="66">
      <c r="A904" s="42" t="s">
        <v>282</v>
      </c>
      <c r="B904" s="58" t="s">
        <v>14</v>
      </c>
      <c r="C904" s="58" t="s">
        <v>66</v>
      </c>
      <c r="D904" s="58" t="s">
        <v>485</v>
      </c>
      <c r="E904" s="58"/>
      <c r="F904" s="34">
        <f t="shared" ref="F904:G905" si="258">F905</f>
        <v>830</v>
      </c>
      <c r="G904" s="34">
        <f t="shared" si="258"/>
        <v>0</v>
      </c>
    </row>
    <row r="905" spans="1:7" s="12" customFormat="1" ht="49.5">
      <c r="A905" s="42" t="s">
        <v>94</v>
      </c>
      <c r="B905" s="58" t="s">
        <v>14</v>
      </c>
      <c r="C905" s="58" t="s">
        <v>66</v>
      </c>
      <c r="D905" s="58" t="s">
        <v>485</v>
      </c>
      <c r="E905" s="58" t="s">
        <v>95</v>
      </c>
      <c r="F905" s="34">
        <f t="shared" si="258"/>
        <v>830</v>
      </c>
      <c r="G905" s="34">
        <f t="shared" si="258"/>
        <v>0</v>
      </c>
    </row>
    <row r="906" spans="1:7" s="12" customFormat="1" ht="49.5">
      <c r="A906" s="31" t="s">
        <v>228</v>
      </c>
      <c r="B906" s="58" t="s">
        <v>14</v>
      </c>
      <c r="C906" s="58" t="s">
        <v>66</v>
      </c>
      <c r="D906" s="58" t="s">
        <v>485</v>
      </c>
      <c r="E906" s="58" t="s">
        <v>227</v>
      </c>
      <c r="F906" s="34">
        <v>830</v>
      </c>
      <c r="G906" s="34"/>
    </row>
    <row r="907" spans="1:7" s="12" customFormat="1" ht="99">
      <c r="A907" s="31" t="s">
        <v>302</v>
      </c>
      <c r="B907" s="58" t="s">
        <v>14</v>
      </c>
      <c r="C907" s="58" t="s">
        <v>66</v>
      </c>
      <c r="D907" s="58" t="s">
        <v>486</v>
      </c>
      <c r="E907" s="58"/>
      <c r="F907" s="34">
        <f>F908</f>
        <v>3463</v>
      </c>
      <c r="G907" s="34">
        <f>G908</f>
        <v>0</v>
      </c>
    </row>
    <row r="908" spans="1:7" s="12" customFormat="1" ht="49.5">
      <c r="A908" s="42" t="s">
        <v>94</v>
      </c>
      <c r="B908" s="58" t="s">
        <v>14</v>
      </c>
      <c r="C908" s="58" t="s">
        <v>66</v>
      </c>
      <c r="D908" s="58" t="s">
        <v>486</v>
      </c>
      <c r="E908" s="58" t="s">
        <v>95</v>
      </c>
      <c r="F908" s="34">
        <f>F909</f>
        <v>3463</v>
      </c>
      <c r="G908" s="34">
        <f>G909</f>
        <v>0</v>
      </c>
    </row>
    <row r="909" spans="1:7" s="12" customFormat="1" ht="49.5">
      <c r="A909" s="31" t="s">
        <v>228</v>
      </c>
      <c r="B909" s="58" t="s">
        <v>14</v>
      </c>
      <c r="C909" s="58" t="s">
        <v>66</v>
      </c>
      <c r="D909" s="58" t="s">
        <v>486</v>
      </c>
      <c r="E909" s="58" t="s">
        <v>227</v>
      </c>
      <c r="F909" s="34">
        <v>3463</v>
      </c>
      <c r="G909" s="34"/>
    </row>
    <row r="910" spans="1:7" s="12" customFormat="1" ht="33">
      <c r="A910" s="31" t="s">
        <v>248</v>
      </c>
      <c r="B910" s="32" t="s">
        <v>14</v>
      </c>
      <c r="C910" s="32" t="s">
        <v>66</v>
      </c>
      <c r="D910" s="33" t="s">
        <v>437</v>
      </c>
      <c r="E910" s="32"/>
      <c r="F910" s="34">
        <f t="shared" ref="F910:G913" si="259">F911</f>
        <v>283</v>
      </c>
      <c r="G910" s="34">
        <f t="shared" si="259"/>
        <v>0</v>
      </c>
    </row>
    <row r="911" spans="1:7" s="12" customFormat="1" ht="21" customHeight="1">
      <c r="A911" s="31" t="s">
        <v>140</v>
      </c>
      <c r="B911" s="32" t="s">
        <v>14</v>
      </c>
      <c r="C911" s="32" t="s">
        <v>66</v>
      </c>
      <c r="D911" s="33" t="s">
        <v>450</v>
      </c>
      <c r="E911" s="32"/>
      <c r="F911" s="34">
        <f t="shared" si="259"/>
        <v>283</v>
      </c>
      <c r="G911" s="34">
        <f t="shared" si="259"/>
        <v>0</v>
      </c>
    </row>
    <row r="912" spans="1:7" s="12" customFormat="1" ht="33">
      <c r="A912" s="31" t="s">
        <v>252</v>
      </c>
      <c r="B912" s="32" t="s">
        <v>14</v>
      </c>
      <c r="C912" s="32" t="s">
        <v>66</v>
      </c>
      <c r="D912" s="33" t="s">
        <v>451</v>
      </c>
      <c r="E912" s="32"/>
      <c r="F912" s="34">
        <f t="shared" si="259"/>
        <v>283</v>
      </c>
      <c r="G912" s="34">
        <f t="shared" si="259"/>
        <v>0</v>
      </c>
    </row>
    <row r="913" spans="1:7" s="12" customFormat="1" ht="33">
      <c r="A913" s="42" t="s">
        <v>87</v>
      </c>
      <c r="B913" s="32" t="s">
        <v>14</v>
      </c>
      <c r="C913" s="32" t="s">
        <v>66</v>
      </c>
      <c r="D913" s="33" t="s">
        <v>451</v>
      </c>
      <c r="E913" s="32" t="s">
        <v>88</v>
      </c>
      <c r="F913" s="34">
        <f t="shared" si="259"/>
        <v>283</v>
      </c>
      <c r="G913" s="34">
        <f t="shared" si="259"/>
        <v>0</v>
      </c>
    </row>
    <row r="914" spans="1:7" s="12" customFormat="1" ht="49.5">
      <c r="A914" s="42" t="s">
        <v>214</v>
      </c>
      <c r="B914" s="32" t="s">
        <v>14</v>
      </c>
      <c r="C914" s="32" t="s">
        <v>66</v>
      </c>
      <c r="D914" s="33" t="s">
        <v>451</v>
      </c>
      <c r="E914" s="32" t="s">
        <v>213</v>
      </c>
      <c r="F914" s="34">
        <v>283</v>
      </c>
      <c r="G914" s="34"/>
    </row>
    <row r="915" spans="1:7" s="12" customFormat="1" ht="16.5">
      <c r="A915" s="31"/>
      <c r="B915" s="32"/>
      <c r="C915" s="32"/>
      <c r="D915" s="43"/>
      <c r="E915" s="32"/>
      <c r="F915" s="72"/>
      <c r="G915" s="72"/>
    </row>
    <row r="916" spans="1:7" s="12" customFormat="1" ht="24" customHeight="1">
      <c r="A916" s="49" t="s">
        <v>81</v>
      </c>
      <c r="B916" s="24" t="s">
        <v>82</v>
      </c>
      <c r="C916" s="24"/>
      <c r="D916" s="43"/>
      <c r="E916" s="32"/>
      <c r="F916" s="26">
        <f>F918+F937</f>
        <v>21815</v>
      </c>
      <c r="G916" s="26">
        <f>G918+G937</f>
        <v>0</v>
      </c>
    </row>
    <row r="917" spans="1:7" s="12" customFormat="1" ht="20.25">
      <c r="A917" s="49"/>
      <c r="B917" s="24"/>
      <c r="C917" s="24"/>
      <c r="D917" s="43"/>
      <c r="E917" s="32"/>
      <c r="F917" s="72"/>
      <c r="G917" s="72"/>
    </row>
    <row r="918" spans="1:7" s="12" customFormat="1" ht="18.75">
      <c r="A918" s="38" t="s">
        <v>83</v>
      </c>
      <c r="B918" s="28" t="s">
        <v>63</v>
      </c>
      <c r="C918" s="28" t="s">
        <v>56</v>
      </c>
      <c r="D918" s="43"/>
      <c r="E918" s="32"/>
      <c r="F918" s="30">
        <f>F919+F931</f>
        <v>15915</v>
      </c>
      <c r="G918" s="30">
        <f>G919+G931</f>
        <v>0</v>
      </c>
    </row>
    <row r="919" spans="1:7" s="12" customFormat="1" ht="49.5">
      <c r="A919" s="42" t="s">
        <v>157</v>
      </c>
      <c r="B919" s="58" t="s">
        <v>63</v>
      </c>
      <c r="C919" s="58" t="s">
        <v>56</v>
      </c>
      <c r="D919" s="58" t="s">
        <v>382</v>
      </c>
      <c r="E919" s="32"/>
      <c r="F919" s="34">
        <f t="shared" ref="F919:G919" si="260">F920+F924</f>
        <v>15590</v>
      </c>
      <c r="G919" s="34">
        <f t="shared" si="260"/>
        <v>0</v>
      </c>
    </row>
    <row r="920" spans="1:7" s="12" customFormat="1" ht="38.25" customHeight="1">
      <c r="A920" s="77" t="s">
        <v>283</v>
      </c>
      <c r="B920" s="58" t="s">
        <v>63</v>
      </c>
      <c r="C920" s="58" t="s">
        <v>56</v>
      </c>
      <c r="D920" s="58" t="s">
        <v>383</v>
      </c>
      <c r="E920" s="58"/>
      <c r="F920" s="34">
        <f t="shared" ref="F920:G922" si="261">F921</f>
        <v>15519</v>
      </c>
      <c r="G920" s="34">
        <f t="shared" si="261"/>
        <v>0</v>
      </c>
    </row>
    <row r="921" spans="1:7" s="12" customFormat="1" ht="33">
      <c r="A921" s="42" t="s">
        <v>160</v>
      </c>
      <c r="B921" s="58" t="s">
        <v>63</v>
      </c>
      <c r="C921" s="58" t="s">
        <v>56</v>
      </c>
      <c r="D921" s="58" t="s">
        <v>392</v>
      </c>
      <c r="E921" s="58"/>
      <c r="F921" s="34">
        <f t="shared" si="261"/>
        <v>15519</v>
      </c>
      <c r="G921" s="34">
        <f t="shared" si="261"/>
        <v>0</v>
      </c>
    </row>
    <row r="922" spans="1:7" s="12" customFormat="1" ht="49.5">
      <c r="A922" s="42" t="s">
        <v>94</v>
      </c>
      <c r="B922" s="58" t="s">
        <v>63</v>
      </c>
      <c r="C922" s="58" t="s">
        <v>56</v>
      </c>
      <c r="D922" s="58" t="s">
        <v>392</v>
      </c>
      <c r="E922" s="58">
        <v>600</v>
      </c>
      <c r="F922" s="34">
        <f t="shared" si="261"/>
        <v>15519</v>
      </c>
      <c r="G922" s="34">
        <f t="shared" si="261"/>
        <v>0</v>
      </c>
    </row>
    <row r="923" spans="1:7" s="12" customFormat="1" ht="16.5">
      <c r="A923" s="31" t="s">
        <v>222</v>
      </c>
      <c r="B923" s="58" t="s">
        <v>63</v>
      </c>
      <c r="C923" s="58" t="s">
        <v>56</v>
      </c>
      <c r="D923" s="58" t="s">
        <v>392</v>
      </c>
      <c r="E923" s="58" t="s">
        <v>221</v>
      </c>
      <c r="F923" s="34">
        <v>15519</v>
      </c>
      <c r="G923" s="34"/>
    </row>
    <row r="924" spans="1:7" s="12" customFormat="1" ht="20.25" customHeight="1">
      <c r="A924" s="42" t="s">
        <v>85</v>
      </c>
      <c r="B924" s="58" t="s">
        <v>63</v>
      </c>
      <c r="C924" s="58" t="s">
        <v>56</v>
      </c>
      <c r="D924" s="58" t="s">
        <v>385</v>
      </c>
      <c r="E924" s="58"/>
      <c r="F924" s="34">
        <f>F925+F928</f>
        <v>71</v>
      </c>
      <c r="G924" s="34">
        <f>G925+G928</f>
        <v>0</v>
      </c>
    </row>
    <row r="925" spans="1:7" s="12" customFormat="1" ht="33">
      <c r="A925" s="42" t="s">
        <v>159</v>
      </c>
      <c r="B925" s="58" t="s">
        <v>63</v>
      </c>
      <c r="C925" s="58" t="s">
        <v>56</v>
      </c>
      <c r="D925" s="58" t="s">
        <v>393</v>
      </c>
      <c r="E925" s="58"/>
      <c r="F925" s="34">
        <f>F926</f>
        <v>16</v>
      </c>
      <c r="G925" s="34">
        <f>G926</f>
        <v>0</v>
      </c>
    </row>
    <row r="926" spans="1:7" s="12" customFormat="1" ht="49.5">
      <c r="A926" s="42" t="s">
        <v>94</v>
      </c>
      <c r="B926" s="58" t="s">
        <v>63</v>
      </c>
      <c r="C926" s="58" t="s">
        <v>56</v>
      </c>
      <c r="D926" s="58" t="s">
        <v>393</v>
      </c>
      <c r="E926" s="58">
        <v>600</v>
      </c>
      <c r="F926" s="34">
        <f t="shared" ref="F926:G926" si="262">F927</f>
        <v>16</v>
      </c>
      <c r="G926" s="34">
        <f t="shared" si="262"/>
        <v>0</v>
      </c>
    </row>
    <row r="927" spans="1:7" s="12" customFormat="1" ht="16.5">
      <c r="A927" s="31" t="s">
        <v>222</v>
      </c>
      <c r="B927" s="58" t="s">
        <v>63</v>
      </c>
      <c r="C927" s="58" t="s">
        <v>56</v>
      </c>
      <c r="D927" s="58" t="s">
        <v>393</v>
      </c>
      <c r="E927" s="58" t="s">
        <v>221</v>
      </c>
      <c r="F927" s="34">
        <v>16</v>
      </c>
      <c r="G927" s="34"/>
    </row>
    <row r="928" spans="1:7" s="12" customFormat="1" ht="51.75" customHeight="1">
      <c r="A928" s="31" t="s">
        <v>394</v>
      </c>
      <c r="B928" s="58" t="s">
        <v>63</v>
      </c>
      <c r="C928" s="58" t="s">
        <v>56</v>
      </c>
      <c r="D928" s="58" t="s">
        <v>616</v>
      </c>
      <c r="E928" s="58"/>
      <c r="F928" s="34">
        <f>F929</f>
        <v>55</v>
      </c>
      <c r="G928" s="34">
        <f>G929</f>
        <v>0</v>
      </c>
    </row>
    <row r="929" spans="1:7" s="12" customFormat="1" ht="33">
      <c r="A929" s="42" t="s">
        <v>87</v>
      </c>
      <c r="B929" s="58" t="s">
        <v>63</v>
      </c>
      <c r="C929" s="58" t="s">
        <v>56</v>
      </c>
      <c r="D929" s="58" t="s">
        <v>616</v>
      </c>
      <c r="E929" s="58" t="s">
        <v>88</v>
      </c>
      <c r="F929" s="34">
        <f>F930</f>
        <v>55</v>
      </c>
      <c r="G929" s="34">
        <f>G930</f>
        <v>0</v>
      </c>
    </row>
    <row r="930" spans="1:7" s="12" customFormat="1" ht="49.5">
      <c r="A930" s="42" t="s">
        <v>214</v>
      </c>
      <c r="B930" s="58" t="s">
        <v>63</v>
      </c>
      <c r="C930" s="58" t="s">
        <v>56</v>
      </c>
      <c r="D930" s="58" t="s">
        <v>616</v>
      </c>
      <c r="E930" s="58" t="s">
        <v>213</v>
      </c>
      <c r="F930" s="34">
        <v>55</v>
      </c>
      <c r="G930" s="34"/>
    </row>
    <row r="931" spans="1:7" s="12" customFormat="1" ht="49.5">
      <c r="A931" s="42" t="s">
        <v>272</v>
      </c>
      <c r="B931" s="58" t="s">
        <v>63</v>
      </c>
      <c r="C931" s="58" t="s">
        <v>56</v>
      </c>
      <c r="D931" s="58" t="s">
        <v>397</v>
      </c>
      <c r="E931" s="58"/>
      <c r="F931" s="34">
        <f t="shared" ref="F931:G934" si="263">F932</f>
        <v>325</v>
      </c>
      <c r="G931" s="34">
        <f t="shared" si="263"/>
        <v>0</v>
      </c>
    </row>
    <row r="932" spans="1:7" s="12" customFormat="1" ht="18" customHeight="1">
      <c r="A932" s="31" t="s">
        <v>268</v>
      </c>
      <c r="B932" s="58" t="s">
        <v>63</v>
      </c>
      <c r="C932" s="58" t="s">
        <v>56</v>
      </c>
      <c r="D932" s="58" t="s">
        <v>395</v>
      </c>
      <c r="E932" s="58"/>
      <c r="F932" s="34">
        <f t="shared" si="263"/>
        <v>325</v>
      </c>
      <c r="G932" s="34">
        <f t="shared" si="263"/>
        <v>0</v>
      </c>
    </row>
    <row r="933" spans="1:7" s="12" customFormat="1" ht="36" customHeight="1">
      <c r="A933" s="42" t="s">
        <v>279</v>
      </c>
      <c r="B933" s="58" t="s">
        <v>63</v>
      </c>
      <c r="C933" s="58" t="s">
        <v>56</v>
      </c>
      <c r="D933" s="58" t="s">
        <v>396</v>
      </c>
      <c r="E933" s="58"/>
      <c r="F933" s="34">
        <f t="shared" si="263"/>
        <v>325</v>
      </c>
      <c r="G933" s="34">
        <f t="shared" si="263"/>
        <v>0</v>
      </c>
    </row>
    <row r="934" spans="1:7" s="12" customFormat="1" ht="49.5">
      <c r="A934" s="42" t="s">
        <v>94</v>
      </c>
      <c r="B934" s="58" t="s">
        <v>63</v>
      </c>
      <c r="C934" s="58" t="s">
        <v>56</v>
      </c>
      <c r="D934" s="58" t="s">
        <v>396</v>
      </c>
      <c r="E934" s="58">
        <v>600</v>
      </c>
      <c r="F934" s="34">
        <f t="shared" si="263"/>
        <v>325</v>
      </c>
      <c r="G934" s="34">
        <f t="shared" si="263"/>
        <v>0</v>
      </c>
    </row>
    <row r="935" spans="1:7" s="12" customFormat="1" ht="49.5">
      <c r="A935" s="42" t="s">
        <v>253</v>
      </c>
      <c r="B935" s="58" t="s">
        <v>63</v>
      </c>
      <c r="C935" s="58" t="s">
        <v>56</v>
      </c>
      <c r="D935" s="58" t="s">
        <v>396</v>
      </c>
      <c r="E935" s="58" t="s">
        <v>227</v>
      </c>
      <c r="F935" s="34">
        <v>325</v>
      </c>
      <c r="G935" s="34"/>
    </row>
    <row r="936" spans="1:7" s="12" customFormat="1" ht="18.75">
      <c r="A936" s="38"/>
      <c r="B936" s="28"/>
      <c r="C936" s="28"/>
      <c r="D936" s="43"/>
      <c r="E936" s="32"/>
      <c r="F936" s="72"/>
      <c r="G936" s="72"/>
    </row>
    <row r="937" spans="1:7" s="12" customFormat="1" ht="18.75">
      <c r="A937" s="38" t="s">
        <v>84</v>
      </c>
      <c r="B937" s="28" t="s">
        <v>63</v>
      </c>
      <c r="C937" s="28" t="s">
        <v>57</v>
      </c>
      <c r="D937" s="43"/>
      <c r="E937" s="32"/>
      <c r="F937" s="30">
        <f t="shared" ref="F937:G941" si="264">F938</f>
        <v>5900</v>
      </c>
      <c r="G937" s="30">
        <f t="shared" si="264"/>
        <v>0</v>
      </c>
    </row>
    <row r="938" spans="1:7" s="12" customFormat="1" ht="49.5">
      <c r="A938" s="42" t="s">
        <v>157</v>
      </c>
      <c r="B938" s="58" t="s">
        <v>63</v>
      </c>
      <c r="C938" s="58" t="s">
        <v>57</v>
      </c>
      <c r="D938" s="58" t="s">
        <v>382</v>
      </c>
      <c r="E938" s="58"/>
      <c r="F938" s="34">
        <f t="shared" si="264"/>
        <v>5900</v>
      </c>
      <c r="G938" s="34">
        <f t="shared" si="264"/>
        <v>0</v>
      </c>
    </row>
    <row r="939" spans="1:7" s="12" customFormat="1" ht="21" customHeight="1">
      <c r="A939" s="42" t="s">
        <v>85</v>
      </c>
      <c r="B939" s="58" t="s">
        <v>63</v>
      </c>
      <c r="C939" s="58" t="s">
        <v>57</v>
      </c>
      <c r="D939" s="58" t="s">
        <v>385</v>
      </c>
      <c r="E939" s="58"/>
      <c r="F939" s="34">
        <f t="shared" si="264"/>
        <v>5900</v>
      </c>
      <c r="G939" s="34">
        <f t="shared" si="264"/>
        <v>0</v>
      </c>
    </row>
    <row r="940" spans="1:7" s="12" customFormat="1" ht="33">
      <c r="A940" s="42" t="s">
        <v>159</v>
      </c>
      <c r="B940" s="58" t="s">
        <v>63</v>
      </c>
      <c r="C940" s="58" t="s">
        <v>57</v>
      </c>
      <c r="D940" s="58" t="s">
        <v>393</v>
      </c>
      <c r="E940" s="58"/>
      <c r="F940" s="34">
        <f t="shared" si="264"/>
        <v>5900</v>
      </c>
      <c r="G940" s="34">
        <f t="shared" si="264"/>
        <v>0</v>
      </c>
    </row>
    <row r="941" spans="1:7" s="12" customFormat="1" ht="49.5">
      <c r="A941" s="42" t="s">
        <v>94</v>
      </c>
      <c r="B941" s="58" t="s">
        <v>63</v>
      </c>
      <c r="C941" s="58" t="s">
        <v>57</v>
      </c>
      <c r="D941" s="58" t="s">
        <v>393</v>
      </c>
      <c r="E941" s="58">
        <v>600</v>
      </c>
      <c r="F941" s="34">
        <f t="shared" si="264"/>
        <v>5900</v>
      </c>
      <c r="G941" s="34">
        <f t="shared" si="264"/>
        <v>0</v>
      </c>
    </row>
    <row r="942" spans="1:7" s="12" customFormat="1" ht="16.5">
      <c r="A942" s="31" t="s">
        <v>222</v>
      </c>
      <c r="B942" s="58" t="s">
        <v>63</v>
      </c>
      <c r="C942" s="58" t="s">
        <v>57</v>
      </c>
      <c r="D942" s="58" t="s">
        <v>393</v>
      </c>
      <c r="E942" s="58" t="s">
        <v>221</v>
      </c>
      <c r="F942" s="34">
        <v>5900</v>
      </c>
      <c r="G942" s="34"/>
    </row>
    <row r="943" spans="1:7" s="12" customFormat="1" ht="18.75">
      <c r="A943" s="38"/>
      <c r="B943" s="28"/>
      <c r="C943" s="28"/>
      <c r="D943" s="43"/>
      <c r="E943" s="32"/>
      <c r="F943" s="72"/>
      <c r="G943" s="72"/>
    </row>
    <row r="944" spans="1:7" s="12" customFormat="1" ht="40.5">
      <c r="A944" s="49" t="s">
        <v>1</v>
      </c>
      <c r="B944" s="24" t="s">
        <v>2</v>
      </c>
      <c r="C944" s="24"/>
      <c r="D944" s="43"/>
      <c r="E944" s="32"/>
      <c r="F944" s="26">
        <f t="shared" ref="F944:G944" si="265">F946</f>
        <v>8983</v>
      </c>
      <c r="G944" s="26">
        <f t="shared" si="265"/>
        <v>0</v>
      </c>
    </row>
    <row r="945" spans="1:7" s="12" customFormat="1" ht="20.25">
      <c r="A945" s="49"/>
      <c r="B945" s="24"/>
      <c r="C945" s="24"/>
      <c r="D945" s="43"/>
      <c r="E945" s="32"/>
      <c r="F945" s="72"/>
      <c r="G945" s="72"/>
    </row>
    <row r="946" spans="1:7" s="12" customFormat="1" ht="37.5">
      <c r="A946" s="38" t="s">
        <v>3</v>
      </c>
      <c r="B946" s="28" t="s">
        <v>64</v>
      </c>
      <c r="C946" s="28" t="s">
        <v>61</v>
      </c>
      <c r="D946" s="43"/>
      <c r="E946" s="32"/>
      <c r="F946" s="30">
        <f t="shared" ref="F946:G951" si="266">F947</f>
        <v>8983</v>
      </c>
      <c r="G946" s="30">
        <f t="shared" si="266"/>
        <v>0</v>
      </c>
    </row>
    <row r="947" spans="1:7" s="12" customFormat="1" ht="50.25">
      <c r="A947" s="31" t="s">
        <v>137</v>
      </c>
      <c r="B947" s="32" t="s">
        <v>64</v>
      </c>
      <c r="C947" s="32" t="s">
        <v>61</v>
      </c>
      <c r="D947" s="33" t="s">
        <v>337</v>
      </c>
      <c r="E947" s="32"/>
      <c r="F947" s="34">
        <f t="shared" si="266"/>
        <v>8983</v>
      </c>
      <c r="G947" s="34">
        <f t="shared" si="266"/>
        <v>0</v>
      </c>
    </row>
    <row r="948" spans="1:7" s="12" customFormat="1" ht="16.5">
      <c r="A948" s="35" t="s">
        <v>131</v>
      </c>
      <c r="B948" s="32" t="s">
        <v>64</v>
      </c>
      <c r="C948" s="32" t="s">
        <v>61</v>
      </c>
      <c r="D948" s="33" t="s">
        <v>338</v>
      </c>
      <c r="E948" s="32"/>
      <c r="F948" s="34">
        <f t="shared" si="266"/>
        <v>8983</v>
      </c>
      <c r="G948" s="34">
        <f t="shared" si="266"/>
        <v>0</v>
      </c>
    </row>
    <row r="949" spans="1:7" s="12" customFormat="1" ht="33">
      <c r="A949" s="77" t="s">
        <v>283</v>
      </c>
      <c r="B949" s="32" t="s">
        <v>64</v>
      </c>
      <c r="C949" s="32" t="s">
        <v>61</v>
      </c>
      <c r="D949" s="33" t="s">
        <v>376</v>
      </c>
      <c r="E949" s="32"/>
      <c r="F949" s="34">
        <f t="shared" si="266"/>
        <v>8983</v>
      </c>
      <c r="G949" s="34">
        <f t="shared" si="266"/>
        <v>0</v>
      </c>
    </row>
    <row r="950" spans="1:7" s="12" customFormat="1" ht="35.25" customHeight="1">
      <c r="A950" s="31" t="s">
        <v>138</v>
      </c>
      <c r="B950" s="32" t="s">
        <v>64</v>
      </c>
      <c r="C950" s="32" t="s">
        <v>61</v>
      </c>
      <c r="D950" s="36" t="s">
        <v>377</v>
      </c>
      <c r="E950" s="41"/>
      <c r="F950" s="34">
        <f t="shared" si="266"/>
        <v>8983</v>
      </c>
      <c r="G950" s="34">
        <f t="shared" si="266"/>
        <v>0</v>
      </c>
    </row>
    <row r="951" spans="1:7" s="12" customFormat="1" ht="49.5">
      <c r="A951" s="31" t="s">
        <v>94</v>
      </c>
      <c r="B951" s="32" t="s">
        <v>64</v>
      </c>
      <c r="C951" s="32" t="s">
        <v>61</v>
      </c>
      <c r="D951" s="36" t="s">
        <v>377</v>
      </c>
      <c r="E951" s="32" t="s">
        <v>95</v>
      </c>
      <c r="F951" s="34">
        <f t="shared" si="266"/>
        <v>8983</v>
      </c>
      <c r="G951" s="34">
        <f t="shared" si="266"/>
        <v>0</v>
      </c>
    </row>
    <row r="952" spans="1:7" s="12" customFormat="1" ht="16.5">
      <c r="A952" s="31" t="s">
        <v>222</v>
      </c>
      <c r="B952" s="32" t="s">
        <v>64</v>
      </c>
      <c r="C952" s="32" t="s">
        <v>61</v>
      </c>
      <c r="D952" s="36" t="s">
        <v>377</v>
      </c>
      <c r="E952" s="32" t="s">
        <v>221</v>
      </c>
      <c r="F952" s="34">
        <v>8983</v>
      </c>
      <c r="G952" s="34"/>
    </row>
    <row r="953" spans="1:7" s="12" customFormat="1" ht="18.75">
      <c r="A953" s="31"/>
      <c r="B953" s="28"/>
      <c r="C953" s="28"/>
      <c r="D953" s="43"/>
      <c r="E953" s="32"/>
      <c r="F953" s="72"/>
      <c r="G953" s="72"/>
    </row>
    <row r="954" spans="1:7" s="12" customFormat="1" ht="60.75">
      <c r="A954" s="49" t="s">
        <v>4</v>
      </c>
      <c r="B954" s="24" t="s">
        <v>5</v>
      </c>
      <c r="C954" s="32"/>
      <c r="D954" s="43"/>
      <c r="E954" s="32"/>
      <c r="F954" s="26">
        <f t="shared" ref="F954:G954" si="267">F956</f>
        <v>570511</v>
      </c>
      <c r="G954" s="26">
        <f t="shared" si="267"/>
        <v>0</v>
      </c>
    </row>
    <row r="955" spans="1:7" s="12" customFormat="1" ht="20.25">
      <c r="A955" s="49"/>
      <c r="B955" s="24"/>
      <c r="C955" s="32"/>
      <c r="D955" s="43"/>
      <c r="E955" s="32"/>
      <c r="F955" s="72"/>
      <c r="G955" s="72"/>
    </row>
    <row r="956" spans="1:7" s="12" customFormat="1" ht="37.5">
      <c r="A956" s="38" t="s">
        <v>176</v>
      </c>
      <c r="B956" s="28" t="s">
        <v>79</v>
      </c>
      <c r="C956" s="28" t="s">
        <v>56</v>
      </c>
      <c r="D956" s="39"/>
      <c r="E956" s="28"/>
      <c r="F956" s="30">
        <f t="shared" ref="F956:G959" si="268">F957</f>
        <v>570511</v>
      </c>
      <c r="G956" s="30">
        <f t="shared" si="268"/>
        <v>0</v>
      </c>
    </row>
    <row r="957" spans="1:7" s="12" customFormat="1" ht="16.5">
      <c r="A957" s="31" t="s">
        <v>91</v>
      </c>
      <c r="B957" s="32" t="s">
        <v>79</v>
      </c>
      <c r="C957" s="32" t="s">
        <v>56</v>
      </c>
      <c r="D957" s="33" t="s">
        <v>347</v>
      </c>
      <c r="E957" s="41"/>
      <c r="F957" s="34">
        <f t="shared" si="268"/>
        <v>570511</v>
      </c>
      <c r="G957" s="34">
        <f t="shared" si="268"/>
        <v>0</v>
      </c>
    </row>
    <row r="958" spans="1:7" s="12" customFormat="1" ht="33">
      <c r="A958" s="31" t="s">
        <v>153</v>
      </c>
      <c r="B958" s="32" t="s">
        <v>79</v>
      </c>
      <c r="C958" s="32" t="s">
        <v>56</v>
      </c>
      <c r="D958" s="33" t="s">
        <v>522</v>
      </c>
      <c r="E958" s="32"/>
      <c r="F958" s="34">
        <f t="shared" si="268"/>
        <v>570511</v>
      </c>
      <c r="G958" s="34">
        <f t="shared" si="268"/>
        <v>0</v>
      </c>
    </row>
    <row r="959" spans="1:7" s="12" customFormat="1" ht="33">
      <c r="A959" s="31" t="s">
        <v>154</v>
      </c>
      <c r="B959" s="32" t="s">
        <v>79</v>
      </c>
      <c r="C959" s="32" t="s">
        <v>56</v>
      </c>
      <c r="D959" s="33" t="s">
        <v>522</v>
      </c>
      <c r="E959" s="32" t="s">
        <v>155</v>
      </c>
      <c r="F959" s="34">
        <f t="shared" si="268"/>
        <v>570511</v>
      </c>
      <c r="G959" s="34">
        <f t="shared" si="268"/>
        <v>0</v>
      </c>
    </row>
    <row r="960" spans="1:7" s="12" customFormat="1" ht="16.5">
      <c r="A960" s="31" t="s">
        <v>220</v>
      </c>
      <c r="B960" s="32" t="s">
        <v>79</v>
      </c>
      <c r="C960" s="32" t="s">
        <v>56</v>
      </c>
      <c r="D960" s="33" t="s">
        <v>522</v>
      </c>
      <c r="E960" s="32" t="s">
        <v>219</v>
      </c>
      <c r="F960" s="34">
        <v>570511</v>
      </c>
      <c r="G960" s="34"/>
    </row>
    <row r="961" spans="1:7" s="12" customFormat="1" ht="16.5">
      <c r="A961" s="31"/>
      <c r="B961" s="32"/>
      <c r="C961" s="32"/>
      <c r="D961" s="43"/>
      <c r="E961" s="32"/>
      <c r="F961" s="72"/>
      <c r="G961" s="72"/>
    </row>
    <row r="962" spans="1:7" s="5" customFormat="1" ht="20.25">
      <c r="A962" s="49" t="s">
        <v>53</v>
      </c>
      <c r="B962" s="24"/>
      <c r="C962" s="24"/>
      <c r="D962" s="25"/>
      <c r="E962" s="24"/>
      <c r="F962" s="26">
        <f>F13+F181+F241+F361+F478+F494+F670+F717+F916+F944+F954</f>
        <v>7508218</v>
      </c>
      <c r="G962" s="26">
        <f>G13+G181+G241+G361+G478+G494+G670+G717+G916+G944+G954</f>
        <v>415477</v>
      </c>
    </row>
    <row r="963" spans="1:7">
      <c r="E963" s="64"/>
    </row>
    <row r="964" spans="1:7">
      <c r="F964" s="94"/>
      <c r="G964" s="94"/>
    </row>
    <row r="966" spans="1:7">
      <c r="A966" s="13"/>
      <c r="E966" s="1"/>
    </row>
    <row r="967" spans="1:7">
      <c r="B967" s="14"/>
      <c r="C967" s="14"/>
      <c r="D967" s="15"/>
      <c r="E967" s="1"/>
    </row>
    <row r="968" spans="1:7">
      <c r="E968" s="1"/>
    </row>
    <row r="969" spans="1:7">
      <c r="E969" s="1"/>
    </row>
    <row r="970" spans="1:7">
      <c r="E970" s="1"/>
    </row>
    <row r="971" spans="1:7">
      <c r="E971" s="1"/>
    </row>
    <row r="972" spans="1:7">
      <c r="E972" s="1"/>
    </row>
    <row r="973" spans="1:7">
      <c r="E973" s="1"/>
    </row>
    <row r="974" spans="1:7">
      <c r="E974" s="1"/>
    </row>
    <row r="975" spans="1:7">
      <c r="E975" s="1"/>
    </row>
    <row r="976" spans="1:7">
      <c r="E976" s="1"/>
    </row>
    <row r="978" spans="5:5">
      <c r="E978" s="73"/>
    </row>
    <row r="979" spans="5:5">
      <c r="E979" s="1"/>
    </row>
    <row r="980" spans="5:5">
      <c r="E980" s="1"/>
    </row>
    <row r="981" spans="5:5">
      <c r="E981" s="1"/>
    </row>
    <row r="982" spans="5:5">
      <c r="E982" s="1"/>
    </row>
    <row r="983" spans="5:5">
      <c r="E983" s="1"/>
    </row>
    <row r="984" spans="5:5">
      <c r="E984" s="1"/>
    </row>
    <row r="985" spans="5:5">
      <c r="E985" s="1"/>
    </row>
    <row r="986" spans="5:5">
      <c r="E986" s="1"/>
    </row>
    <row r="987" spans="5:5">
      <c r="E987" s="1"/>
    </row>
    <row r="988" spans="5:5">
      <c r="E988" s="1"/>
    </row>
    <row r="989" spans="5:5">
      <c r="E989" s="1"/>
    </row>
    <row r="990" spans="5:5">
      <c r="E990" s="1"/>
    </row>
    <row r="991" spans="5:5">
      <c r="E991" s="1"/>
    </row>
    <row r="992" spans="5:5">
      <c r="E992" s="1"/>
    </row>
    <row r="993" spans="5:5">
      <c r="E993" s="1"/>
    </row>
    <row r="994" spans="5:5">
      <c r="E994" s="1"/>
    </row>
    <row r="995" spans="5:5">
      <c r="E995" s="1"/>
    </row>
    <row r="996" spans="5:5">
      <c r="E996" s="1"/>
    </row>
    <row r="999" spans="5:5">
      <c r="E999" s="74"/>
    </row>
    <row r="1000" spans="5:5">
      <c r="E1000" s="64"/>
    </row>
    <row r="1001" spans="5:5">
      <c r="E1001" s="64"/>
    </row>
    <row r="1002" spans="5:5">
      <c r="E1002" s="64"/>
    </row>
    <row r="1003" spans="5:5">
      <c r="E1003" s="64"/>
    </row>
    <row r="1004" spans="5:5">
      <c r="E1004" s="64"/>
    </row>
    <row r="1005" spans="5:5">
      <c r="E1005" s="64"/>
    </row>
    <row r="1006" spans="5:5">
      <c r="E1006" s="64"/>
    </row>
  </sheetData>
  <autoFilter ref="A9:E962"/>
  <mergeCells count="10">
    <mergeCell ref="A7:G7"/>
    <mergeCell ref="A2:G2"/>
    <mergeCell ref="A3:G3"/>
    <mergeCell ref="A4:G4"/>
    <mergeCell ref="F9:G10"/>
    <mergeCell ref="D9:D11"/>
    <mergeCell ref="A9:A11"/>
    <mergeCell ref="B9:B11"/>
    <mergeCell ref="C9:C11"/>
    <mergeCell ref="E9:E11"/>
  </mergeCells>
  <phoneticPr fontId="0" type="noConversion"/>
  <pageMargins left="0.70866141732283472" right="0.15748031496062992" top="0.43307086614173229" bottom="0.31496062992125984" header="0.23622047244094491" footer="0.15748031496062992"/>
  <pageSetup paperSize="9" scale="74" firstPageNumber="3" fitToHeight="0" orientation="portrait" r:id="rId1"/>
  <headerFooter differentFirst="1" alignWithMargins="0"/>
  <rowBreaks count="1" manualBreakCount="1">
    <brk id="95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</vt:lpstr>
      <vt:lpstr>'2016'!Заголовки_для_печати</vt:lpstr>
      <vt:lpstr>'2016'!Область_печати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Тананыкина Анна Викторовна</cp:lastModifiedBy>
  <cp:lastPrinted>2015-10-20T09:28:35Z</cp:lastPrinted>
  <dcterms:created xsi:type="dcterms:W3CDTF">2007-01-25T06:11:58Z</dcterms:created>
  <dcterms:modified xsi:type="dcterms:W3CDTF">2015-10-21T05:26:27Z</dcterms:modified>
</cp:coreProperties>
</file>