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7-2018" sheetId="1" r:id="rId1"/>
  </sheets>
  <definedNames>
    <definedName name="_xlnm._FilterDatabase" localSheetId="0" hidden="1">'2017-2018'!$A$7:$E$790</definedName>
    <definedName name="_xlnm.Print_Titles" localSheetId="0">'2017-2018'!$A:$E,'2017-2018'!$7:$9</definedName>
    <definedName name="_xlnm.Print_Area" localSheetId="0">'2017-2018'!$A$1:$H$790</definedName>
  </definedNames>
  <calcPr calcId="125725"/>
</workbook>
</file>

<file path=xl/calcChain.xml><?xml version="1.0" encoding="utf-8"?>
<calcChain xmlns="http://schemas.openxmlformats.org/spreadsheetml/2006/main">
  <c r="H44" i="1"/>
  <c r="F44"/>
  <c r="H108"/>
  <c r="F108"/>
  <c r="H91"/>
  <c r="F91"/>
  <c r="H102"/>
  <c r="F102"/>
  <c r="H126"/>
  <c r="F126"/>
  <c r="G793"/>
  <c r="G328"/>
  <c r="H328"/>
  <c r="H327" s="1"/>
  <c r="F328"/>
  <c r="G327"/>
  <c r="F327"/>
  <c r="G331"/>
  <c r="H331"/>
  <c r="F331"/>
  <c r="H329"/>
  <c r="G329"/>
  <c r="F329"/>
  <c r="G401"/>
  <c r="G400" s="1"/>
  <c r="G399" s="1"/>
  <c r="G398" s="1"/>
  <c r="H401"/>
  <c r="H400" s="1"/>
  <c r="H399" s="1"/>
  <c r="H398" s="1"/>
  <c r="F401"/>
  <c r="F400" s="1"/>
  <c r="F399" s="1"/>
  <c r="F398" s="1"/>
  <c r="G375"/>
  <c r="G374" s="1"/>
  <c r="G373" s="1"/>
  <c r="G372" s="1"/>
  <c r="H375"/>
  <c r="H374" s="1"/>
  <c r="H373" s="1"/>
  <c r="H372" s="1"/>
  <c r="F375"/>
  <c r="F374" s="1"/>
  <c r="F373" s="1"/>
  <c r="F372" s="1"/>
  <c r="G370"/>
  <c r="G369" s="1"/>
  <c r="G368" s="1"/>
  <c r="G367" s="1"/>
  <c r="H370"/>
  <c r="H369" s="1"/>
  <c r="H368" s="1"/>
  <c r="H367" s="1"/>
  <c r="F370"/>
  <c r="F369" s="1"/>
  <c r="F368" s="1"/>
  <c r="F367" s="1"/>
  <c r="G356"/>
  <c r="G355" s="1"/>
  <c r="G354" s="1"/>
  <c r="G353" s="1"/>
  <c r="H356"/>
  <c r="H355" s="1"/>
  <c r="H354" s="1"/>
  <c r="H353" s="1"/>
  <c r="F356"/>
  <c r="F355" s="1"/>
  <c r="F354" s="1"/>
  <c r="F353" s="1"/>
  <c r="H350"/>
  <c r="F350"/>
  <c r="H306"/>
  <c r="F306"/>
  <c r="G300"/>
  <c r="G299" s="1"/>
  <c r="G298" s="1"/>
  <c r="G297" s="1"/>
  <c r="H300"/>
  <c r="H299" s="1"/>
  <c r="H298" s="1"/>
  <c r="H297" s="1"/>
  <c r="F300"/>
  <c r="F299" s="1"/>
  <c r="F298" s="1"/>
  <c r="F297" s="1"/>
  <c r="H215"/>
  <c r="F215"/>
  <c r="G256"/>
  <c r="G255" s="1"/>
  <c r="G254" s="1"/>
  <c r="G253" s="1"/>
  <c r="G252" s="1"/>
  <c r="H256"/>
  <c r="H255" s="1"/>
  <c r="H254" s="1"/>
  <c r="H253" s="1"/>
  <c r="H252" s="1"/>
  <c r="F256"/>
  <c r="F255" s="1"/>
  <c r="F254" s="1"/>
  <c r="F253" s="1"/>
  <c r="F252" s="1"/>
  <c r="G743"/>
  <c r="G742" s="1"/>
  <c r="H743"/>
  <c r="H742" s="1"/>
  <c r="F743"/>
  <c r="F742" s="1"/>
  <c r="G709"/>
  <c r="G708" s="1"/>
  <c r="H709"/>
  <c r="H708" s="1"/>
  <c r="F709"/>
  <c r="F708" s="1"/>
  <c r="G706"/>
  <c r="G705" s="1"/>
  <c r="H706"/>
  <c r="H705" s="1"/>
  <c r="F706"/>
  <c r="F705" s="1"/>
  <c r="G703"/>
  <c r="G702" s="1"/>
  <c r="H703"/>
  <c r="H702" s="1"/>
  <c r="F703"/>
  <c r="F702" s="1"/>
  <c r="G700"/>
  <c r="G699" s="1"/>
  <c r="H700"/>
  <c r="H699" s="1"/>
  <c r="F700"/>
  <c r="F699" s="1"/>
  <c r="G697"/>
  <c r="G696" s="1"/>
  <c r="H697"/>
  <c r="H696" s="1"/>
  <c r="F697"/>
  <c r="F696" s="1"/>
  <c r="G685"/>
  <c r="G684" s="1"/>
  <c r="H685"/>
  <c r="H684" s="1"/>
  <c r="F685"/>
  <c r="F684" s="1"/>
  <c r="G585"/>
  <c r="H585"/>
  <c r="F585"/>
  <c r="G587"/>
  <c r="H587"/>
  <c r="F587"/>
  <c r="G589"/>
  <c r="H589"/>
  <c r="F589"/>
  <c r="H450"/>
  <c r="F450"/>
  <c r="H440"/>
  <c r="F440"/>
  <c r="G727"/>
  <c r="G726" s="1"/>
  <c r="H727"/>
  <c r="H726" s="1"/>
  <c r="F727"/>
  <c r="F726" s="1"/>
  <c r="H731"/>
  <c r="F723"/>
  <c r="F722" s="1"/>
  <c r="G723"/>
  <c r="G722" s="1"/>
  <c r="H723"/>
  <c r="H722" s="1"/>
  <c r="G116"/>
  <c r="H116"/>
  <c r="F116"/>
  <c r="G118"/>
  <c r="H118"/>
  <c r="F118"/>
  <c r="G120"/>
  <c r="H120"/>
  <c r="F120"/>
  <c r="G99"/>
  <c r="H99"/>
  <c r="F99"/>
  <c r="H97"/>
  <c r="F97"/>
  <c r="G92"/>
  <c r="H92"/>
  <c r="H42"/>
  <c r="F42"/>
  <c r="G152"/>
  <c r="G151" s="1"/>
  <c r="G150" s="1"/>
  <c r="G149" s="1"/>
  <c r="G148" s="1"/>
  <c r="H152"/>
  <c r="H151" s="1"/>
  <c r="H150" s="1"/>
  <c r="H149" s="1"/>
  <c r="H148" s="1"/>
  <c r="F152"/>
  <c r="F151" s="1"/>
  <c r="F150" s="1"/>
  <c r="F149" s="1"/>
  <c r="F148" s="1"/>
  <c r="G163"/>
  <c r="G162" s="1"/>
  <c r="G161" s="1"/>
  <c r="H163"/>
  <c r="H162" s="1"/>
  <c r="H161" s="1"/>
  <c r="F163"/>
  <c r="F162" s="1"/>
  <c r="F161" s="1"/>
  <c r="G266"/>
  <c r="G265" s="1"/>
  <c r="H266"/>
  <c r="H265" s="1"/>
  <c r="F266"/>
  <c r="F265" s="1"/>
  <c r="G713"/>
  <c r="G712" s="1"/>
  <c r="G711" s="1"/>
  <c r="H713"/>
  <c r="H712" s="1"/>
  <c r="H711" s="1"/>
  <c r="F713"/>
  <c r="F712" s="1"/>
  <c r="F711" s="1"/>
  <c r="H584" l="1"/>
  <c r="H583" s="1"/>
  <c r="H582" s="1"/>
  <c r="F584"/>
  <c r="F583" s="1"/>
  <c r="F582" s="1"/>
  <c r="G584"/>
  <c r="G583" s="1"/>
  <c r="G582" s="1"/>
  <c r="G115"/>
  <c r="F115"/>
  <c r="H115"/>
  <c r="G777" l="1"/>
  <c r="G776" s="1"/>
  <c r="G775" s="1"/>
  <c r="G774" s="1"/>
  <c r="G773" s="1"/>
  <c r="G94" l="1"/>
  <c r="G145" l="1"/>
  <c r="G144" s="1"/>
  <c r="G143" s="1"/>
  <c r="G142" s="1"/>
  <c r="G344"/>
  <c r="G343" s="1"/>
  <c r="G342" s="1"/>
  <c r="G341" s="1"/>
  <c r="G436"/>
  <c r="G435" s="1"/>
  <c r="G560"/>
  <c r="G559" s="1"/>
  <c r="G558" s="1"/>
  <c r="G557" s="1"/>
  <c r="G556" s="1"/>
  <c r="G682"/>
  <c r="G681" s="1"/>
  <c r="G104"/>
  <c r="G103" s="1"/>
  <c r="G101"/>
  <c r="G98" s="1"/>
  <c r="G276"/>
  <c r="G275" s="1"/>
  <c r="G232"/>
  <c r="G231" s="1"/>
  <c r="G480"/>
  <c r="G479" s="1"/>
  <c r="G478" s="1"/>
  <c r="G537"/>
  <c r="G536" s="1"/>
  <c r="G56"/>
  <c r="G136"/>
  <c r="G188"/>
  <c r="G187" s="1"/>
  <c r="G186" s="1"/>
  <c r="G239"/>
  <c r="G238" s="1"/>
  <c r="G237" s="1"/>
  <c r="G771"/>
  <c r="G510"/>
  <c r="G509" s="1"/>
  <c r="G508" s="1"/>
  <c r="G171"/>
  <c r="G733"/>
  <c r="G732" s="1"/>
  <c r="G138"/>
  <c r="G198"/>
  <c r="G197" s="1"/>
  <c r="G491"/>
  <c r="G490" s="1"/>
  <c r="G489" s="1"/>
  <c r="G569"/>
  <c r="G568" s="1"/>
  <c r="G567" s="1"/>
  <c r="G566" s="1"/>
  <c r="G565" s="1"/>
  <c r="G305"/>
  <c r="G608"/>
  <c r="G607" s="1"/>
  <c r="G649"/>
  <c r="G648" s="1"/>
  <c r="G30"/>
  <c r="G27"/>
  <c r="G26" s="1"/>
  <c r="G112"/>
  <c r="G111" s="1"/>
  <c r="G476"/>
  <c r="G475" s="1"/>
  <c r="G474" s="1"/>
  <c r="G88"/>
  <c r="G195"/>
  <c r="G194" s="1"/>
  <c r="G250"/>
  <c r="G249" s="1"/>
  <c r="G248" s="1"/>
  <c r="G247" s="1"/>
  <c r="G319"/>
  <c r="G318" s="1"/>
  <c r="G317" s="1"/>
  <c r="G316" s="1"/>
  <c r="G396"/>
  <c r="G395" s="1"/>
  <c r="G394" s="1"/>
  <c r="G393" s="1"/>
  <c r="G392" s="1"/>
  <c r="G487"/>
  <c r="G486" s="1"/>
  <c r="G485" s="1"/>
  <c r="G75"/>
  <c r="G24"/>
  <c r="G23" s="1"/>
  <c r="G70"/>
  <c r="G69" s="1"/>
  <c r="G68" s="1"/>
  <c r="G67" s="1"/>
  <c r="G127"/>
  <c r="G314"/>
  <c r="G313" s="1"/>
  <c r="G312" s="1"/>
  <c r="G311" s="1"/>
  <c r="G552"/>
  <c r="G551" s="1"/>
  <c r="G631"/>
  <c r="G630" s="1"/>
  <c r="G691"/>
  <c r="G690" s="1"/>
  <c r="G389"/>
  <c r="G388" s="1"/>
  <c r="G387" s="1"/>
  <c r="G386" s="1"/>
  <c r="G385" s="1"/>
  <c r="G616"/>
  <c r="G615" s="1"/>
  <c r="G664"/>
  <c r="G663" s="1"/>
  <c r="G192"/>
  <c r="G191" s="1"/>
  <c r="G518"/>
  <c r="G622"/>
  <c r="G621" s="1"/>
  <c r="G673"/>
  <c r="G672" s="1"/>
  <c r="G738"/>
  <c r="G737" s="1"/>
  <c r="G736" s="1"/>
  <c r="G735" s="1"/>
  <c r="G123"/>
  <c r="G77"/>
  <c r="G261"/>
  <c r="G260" s="1"/>
  <c r="G259" s="1"/>
  <c r="G258" s="1"/>
  <c r="G549"/>
  <c r="G548" s="1"/>
  <c r="G628"/>
  <c r="G627" s="1"/>
  <c r="G688"/>
  <c r="G687" s="1"/>
  <c r="G464"/>
  <c r="G463" s="1"/>
  <c r="G462" s="1"/>
  <c r="G52"/>
  <c r="G109"/>
  <c r="G159"/>
  <c r="G158" s="1"/>
  <c r="G157" s="1"/>
  <c r="G225"/>
  <c r="G290"/>
  <c r="G289" s="1"/>
  <c r="G288" s="1"/>
  <c r="G287" s="1"/>
  <c r="G542"/>
  <c r="G541" s="1"/>
  <c r="G619"/>
  <c r="G618" s="1"/>
  <c r="G670"/>
  <c r="G669" s="1"/>
  <c r="G84"/>
  <c r="G83" s="1"/>
  <c r="G82" s="1"/>
  <c r="G332"/>
  <c r="G446"/>
  <c r="G445" s="1"/>
  <c r="G534"/>
  <c r="G533" s="1"/>
  <c r="G634"/>
  <c r="G633" s="1"/>
  <c r="G169"/>
  <c r="G140"/>
  <c r="G514"/>
  <c r="G667"/>
  <c r="G666" s="1"/>
  <c r="G180"/>
  <c r="G179" s="1"/>
  <c r="G178" s="1"/>
  <c r="G177" s="1"/>
  <c r="G176" s="1"/>
  <c r="G469"/>
  <c r="G468" s="1"/>
  <c r="G467" s="1"/>
  <c r="G466" s="1"/>
  <c r="G768"/>
  <c r="G767" s="1"/>
  <c r="G766" s="1"/>
  <c r="G765" s="1"/>
  <c r="G764" s="1"/>
  <c r="G273"/>
  <c r="G272" s="1"/>
  <c r="G271" s="1"/>
  <c r="G460"/>
  <c r="G459" s="1"/>
  <c r="G458" s="1"/>
  <c r="G576"/>
  <c r="G605"/>
  <c r="G604" s="1"/>
  <c r="G646"/>
  <c r="G645" s="1"/>
  <c r="G32"/>
  <c r="G339"/>
  <c r="G338" s="1"/>
  <c r="G337" s="1"/>
  <c r="G336" s="1"/>
  <c r="G439"/>
  <c r="G438" s="1"/>
  <c r="G349"/>
  <c r="G348" s="1"/>
  <c r="G347" s="1"/>
  <c r="G346" s="1"/>
  <c r="G431"/>
  <c r="G430" s="1"/>
  <c r="G429" s="1"/>
  <c r="G499"/>
  <c r="G498" s="1"/>
  <c r="G546"/>
  <c r="G545" s="1"/>
  <c r="G625"/>
  <c r="G624" s="1"/>
  <c r="G676"/>
  <c r="G675" s="1"/>
  <c r="G761"/>
  <c r="G760" s="1"/>
  <c r="G759" s="1"/>
  <c r="G243"/>
  <c r="G242" s="1"/>
  <c r="G241" s="1"/>
  <c r="G41"/>
  <c r="G201"/>
  <c r="G200" s="1"/>
  <c r="G496"/>
  <c r="G495" s="1"/>
  <c r="G694"/>
  <c r="G693" s="1"/>
  <c r="G43"/>
  <c r="G63"/>
  <c r="G62" s="1"/>
  <c r="G61" s="1"/>
  <c r="G60" s="1"/>
  <c r="G59" s="1"/>
  <c r="G285"/>
  <c r="G284" s="1"/>
  <c r="G283" s="1"/>
  <c r="G282" s="1"/>
  <c r="G427"/>
  <c r="G426" s="1"/>
  <c r="G425" s="1"/>
  <c r="G453"/>
  <c r="G452" s="1"/>
  <c r="G451" s="1"/>
  <c r="G599"/>
  <c r="G598" s="1"/>
  <c r="G640"/>
  <c r="G639" s="1"/>
  <c r="G720"/>
  <c r="G719" s="1"/>
  <c r="G746"/>
  <c r="G219"/>
  <c r="G218" s="1"/>
  <c r="G217" s="1"/>
  <c r="G415"/>
  <c r="G414" s="1"/>
  <c r="G413" s="1"/>
  <c r="G658"/>
  <c r="G657" s="1"/>
  <c r="G410"/>
  <c r="G409" s="1"/>
  <c r="G408" s="1"/>
  <c r="G596"/>
  <c r="G595" s="1"/>
  <c r="G637"/>
  <c r="G636" s="1"/>
  <c r="G785"/>
  <c r="G784" s="1"/>
  <c r="G783" s="1"/>
  <c r="G782" s="1"/>
  <c r="G780" s="1"/>
  <c r="G54"/>
  <c r="G214"/>
  <c r="G213" s="1"/>
  <c r="G212" s="1"/>
  <c r="G45"/>
  <c r="G125"/>
  <c r="G307"/>
  <c r="G380"/>
  <c r="G379" s="1"/>
  <c r="G378" s="1"/>
  <c r="G377" s="1"/>
  <c r="G580"/>
  <c r="G611"/>
  <c r="G610" s="1"/>
  <c r="G652"/>
  <c r="G651" s="1"/>
  <c r="G34"/>
  <c r="G79"/>
  <c r="G324"/>
  <c r="G323" s="1"/>
  <c r="G322" s="1"/>
  <c r="G321" s="1"/>
  <c r="G516"/>
  <c r="G602"/>
  <c r="G601" s="1"/>
  <c r="G643"/>
  <c r="G642" s="1"/>
  <c r="G748"/>
  <c r="G208"/>
  <c r="G207" s="1"/>
  <c r="G206" s="1"/>
  <c r="G205" s="1"/>
  <c r="G365"/>
  <c r="G364" s="1"/>
  <c r="G363" s="1"/>
  <c r="G420"/>
  <c r="G419" s="1"/>
  <c r="G418" s="1"/>
  <c r="G449"/>
  <c r="G448" s="1"/>
  <c r="G527"/>
  <c r="G526" s="1"/>
  <c r="G578"/>
  <c r="G730"/>
  <c r="G729" s="1"/>
  <c r="G167"/>
  <c r="G166" s="1"/>
  <c r="G165" s="1"/>
  <c r="G227"/>
  <c r="G295"/>
  <c r="G294" s="1"/>
  <c r="G293" s="1"/>
  <c r="G292" s="1"/>
  <c r="G361"/>
  <c r="G360" s="1"/>
  <c r="G359" s="1"/>
  <c r="G506"/>
  <c r="G505" s="1"/>
  <c r="G504" s="1"/>
  <c r="G661"/>
  <c r="G660" s="1"/>
  <c r="G757"/>
  <c r="G756" s="1"/>
  <c r="G755" s="1"/>
  <c r="G17"/>
  <c r="G16" s="1"/>
  <c r="G15" s="1"/>
  <c r="G14" s="1"/>
  <c r="G13" s="1"/>
  <c r="G107"/>
  <c r="G106" s="1"/>
  <c r="G223"/>
  <c r="G90"/>
  <c r="G269"/>
  <c r="G268" s="1"/>
  <c r="G264" s="1"/>
  <c r="G443"/>
  <c r="G442" s="1"/>
  <c r="G531"/>
  <c r="G530" s="1"/>
  <c r="G513" l="1"/>
  <c r="G512" s="1"/>
  <c r="G594"/>
  <c r="G593" s="1"/>
  <c r="G614"/>
  <c r="G613" s="1"/>
  <c r="G484"/>
  <c r="G335"/>
  <c r="G424"/>
  <c r="G718"/>
  <c r="G717" s="1"/>
  <c r="G716" s="1"/>
  <c r="G503"/>
  <c r="G502" s="1"/>
  <c r="G156"/>
  <c r="G155" s="1"/>
  <c r="G525"/>
  <c r="G87"/>
  <c r="G86" s="1"/>
  <c r="G441"/>
  <c r="G754"/>
  <c r="G753" s="1"/>
  <c r="G407"/>
  <c r="G406" s="1"/>
  <c r="G745"/>
  <c r="G741" s="1"/>
  <c r="G740" s="1"/>
  <c r="G29"/>
  <c r="G22" s="1"/>
  <c r="G21" s="1"/>
  <c r="G20" s="1"/>
  <c r="G540"/>
  <c r="G457"/>
  <c r="G456" s="1"/>
  <c r="G190"/>
  <c r="G185" s="1"/>
  <c r="G184" s="1"/>
  <c r="G183" s="1"/>
  <c r="G304"/>
  <c r="G303" s="1"/>
  <c r="G302" s="1"/>
  <c r="G281" s="1"/>
  <c r="G135"/>
  <c r="G134" s="1"/>
  <c r="G133" s="1"/>
  <c r="G132" s="1"/>
  <c r="G434"/>
  <c r="G222"/>
  <c r="G221" s="1"/>
  <c r="G216" s="1"/>
  <c r="G575"/>
  <c r="G574" s="1"/>
  <c r="G573" s="1"/>
  <c r="G572" s="1"/>
  <c r="G358"/>
  <c r="G211"/>
  <c r="G40"/>
  <c r="G39" s="1"/>
  <c r="G38" s="1"/>
  <c r="G37" s="1"/>
  <c r="G494"/>
  <c r="G493" s="1"/>
  <c r="G483" s="1"/>
  <c r="G263"/>
  <c r="G246" s="1"/>
  <c r="G122"/>
  <c r="G114" s="1"/>
  <c r="G74"/>
  <c r="G73" s="1"/>
  <c r="G72" s="1"/>
  <c r="G383"/>
  <c r="G236"/>
  <c r="G235" s="1"/>
  <c r="G51"/>
  <c r="G50" s="1"/>
  <c r="G49" s="1"/>
  <c r="G48" s="1"/>
  <c r="G473"/>
  <c r="G472" s="1"/>
  <c r="G524" l="1"/>
  <c r="G523" s="1"/>
  <c r="G521" s="1"/>
  <c r="G592"/>
  <c r="G210"/>
  <c r="G433"/>
  <c r="G423" s="1"/>
  <c r="G326"/>
  <c r="G310" s="1"/>
  <c r="G751"/>
  <c r="G352"/>
  <c r="G130"/>
  <c r="G81"/>
  <c r="G66" s="1"/>
  <c r="H516"/>
  <c r="F664"/>
  <c r="F663" s="1"/>
  <c r="H664"/>
  <c r="H663" s="1"/>
  <c r="G279" l="1"/>
  <c r="G404"/>
  <c r="G563"/>
  <c r="G11"/>
  <c r="H518"/>
  <c r="F514"/>
  <c r="F516"/>
  <c r="G230"/>
  <c r="G229" s="1"/>
  <c r="G204" s="1"/>
  <c r="G174" s="1"/>
  <c r="F518"/>
  <c r="H514"/>
  <c r="F552"/>
  <c r="F551" s="1"/>
  <c r="H513" l="1"/>
  <c r="H512" s="1"/>
  <c r="G790"/>
  <c r="F410"/>
  <c r="F409" s="1"/>
  <c r="F408" s="1"/>
  <c r="F415"/>
  <c r="F414" s="1"/>
  <c r="F413" s="1"/>
  <c r="F513"/>
  <c r="F512" s="1"/>
  <c r="H616"/>
  <c r="H615" s="1"/>
  <c r="F616"/>
  <c r="F615" s="1"/>
  <c r="F94"/>
  <c r="F43" l="1"/>
  <c r="F75"/>
  <c r="F104"/>
  <c r="F103" s="1"/>
  <c r="F307"/>
  <c r="H427"/>
  <c r="H426" s="1"/>
  <c r="H425" s="1"/>
  <c r="H491"/>
  <c r="H490" s="1"/>
  <c r="H489" s="1"/>
  <c r="H506"/>
  <c r="H505" s="1"/>
  <c r="H504" s="1"/>
  <c r="H611"/>
  <c r="H610" s="1"/>
  <c r="H682"/>
  <c r="H681" s="1"/>
  <c r="H138"/>
  <c r="H214"/>
  <c r="H213" s="1"/>
  <c r="H212" s="1"/>
  <c r="F673"/>
  <c r="F672" s="1"/>
  <c r="F730"/>
  <c r="F729" s="1"/>
  <c r="H768"/>
  <c r="H767" s="1"/>
  <c r="H766" s="1"/>
  <c r="H765" s="1"/>
  <c r="H764" s="1"/>
  <c r="H34"/>
  <c r="F180"/>
  <c r="F179" s="1"/>
  <c r="F178" s="1"/>
  <c r="F177" s="1"/>
  <c r="F176" s="1"/>
  <c r="F491"/>
  <c r="F490" s="1"/>
  <c r="F489" s="1"/>
  <c r="F560"/>
  <c r="F559" s="1"/>
  <c r="F558" s="1"/>
  <c r="F557" s="1"/>
  <c r="F556" s="1"/>
  <c r="F640"/>
  <c r="F639" s="1"/>
  <c r="H738"/>
  <c r="H737" s="1"/>
  <c r="H736" s="1"/>
  <c r="H735" s="1"/>
  <c r="F77"/>
  <c r="F107"/>
  <c r="H188"/>
  <c r="H187" s="1"/>
  <c r="H186" s="1"/>
  <c r="F219"/>
  <c r="F218" s="1"/>
  <c r="F217" s="1"/>
  <c r="F285"/>
  <c r="F284" s="1"/>
  <c r="F283" s="1"/>
  <c r="F282" s="1"/>
  <c r="H420"/>
  <c r="H419" s="1"/>
  <c r="H418" s="1"/>
  <c r="H578"/>
  <c r="H608"/>
  <c r="H607" s="1"/>
  <c r="H631"/>
  <c r="H630" s="1"/>
  <c r="H70"/>
  <c r="H69" s="1"/>
  <c r="H68" s="1"/>
  <c r="H67" s="1"/>
  <c r="F92"/>
  <c r="F332"/>
  <c r="H546"/>
  <c r="H545" s="1"/>
  <c r="H580"/>
  <c r="H640"/>
  <c r="H639" s="1"/>
  <c r="F746"/>
  <c r="F171"/>
  <c r="H232"/>
  <c r="H231" s="1"/>
  <c r="H230" s="1"/>
  <c r="H319"/>
  <c r="H318" s="1"/>
  <c r="H317" s="1"/>
  <c r="H316" s="1"/>
  <c r="F431"/>
  <c r="F430" s="1"/>
  <c r="F429" s="1"/>
  <c r="F476"/>
  <c r="F475" s="1"/>
  <c r="F474" s="1"/>
  <c r="F496"/>
  <c r="F495" s="1"/>
  <c r="F619"/>
  <c r="F618" s="1"/>
  <c r="H761"/>
  <c r="H760" s="1"/>
  <c r="H759" s="1"/>
  <c r="H127"/>
  <c r="H219"/>
  <c r="H218" s="1"/>
  <c r="H217" s="1"/>
  <c r="H344"/>
  <c r="H343" s="1"/>
  <c r="H342" s="1"/>
  <c r="H341" s="1"/>
  <c r="F396"/>
  <c r="F395" s="1"/>
  <c r="F394" s="1"/>
  <c r="F393" s="1"/>
  <c r="F392" s="1"/>
  <c r="F480"/>
  <c r="F479" s="1"/>
  <c r="F478" s="1"/>
  <c r="F576"/>
  <c r="F622"/>
  <c r="F621" s="1"/>
  <c r="F646"/>
  <c r="F645" s="1"/>
  <c r="F720"/>
  <c r="F719" s="1"/>
  <c r="H757"/>
  <c r="H756" s="1"/>
  <c r="H755" s="1"/>
  <c r="F17"/>
  <c r="F16" s="1"/>
  <c r="F15" s="1"/>
  <c r="F14" s="1"/>
  <c r="F13" s="1"/>
  <c r="F140"/>
  <c r="F273"/>
  <c r="F272" s="1"/>
  <c r="F344"/>
  <c r="F343" s="1"/>
  <c r="F342" s="1"/>
  <c r="F341" s="1"/>
  <c r="H389"/>
  <c r="H388" s="1"/>
  <c r="H387" s="1"/>
  <c r="H386" s="1"/>
  <c r="H385" s="1"/>
  <c r="H569"/>
  <c r="H568" s="1"/>
  <c r="H567" s="1"/>
  <c r="H566" s="1"/>
  <c r="H565" s="1"/>
  <c r="H602"/>
  <c r="H601" s="1"/>
  <c r="H649"/>
  <c r="H648" s="1"/>
  <c r="H694"/>
  <c r="H693" s="1"/>
  <c r="F319"/>
  <c r="F318" s="1"/>
  <c r="F317" s="1"/>
  <c r="F316" s="1"/>
  <c r="H622"/>
  <c r="H621" s="1"/>
  <c r="H646"/>
  <c r="H645" s="1"/>
  <c r="H670"/>
  <c r="H669" s="1"/>
  <c r="H720"/>
  <c r="H719" s="1"/>
  <c r="F63"/>
  <c r="F62" s="1"/>
  <c r="F61" s="1"/>
  <c r="F60" s="1"/>
  <c r="F59" s="1"/>
  <c r="F112"/>
  <c r="F111" s="1"/>
  <c r="H227"/>
  <c r="H307"/>
  <c r="F510"/>
  <c r="F509" s="1"/>
  <c r="F508" s="1"/>
  <c r="F602"/>
  <c r="F601" s="1"/>
  <c r="F625"/>
  <c r="F624" s="1"/>
  <c r="F649"/>
  <c r="F648" s="1"/>
  <c r="F694"/>
  <c r="F693" s="1"/>
  <c r="F748"/>
  <c r="F56"/>
  <c r="F123"/>
  <c r="H239"/>
  <c r="H238" s="1"/>
  <c r="H237" s="1"/>
  <c r="H285"/>
  <c r="H284" s="1"/>
  <c r="H283" s="1"/>
  <c r="H282" s="1"/>
  <c r="F537"/>
  <c r="F536" s="1"/>
  <c r="F661"/>
  <c r="F660" s="1"/>
  <c r="F691"/>
  <c r="F690" s="1"/>
  <c r="F250"/>
  <c r="F249" s="1"/>
  <c r="F248" s="1"/>
  <c r="F247" s="1"/>
  <c r="F324"/>
  <c r="F323" s="1"/>
  <c r="F322" s="1"/>
  <c r="F321" s="1"/>
  <c r="F349"/>
  <c r="F348" s="1"/>
  <c r="F347" s="1"/>
  <c r="F346" s="1"/>
  <c r="H453"/>
  <c r="H452" s="1"/>
  <c r="H451" s="1"/>
  <c r="H487"/>
  <c r="H486" s="1"/>
  <c r="H485" s="1"/>
  <c r="H484" s="1"/>
  <c r="H510"/>
  <c r="H509" s="1"/>
  <c r="H508" s="1"/>
  <c r="H667"/>
  <c r="H666" s="1"/>
  <c r="F79"/>
  <c r="H109"/>
  <c r="F145"/>
  <c r="F144" s="1"/>
  <c r="F143" s="1"/>
  <c r="F142" s="1"/>
  <c r="F449"/>
  <c r="F448" s="1"/>
  <c r="H480"/>
  <c r="H479" s="1"/>
  <c r="H478" s="1"/>
  <c r="H605"/>
  <c r="H604" s="1"/>
  <c r="H75"/>
  <c r="H104"/>
  <c r="H103" s="1"/>
  <c r="F195"/>
  <c r="F194" s="1"/>
  <c r="H243"/>
  <c r="H242" s="1"/>
  <c r="H241" s="1"/>
  <c r="H290"/>
  <c r="H289" s="1"/>
  <c r="H288" s="1"/>
  <c r="H287" s="1"/>
  <c r="F578"/>
  <c r="F608"/>
  <c r="F607" s="1"/>
  <c r="F631"/>
  <c r="F630" s="1"/>
  <c r="F667"/>
  <c r="F666" s="1"/>
  <c r="H785"/>
  <c r="H784" s="1"/>
  <c r="H783" s="1"/>
  <c r="H782" s="1"/>
  <c r="H780" s="1"/>
  <c r="F52"/>
  <c r="H77"/>
  <c r="F167"/>
  <c r="H273"/>
  <c r="H272" s="1"/>
  <c r="F464"/>
  <c r="F463" s="1"/>
  <c r="F462" s="1"/>
  <c r="F506"/>
  <c r="F505" s="1"/>
  <c r="F504" s="1"/>
  <c r="F611"/>
  <c r="F610" s="1"/>
  <c r="F658"/>
  <c r="F657" s="1"/>
  <c r="F682"/>
  <c r="F681" s="1"/>
  <c r="F777"/>
  <c r="F776" s="1"/>
  <c r="F775" s="1"/>
  <c r="F774" s="1"/>
  <c r="F773" s="1"/>
  <c r="H63"/>
  <c r="H62" s="1"/>
  <c r="H61" s="1"/>
  <c r="H60" s="1"/>
  <c r="H59" s="1"/>
  <c r="H365"/>
  <c r="H364" s="1"/>
  <c r="H363" s="1"/>
  <c r="H460"/>
  <c r="H459" s="1"/>
  <c r="H458" s="1"/>
  <c r="H673"/>
  <c r="H672" s="1"/>
  <c r="F757"/>
  <c r="F756" s="1"/>
  <c r="F755" s="1"/>
  <c r="F30"/>
  <c r="H56"/>
  <c r="F125"/>
  <c r="F276"/>
  <c r="F275" s="1"/>
  <c r="H396"/>
  <c r="H395" s="1"/>
  <c r="H394" s="1"/>
  <c r="H393" s="1"/>
  <c r="H392" s="1"/>
  <c r="F84"/>
  <c r="F83" s="1"/>
  <c r="F82" s="1"/>
  <c r="H192"/>
  <c r="H191" s="1"/>
  <c r="F223"/>
  <c r="F243"/>
  <c r="F242" s="1"/>
  <c r="F241" s="1"/>
  <c r="F439"/>
  <c r="F438" s="1"/>
  <c r="H469"/>
  <c r="H468" s="1"/>
  <c r="H467" s="1"/>
  <c r="H466" s="1"/>
  <c r="H531"/>
  <c r="H530" s="1"/>
  <c r="H552"/>
  <c r="H551" s="1"/>
  <c r="H599"/>
  <c r="H598" s="1"/>
  <c r="H30"/>
  <c r="H79"/>
  <c r="H145"/>
  <c r="H144" s="1"/>
  <c r="H143" s="1"/>
  <c r="H142" s="1"/>
  <c r="F201"/>
  <c r="F200" s="1"/>
  <c r="F420"/>
  <c r="F419" s="1"/>
  <c r="F418" s="1"/>
  <c r="F407" s="1"/>
  <c r="F406" s="1"/>
  <c r="F569"/>
  <c r="F568" s="1"/>
  <c r="F567" s="1"/>
  <c r="F566" s="1"/>
  <c r="F565" s="1"/>
  <c r="H17"/>
  <c r="H16" s="1"/>
  <c r="H15" s="1"/>
  <c r="H14" s="1"/>
  <c r="H13" s="1"/>
  <c r="F101"/>
  <c r="F98" s="1"/>
  <c r="H140"/>
  <c r="H225"/>
  <c r="H261"/>
  <c r="H260" s="1"/>
  <c r="H259" s="1"/>
  <c r="H258" s="1"/>
  <c r="H314"/>
  <c r="H313" s="1"/>
  <c r="H312" s="1"/>
  <c r="H311" s="1"/>
  <c r="F546"/>
  <c r="F545" s="1"/>
  <c r="F580"/>
  <c r="F628"/>
  <c r="F627" s="1"/>
  <c r="F652"/>
  <c r="F651" s="1"/>
  <c r="F676"/>
  <c r="F675" s="1"/>
  <c r="H733"/>
  <c r="H732" s="1"/>
  <c r="F88"/>
  <c r="F127"/>
  <c r="F314"/>
  <c r="F313" s="1"/>
  <c r="F312" s="1"/>
  <c r="F311" s="1"/>
  <c r="H496"/>
  <c r="H495" s="1"/>
  <c r="H596"/>
  <c r="H595" s="1"/>
  <c r="H594" s="1"/>
  <c r="H619"/>
  <c r="H618" s="1"/>
  <c r="H643"/>
  <c r="H642" s="1"/>
  <c r="H688"/>
  <c r="H687" s="1"/>
  <c r="H52"/>
  <c r="H180"/>
  <c r="H179" s="1"/>
  <c r="H178" s="1"/>
  <c r="H177" s="1"/>
  <c r="H176" s="1"/>
  <c r="F214"/>
  <c r="F213" s="1"/>
  <c r="F212" s="1"/>
  <c r="F269"/>
  <c r="F268" s="1"/>
  <c r="F264" s="1"/>
  <c r="H499"/>
  <c r="H498" s="1"/>
  <c r="H537"/>
  <c r="H536" s="1"/>
  <c r="H560"/>
  <c r="H559" s="1"/>
  <c r="H558" s="1"/>
  <c r="H557" s="1"/>
  <c r="H556" s="1"/>
  <c r="H628"/>
  <c r="H627" s="1"/>
  <c r="H652"/>
  <c r="H651" s="1"/>
  <c r="H676"/>
  <c r="H675" s="1"/>
  <c r="F785"/>
  <c r="F784" s="1"/>
  <c r="F783" s="1"/>
  <c r="F782" s="1"/>
  <c r="F780" s="1"/>
  <c r="F54"/>
  <c r="H223"/>
  <c r="H339"/>
  <c r="H338" s="1"/>
  <c r="H337" s="1"/>
  <c r="H336" s="1"/>
  <c r="F389"/>
  <c r="F388" s="1"/>
  <c r="F387" s="1"/>
  <c r="F386" s="1"/>
  <c r="F385" s="1"/>
  <c r="F460"/>
  <c r="F459" s="1"/>
  <c r="F458" s="1"/>
  <c r="F457" s="1"/>
  <c r="H27"/>
  <c r="H26" s="1"/>
  <c r="F109"/>
  <c r="F208"/>
  <c r="F207" s="1"/>
  <c r="F206" s="1"/>
  <c r="F205" s="1"/>
  <c r="H324"/>
  <c r="H323" s="1"/>
  <c r="H322" s="1"/>
  <c r="H321" s="1"/>
  <c r="F380"/>
  <c r="F379" s="1"/>
  <c r="F378" s="1"/>
  <c r="F377" s="1"/>
  <c r="F542"/>
  <c r="F541" s="1"/>
  <c r="F634"/>
  <c r="F633" s="1"/>
  <c r="F34"/>
  <c r="H112"/>
  <c r="H111" s="1"/>
  <c r="H195"/>
  <c r="H194" s="1"/>
  <c r="F225"/>
  <c r="F295"/>
  <c r="F294" s="1"/>
  <c r="F293" s="1"/>
  <c r="F292" s="1"/>
  <c r="H431"/>
  <c r="H430" s="1"/>
  <c r="H429" s="1"/>
  <c r="H534"/>
  <c r="H533" s="1"/>
  <c r="H637"/>
  <c r="H636" s="1"/>
  <c r="F733"/>
  <c r="F732" s="1"/>
  <c r="H748"/>
  <c r="F169"/>
  <c r="H208"/>
  <c r="H207" s="1"/>
  <c r="H206" s="1"/>
  <c r="H205" s="1"/>
  <c r="F232"/>
  <c r="F231" s="1"/>
  <c r="F230" s="1"/>
  <c r="F339"/>
  <c r="F338" s="1"/>
  <c r="F337" s="1"/>
  <c r="F336" s="1"/>
  <c r="H380"/>
  <c r="H379" s="1"/>
  <c r="H378" s="1"/>
  <c r="H377" s="1"/>
  <c r="H542"/>
  <c r="H541" s="1"/>
  <c r="H576"/>
  <c r="H634"/>
  <c r="H633" s="1"/>
  <c r="H658"/>
  <c r="H657" s="1"/>
  <c r="F768"/>
  <c r="F767" s="1"/>
  <c r="F766" s="1"/>
  <c r="F765" s="1"/>
  <c r="F764" s="1"/>
  <c r="F45"/>
  <c r="F188"/>
  <c r="F187" s="1"/>
  <c r="F186" s="1"/>
  <c r="H276"/>
  <c r="H275" s="1"/>
  <c r="H332"/>
  <c r="F453"/>
  <c r="F452" s="1"/>
  <c r="F451" s="1"/>
  <c r="F487"/>
  <c r="F486" s="1"/>
  <c r="F485" s="1"/>
  <c r="F484" s="1"/>
  <c r="F549"/>
  <c r="F548" s="1"/>
  <c r="F637"/>
  <c r="F636" s="1"/>
  <c r="F41"/>
  <c r="F198"/>
  <c r="F197" s="1"/>
  <c r="F361"/>
  <c r="F360" s="1"/>
  <c r="F359" s="1"/>
  <c r="F436"/>
  <c r="F435" s="1"/>
  <c r="F434" s="1"/>
  <c r="F469"/>
  <c r="F468" s="1"/>
  <c r="F467" s="1"/>
  <c r="F466" s="1"/>
  <c r="F527"/>
  <c r="F526" s="1"/>
  <c r="F605"/>
  <c r="F604" s="1"/>
  <c r="F27"/>
  <c r="F26" s="1"/>
  <c r="H54"/>
  <c r="H51" s="1"/>
  <c r="H50" s="1"/>
  <c r="H49" s="1"/>
  <c r="H48" s="1"/>
  <c r="F159"/>
  <c r="F158" s="1"/>
  <c r="F157" s="1"/>
  <c r="H201"/>
  <c r="H200" s="1"/>
  <c r="F261"/>
  <c r="F260" s="1"/>
  <c r="F259" s="1"/>
  <c r="F258" s="1"/>
  <c r="H549"/>
  <c r="H548" s="1"/>
  <c r="F738"/>
  <c r="F737" s="1"/>
  <c r="F736" s="1"/>
  <c r="F735" s="1"/>
  <c r="F32"/>
  <c r="F138"/>
  <c r="H198"/>
  <c r="H197" s="1"/>
  <c r="F227"/>
  <c r="F290"/>
  <c r="F289" s="1"/>
  <c r="F288" s="1"/>
  <c r="F287" s="1"/>
  <c r="H361"/>
  <c r="H360" s="1"/>
  <c r="H359" s="1"/>
  <c r="H358" s="1"/>
  <c r="H464"/>
  <c r="H463" s="1"/>
  <c r="H462" s="1"/>
  <c r="H527"/>
  <c r="H526" s="1"/>
  <c r="H661"/>
  <c r="H660" s="1"/>
  <c r="H691"/>
  <c r="H690" s="1"/>
  <c r="F761"/>
  <c r="F760" s="1"/>
  <c r="F759" s="1"/>
  <c r="H32"/>
  <c r="H84"/>
  <c r="H83" s="1"/>
  <c r="H82" s="1"/>
  <c r="H125"/>
  <c r="H269"/>
  <c r="H268" s="1"/>
  <c r="H264" s="1"/>
  <c r="F365"/>
  <c r="F364" s="1"/>
  <c r="F363" s="1"/>
  <c r="F443"/>
  <c r="F442" s="1"/>
  <c r="F534"/>
  <c r="F533" s="1"/>
  <c r="F596"/>
  <c r="F595" s="1"/>
  <c r="F643"/>
  <c r="F642" s="1"/>
  <c r="F688"/>
  <c r="F687" s="1"/>
  <c r="F70"/>
  <c r="F69" s="1"/>
  <c r="F68" s="1"/>
  <c r="F67" s="1"/>
  <c r="H88"/>
  <c r="F192"/>
  <c r="F191" s="1"/>
  <c r="H250"/>
  <c r="H249" s="1"/>
  <c r="H248" s="1"/>
  <c r="H247" s="1"/>
  <c r="H295"/>
  <c r="H294" s="1"/>
  <c r="H293" s="1"/>
  <c r="H292" s="1"/>
  <c r="F427"/>
  <c r="F426" s="1"/>
  <c r="F425" s="1"/>
  <c r="F424" s="1"/>
  <c r="F446"/>
  <c r="F445" s="1"/>
  <c r="F499"/>
  <c r="F498" s="1"/>
  <c r="F531"/>
  <c r="F530" s="1"/>
  <c r="F599"/>
  <c r="F598" s="1"/>
  <c r="F670"/>
  <c r="F669" s="1"/>
  <c r="H45"/>
  <c r="H171"/>
  <c r="F239"/>
  <c r="F238" s="1"/>
  <c r="F237" s="1"/>
  <c r="F236" s="1"/>
  <c r="F235" s="1"/>
  <c r="H443"/>
  <c r="H442" s="1"/>
  <c r="H476"/>
  <c r="H475" s="1"/>
  <c r="H474" s="1"/>
  <c r="H473" s="1"/>
  <c r="H472" s="1"/>
  <c r="H625"/>
  <c r="H624" s="1"/>
  <c r="F166" l="1"/>
  <c r="F165" s="1"/>
  <c r="H614"/>
  <c r="H613" s="1"/>
  <c r="F594"/>
  <c r="F614"/>
  <c r="F613" s="1"/>
  <c r="F335"/>
  <c r="F456"/>
  <c r="F190"/>
  <c r="H211"/>
  <c r="H352"/>
  <c r="F718"/>
  <c r="F717" s="1"/>
  <c r="F503"/>
  <c r="F502" s="1"/>
  <c r="F156"/>
  <c r="F155" s="1"/>
  <c r="H575"/>
  <c r="H574" s="1"/>
  <c r="H573" s="1"/>
  <c r="H572" s="1"/>
  <c r="H754"/>
  <c r="H753" s="1"/>
  <c r="F540"/>
  <c r="F358"/>
  <c r="F352" s="1"/>
  <c r="H229"/>
  <c r="H24"/>
  <c r="H23" s="1"/>
  <c r="H494"/>
  <c r="H493" s="1"/>
  <c r="H483" s="1"/>
  <c r="H29"/>
  <c r="H190"/>
  <c r="H185" s="1"/>
  <c r="H184" s="1"/>
  <c r="H183" s="1"/>
  <c r="F754"/>
  <c r="F753" s="1"/>
  <c r="F51"/>
  <c r="F50" s="1"/>
  <c r="F49" s="1"/>
  <c r="F48" s="1"/>
  <c r="H74"/>
  <c r="H73" s="1"/>
  <c r="H72" s="1"/>
  <c r="H236"/>
  <c r="H235" s="1"/>
  <c r="H222"/>
  <c r="H221" s="1"/>
  <c r="H216" s="1"/>
  <c r="F473"/>
  <c r="F472" s="1"/>
  <c r="F106"/>
  <c r="H503"/>
  <c r="H502" s="1"/>
  <c r="F74"/>
  <c r="F73" s="1"/>
  <c r="F72" s="1"/>
  <c r="F24"/>
  <c r="F23" s="1"/>
  <c r="F593"/>
  <c r="F441"/>
  <c r="F433" s="1"/>
  <c r="F423" s="1"/>
  <c r="H525"/>
  <c r="F525"/>
  <c r="F524" s="1"/>
  <c r="F523" s="1"/>
  <c r="F521" s="1"/>
  <c r="F40"/>
  <c r="F39" s="1"/>
  <c r="F38" s="1"/>
  <c r="F37" s="1"/>
  <c r="F185"/>
  <c r="F184" s="1"/>
  <c r="F183" s="1"/>
  <c r="H540"/>
  <c r="H593"/>
  <c r="F222"/>
  <c r="F221" s="1"/>
  <c r="F216" s="1"/>
  <c r="F29"/>
  <c r="H457"/>
  <c r="H456" s="1"/>
  <c r="H271"/>
  <c r="H263" s="1"/>
  <c r="H246" s="1"/>
  <c r="H383"/>
  <c r="F383"/>
  <c r="F122"/>
  <c r="F114" s="1"/>
  <c r="F271"/>
  <c r="F263" s="1"/>
  <c r="F246" s="1"/>
  <c r="F575"/>
  <c r="F574" s="1"/>
  <c r="F573" s="1"/>
  <c r="F572" s="1"/>
  <c r="F494"/>
  <c r="F493" s="1"/>
  <c r="F483" s="1"/>
  <c r="F745"/>
  <c r="F741" s="1"/>
  <c r="F740" s="1"/>
  <c r="H424"/>
  <c r="H326" l="1"/>
  <c r="H310" s="1"/>
  <c r="H592"/>
  <c r="F592"/>
  <c r="F716"/>
  <c r="F326"/>
  <c r="F310" s="1"/>
  <c r="H210"/>
  <c r="H204" s="1"/>
  <c r="H751"/>
  <c r="F751"/>
  <c r="H524"/>
  <c r="H523" s="1"/>
  <c r="H521" s="1"/>
  <c r="H22"/>
  <c r="H21" s="1"/>
  <c r="H20" s="1"/>
  <c r="F22"/>
  <c r="F21" s="1"/>
  <c r="F20" s="1"/>
  <c r="H174" l="1"/>
  <c r="F229"/>
  <c r="H107" l="1"/>
  <c r="H106" s="1"/>
  <c r="H90"/>
  <c r="H415"/>
  <c r="H414" s="1"/>
  <c r="H413" s="1"/>
  <c r="F211"/>
  <c r="F210" l="1"/>
  <c r="F204" s="1"/>
  <c r="F174" s="1"/>
  <c r="H349"/>
  <c r="H348" s="1"/>
  <c r="H347" s="1"/>
  <c r="H346" s="1"/>
  <c r="H335" s="1"/>
  <c r="H436"/>
  <c r="H435" s="1"/>
  <c r="H410"/>
  <c r="H409" s="1"/>
  <c r="H408" s="1"/>
  <c r="H407" s="1"/>
  <c r="H406" s="1"/>
  <c r="H446"/>
  <c r="H445" s="1"/>
  <c r="H305" l="1"/>
  <c r="H304" s="1"/>
  <c r="H303" s="1"/>
  <c r="H302" s="1"/>
  <c r="F404"/>
  <c r="F305"/>
  <c r="F304" s="1"/>
  <c r="F303" s="1"/>
  <c r="F302" s="1"/>
  <c r="H281" l="1"/>
  <c r="H279" s="1"/>
  <c r="F281"/>
  <c r="F279" s="1"/>
  <c r="H123"/>
  <c r="H122" s="1"/>
  <c r="H114" s="1"/>
  <c r="H41"/>
  <c r="H439" l="1"/>
  <c r="H438" s="1"/>
  <c r="H434" s="1"/>
  <c r="H167"/>
  <c r="H169"/>
  <c r="F771"/>
  <c r="H746"/>
  <c r="H745" s="1"/>
  <c r="H741" s="1"/>
  <c r="H740" s="1"/>
  <c r="H136"/>
  <c r="H135" s="1"/>
  <c r="H134" s="1"/>
  <c r="H133" s="1"/>
  <c r="H132" s="1"/>
  <c r="H777"/>
  <c r="H776" s="1"/>
  <c r="H775" s="1"/>
  <c r="H774" s="1"/>
  <c r="H159"/>
  <c r="H158" s="1"/>
  <c r="H157" s="1"/>
  <c r="F136"/>
  <c r="F135" s="1"/>
  <c r="F134" s="1"/>
  <c r="F133" s="1"/>
  <c r="F132" s="1"/>
  <c r="F563"/>
  <c r="H773" l="1"/>
  <c r="H771" s="1"/>
  <c r="F130"/>
  <c r="H166"/>
  <c r="H165" s="1"/>
  <c r="H156" l="1"/>
  <c r="F90"/>
  <c r="F87" s="1"/>
  <c r="F86" s="1"/>
  <c r="F81" s="1"/>
  <c r="F66" s="1"/>
  <c r="H130" l="1"/>
  <c r="H155"/>
  <c r="H730"/>
  <c r="H729" s="1"/>
  <c r="H718" s="1"/>
  <c r="H449"/>
  <c r="H448" s="1"/>
  <c r="H441" s="1"/>
  <c r="H433" l="1"/>
  <c r="H423" s="1"/>
  <c r="H404" s="1"/>
  <c r="H717"/>
  <c r="H716" l="1"/>
  <c r="H563" s="1"/>
  <c r="H94"/>
  <c r="H87" s="1"/>
  <c r="H43"/>
  <c r="H40" s="1"/>
  <c r="H39" s="1"/>
  <c r="H38" s="1"/>
  <c r="H37" s="1"/>
  <c r="F11" l="1"/>
  <c r="F790" s="1"/>
  <c r="H101"/>
  <c r="H86" l="1"/>
  <c r="H98"/>
  <c r="H81" l="1"/>
  <c r="H66" l="1"/>
  <c r="H11" s="1"/>
  <c r="H790" s="1"/>
</calcChain>
</file>

<file path=xl/sharedStrings.xml><?xml version="1.0" encoding="utf-8"?>
<sst xmlns="http://schemas.openxmlformats.org/spreadsheetml/2006/main" count="3243" uniqueCount="485">
  <si>
    <t>Высшее и послевузовское профессиональное образование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</si>
  <si>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</si>
  <si>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</si>
  <si>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</si>
  <si>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</si>
  <si>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</si>
  <si>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</si>
  <si>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</si>
  <si>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Субсидии на возмещение недополученных доходов при осуществлении регулярных перевозок льготных категорий граждан по внутримуниципальным маршрутам по транспортной карте жителя городского округа Тольятти</t>
  </si>
  <si>
    <t>Субсидии на возмещение затрат от перевозки пассажиров на нерентабельных рейсах по внутримуниципальным маршрутам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</si>
  <si>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</si>
  <si>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</si>
  <si>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</si>
  <si>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</si>
  <si>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</si>
  <si>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</si>
  <si>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</si>
  <si>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</si>
  <si>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</si>
  <si>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</si>
  <si>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</si>
  <si>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</si>
  <si>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</si>
  <si>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</si>
  <si>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</si>
  <si>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</si>
  <si>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</si>
  <si>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</si>
  <si>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</si>
  <si>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</si>
  <si>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</si>
  <si>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</si>
  <si>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</si>
  <si>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</si>
  <si>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</si>
  <si>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</si>
  <si>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</si>
  <si>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</si>
  <si>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</si>
  <si>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</si>
  <si>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</si>
  <si>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</si>
  <si>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</si>
  <si>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</si>
  <si>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</si>
  <si>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</si>
  <si>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</si>
  <si>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обслуживание населения</t>
  </si>
  <si>
    <t>Учреждения социального обслуживания населения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</si>
  <si>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</si>
  <si>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</si>
  <si>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</si>
  <si>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</si>
  <si>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</si>
  <si>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</si>
  <si>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</si>
  <si>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</si>
  <si>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</si>
  <si>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</si>
  <si>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</si>
  <si>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</si>
  <si>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</si>
  <si>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</si>
  <si>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</si>
  <si>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</si>
  <si>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</si>
  <si>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</si>
  <si>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</si>
  <si>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</si>
  <si>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</si>
  <si>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</si>
  <si>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</si>
  <si>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</si>
  <si>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</si>
  <si>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</si>
  <si>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</si>
  <si>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</si>
  <si>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</si>
  <si>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</si>
  <si>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</si>
  <si>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</si>
  <si>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</si>
  <si>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</si>
  <si>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</si>
  <si>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</si>
  <si>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Закупка товаров, работ и услуг для государственных (муниципальных) нужд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</si>
  <si>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</si>
  <si>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</si>
  <si>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</si>
  <si>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</si>
  <si>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</si>
  <si>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</si>
  <si>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</si>
  <si>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</si>
  <si>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</si>
  <si>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</si>
  <si>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</si>
  <si>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</si>
  <si>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</si>
  <si>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</si>
  <si>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</si>
  <si>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</si>
  <si>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</si>
  <si>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</si>
  <si>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</si>
  <si>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</si>
  <si>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</si>
  <si>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</si>
  <si>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</si>
  <si>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</si>
  <si>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</si>
  <si>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</si>
  <si>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</si>
  <si>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</si>
  <si>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</si>
  <si>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</si>
  <si>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</si>
  <si>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</si>
  <si>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</si>
  <si>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</si>
  <si>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</si>
  <si>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</si>
  <si>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</si>
  <si>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</si>
  <si>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</si>
  <si>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</si>
  <si>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</si>
  <si>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</si>
  <si>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</si>
  <si>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</si>
  <si>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</si>
  <si>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</si>
  <si>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</si>
  <si>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</si>
  <si>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</si>
  <si>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</si>
  <si>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</si>
  <si>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</si>
  <si>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Учреждения, осуществляющие деятельность в сфере  национальной безопасности и правоохранительной деятельности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</si>
  <si>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</si>
  <si>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</si>
  <si>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</si>
  <si>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</si>
  <si>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Резервный фонд мэрии городского округа Тольятти для финансирования непредвиденных расходов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</si>
  <si>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</si>
  <si>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</si>
  <si>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</si>
  <si>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</si>
  <si>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</si>
  <si>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</si>
  <si>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</si>
  <si>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осуществляющие деятельность в сфере связи и информатики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</si>
  <si>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</si>
  <si>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</si>
  <si>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</si>
  <si>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</si>
  <si>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</si>
  <si>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</si>
  <si>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</si>
  <si>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2014-2017 годы</t>
    </r>
    <r>
      <rPr>
        <sz val="13"/>
        <rFont val="Calibri"/>
        <family val="2"/>
        <charset val="204"/>
      </rPr>
      <t>»</t>
    </r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</si>
  <si>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</si>
  <si>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</si>
  <si>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</si>
  <si>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</si>
  <si>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</si>
  <si>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</si>
  <si>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 xml:space="preserve">Именные премии мэра для жителей городского округа Тольятти с ограниченными возможностями здоровья и добровольцев  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</si>
  <si>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</si>
  <si>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</si>
  <si>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</si>
  <si>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</si>
  <si>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</si>
  <si>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</si>
  <si>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 xml:space="preserve"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автомобильным транспортом </t>
  </si>
  <si>
    <t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речным транспортом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</si>
  <si>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</si>
  <si>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</si>
  <si>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 xml:space="preserve">Ежемесячные денежные выплаты отцам, матерям (усыновителям) военнослужащих погибших (умерших, пропавших без вести) в результате боевых действий, вооруженных конфликтов 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</si>
  <si>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</si>
  <si>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r>
      <t xml:space="preserve">Надбавка ветеранам спорта – физическим лицам, проработавшим в качестве штатных работников физкультурно-спортивных организаций не менее 20 лет, имеющие почетные звания «Заслуженный работник физической культуры Российской Федерации» или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Заслуженный тренер РСФСР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или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Заслуженный тренер России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или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Заслуженный тренер СССР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>, или группу инвалидности 1 или 2 (неработающие)</t>
    </r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</si>
  <si>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</si>
  <si>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</si>
  <si>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</si>
  <si>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</si>
  <si>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</si>
  <si>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</si>
  <si>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</si>
  <si>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</si>
  <si>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</si>
  <si>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</si>
  <si>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</si>
  <si>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</si>
  <si>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</si>
  <si>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</si>
  <si>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</si>
  <si>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</si>
  <si>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</si>
  <si>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</si>
  <si>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</si>
  <si>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</si>
  <si>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</si>
  <si>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</si>
  <si>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</si>
  <si>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</si>
  <si>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840</t>
  </si>
  <si>
    <t>880</t>
  </si>
  <si>
    <t>Специальные расходы</t>
  </si>
  <si>
    <t>Уплата налогов, сборов и иных платежей</t>
  </si>
  <si>
    <t>620</t>
  </si>
  <si>
    <t>Субсидии автономным учреждениям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</si>
  <si>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</si>
  <si>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</si>
  <si>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</si>
  <si>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</si>
  <si>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</si>
  <si>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410</t>
  </si>
  <si>
    <t>Иные закупки товаров, работ и услуг для обеспечения государственных ( муниципальных) нужд</t>
  </si>
  <si>
    <t>Муниципальная программа «Семья и дети городского округа Тольятти» на 2015-2017 годы</t>
  </si>
  <si>
    <t>310</t>
  </si>
  <si>
    <t>Публичные нормативные социальные выплаты гражданам</t>
  </si>
  <si>
    <t>Единовременное пособие лицам, из числа детей-сирот, детей, оставшихся без попечения родителей на первоочередные нужды</t>
  </si>
  <si>
    <t>Единовременное пособие одному из родителей либо единственному родителю в связи с рождением ребенка в День исторического рождения города (20 июня)</t>
  </si>
  <si>
    <t>Мероприятия в сфере социального обслуживания населения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</si>
  <si>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</si>
  <si>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Муниципальная экологическая программа городского округа Тольятти на 2015-2017 годы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</si>
  <si>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</si>
  <si>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</si>
  <si>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Муниципальная программа «Тольятти - чистый город» на 2015-2019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</si>
  <si>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</si>
  <si>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</si>
  <si>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Мероприятия в учреждениях, осуществляющих деятельность в сфере связи и информатики</t>
  </si>
  <si>
    <t>Условно утвержденные расходы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</si>
  <si>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</si>
  <si>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 xml:space="preserve">600 </t>
  </si>
  <si>
    <t>990 09 18</t>
  </si>
  <si>
    <t>990 09 28</t>
  </si>
  <si>
    <t>Единовременные денежные выплаты лицам без определенного места жительства, а также лицам, освобожденным из мест лишения свободы</t>
  </si>
  <si>
    <t>Единовременные денежные выплаты гражданам, попавшим в трудные жизненные ситуации и чрезвычайные обстоятельства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</si>
  <si>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</si>
  <si>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</si>
  <si>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</si>
  <si>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</si>
  <si>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</si>
  <si>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</si>
  <si>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</si>
  <si>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</si>
  <si>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казенных 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</si>
  <si>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</si>
  <si>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</si>
  <si>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 xml:space="preserve">Единовременное пособие детям-сиротам и детям, оставшимся без попечения родителей, в связи с награждением золотой или серебряной медалью «За особые успехи в учении» по окончании обучения в образовательной организации, реализующей общеобразовательные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</si>
  <si>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</si>
  <si>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 xml:space="preserve">Единовременное пособие на оплату оформления свидетельства о государственной регистрации прав собственности на недвижимое имущество детей-cирот, детей, оставшихся без попечения родителей </t>
  </si>
  <si>
    <t>Единовременное пособие в связи с принятием ребенка на воспитание в приемную семью, на патронатное воспитание</t>
  </si>
  <si>
    <t xml:space="preserve">                                                                                                   к  решению Думы 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</si>
  <si>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</si>
  <si>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</si>
  <si>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</si>
  <si>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</si>
  <si>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В том числе средства выше-стоящих бюджетов 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</si>
  <si>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</si>
  <si>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</si>
  <si>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</si>
  <si>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 xml:space="preserve">Подпрограмма «Развитие городского пассажирского транспорта в городском округе Тольятти на период 2014-2020гг.» </t>
  </si>
  <si>
    <t>Приложение 5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</si>
  <si>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</si>
  <si>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Муниципальная программа «Ремонт  помещений, находящихся в муниципальной собственности городского округа Тольятти, на 2015-2017 годы»</t>
  </si>
  <si>
    <t xml:space="preserve"> от ______________________№___</t>
  </si>
  <si>
    <t>990 00 00000</t>
  </si>
  <si>
    <t>990 00 13000</t>
  </si>
  <si>
    <t>990 00 11000</t>
  </si>
  <si>
    <t>990 00 11040</t>
  </si>
  <si>
    <t>990 00 07000</t>
  </si>
  <si>
    <t>990 00 07090</t>
  </si>
  <si>
    <t>990 00 04000</t>
  </si>
  <si>
    <t>990 00 04040</t>
  </si>
  <si>
    <t>990 00 04120</t>
  </si>
  <si>
    <t>150 00 00000</t>
  </si>
  <si>
    <t xml:space="preserve">155 00 00000 </t>
  </si>
  <si>
    <t xml:space="preserve">155 00 04000 </t>
  </si>
  <si>
    <t xml:space="preserve">155 00 04090 </t>
  </si>
  <si>
    <t>990 00 04130</t>
  </si>
  <si>
    <t>Обеспечение долевого софинансирования расходов</t>
  </si>
  <si>
    <t>990 00 73000</t>
  </si>
  <si>
    <t>Мероприятия в области обеспечения жильем</t>
  </si>
  <si>
    <t>990 00 73190</t>
  </si>
  <si>
    <t>Социальные выплаты гражданам, кроме публичных
нормативных социальных выплат</t>
  </si>
  <si>
    <t>320</t>
  </si>
  <si>
    <t>990 00 02000</t>
  </si>
  <si>
    <t>990 00 02320</t>
  </si>
  <si>
    <t>990 00 04100</t>
  </si>
  <si>
    <t>990 00 04310</t>
  </si>
  <si>
    <t xml:space="preserve">990 00 00000 </t>
  </si>
  <si>
    <t>990 00 04410</t>
  </si>
  <si>
    <t>280 00 00000</t>
  </si>
  <si>
    <t>280 00 12000</t>
  </si>
  <si>
    <t>280 00 12380</t>
  </si>
  <si>
    <t>990 00 04370</t>
  </si>
  <si>
    <t>040 00 00000</t>
  </si>
  <si>
    <t>040 00 04000</t>
  </si>
  <si>
    <t xml:space="preserve">040 00 04370 </t>
  </si>
  <si>
    <t>990 00 11020</t>
  </si>
  <si>
    <t>990 00 11030</t>
  </si>
  <si>
    <t>990 00 04050</t>
  </si>
  <si>
    <t>990 00 04460</t>
  </si>
  <si>
    <t>120 00 00000</t>
  </si>
  <si>
    <t>120 00 02000</t>
  </si>
  <si>
    <t>120 00 02070</t>
  </si>
  <si>
    <t>990 00 02070</t>
  </si>
  <si>
    <t>030 00 00000</t>
  </si>
  <si>
    <t>030 00 04000</t>
  </si>
  <si>
    <t xml:space="preserve">030 00 04350 </t>
  </si>
  <si>
    <t>030 00 02000</t>
  </si>
  <si>
    <t xml:space="preserve">030 00 02350 </t>
  </si>
  <si>
    <t>090 00 00000</t>
  </si>
  <si>
    <t>090 00 12000</t>
  </si>
  <si>
    <t>090 00 12140</t>
  </si>
  <si>
    <t>990 00 04140</t>
  </si>
  <si>
    <t>990 00 12000</t>
  </si>
  <si>
    <t>990 00 12150</t>
  </si>
  <si>
    <t>090 00 02000</t>
  </si>
  <si>
    <t>090 00 02160</t>
  </si>
  <si>
    <t>090 00 04000</t>
  </si>
  <si>
    <t>090 00 04160</t>
  </si>
  <si>
    <t>990 00 04150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</si>
  <si>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</si>
  <si>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990 00 10000</t>
  </si>
  <si>
    <t>990 00 10050</t>
  </si>
  <si>
    <t>Обеспечение пожарной безопасности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</si>
  <si>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</si>
  <si>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</si>
  <si>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</si>
  <si>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990 00 04160</t>
  </si>
  <si>
    <t>990 00 02270</t>
  </si>
  <si>
    <t>990 00 02280</t>
  </si>
  <si>
    <t>990 00 04280</t>
  </si>
  <si>
    <t>040 00 04280</t>
  </si>
  <si>
    <t>990 00 02360</t>
  </si>
  <si>
    <t>990 00 04360</t>
  </si>
  <si>
    <t>990 00 02080</t>
  </si>
  <si>
    <t>260 00 00000</t>
  </si>
  <si>
    <t>260 00 04000</t>
  </si>
  <si>
    <t>260 00 04070</t>
  </si>
  <si>
    <t>990 00 11010</t>
  </si>
  <si>
    <t>990 00 12040</t>
  </si>
  <si>
    <t>990 00 12060</t>
  </si>
  <si>
    <t xml:space="preserve">010 00 00000 </t>
  </si>
  <si>
    <t>010 00 02000</t>
  </si>
  <si>
    <t>010 00 02280</t>
  </si>
  <si>
    <t>010 00 04000</t>
  </si>
  <si>
    <t>010 00 04280</t>
  </si>
  <si>
    <t>010 00 00000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</si>
  <si>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</si>
  <si>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</si>
  <si>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</si>
  <si>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</si>
  <si>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</si>
  <si>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</si>
  <si>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</si>
  <si>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</si>
  <si>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</si>
  <si>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</si>
  <si>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</si>
  <si>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040 00 04210</t>
  </si>
  <si>
    <t>040 00 04240</t>
  </si>
  <si>
    <t>040 00 04250</t>
  </si>
  <si>
    <t>990 00 02260</t>
  </si>
  <si>
    <t>990 00 04260</t>
  </si>
  <si>
    <t>990 00 10260</t>
  </si>
  <si>
    <t>990 00 04270</t>
  </si>
  <si>
    <t>990 00 06000</t>
  </si>
  <si>
    <t>990 00 06270</t>
  </si>
  <si>
    <t xml:space="preserve">990 00 02300 </t>
  </si>
  <si>
    <t>990 00 04300</t>
  </si>
  <si>
    <t>990 00 12300</t>
  </si>
  <si>
    <t>310 00 00000</t>
  </si>
  <si>
    <t>310 00 12000</t>
  </si>
  <si>
    <t>310 00 12340</t>
  </si>
  <si>
    <t>310 00 09000</t>
  </si>
  <si>
    <t>310 00 09300</t>
  </si>
  <si>
    <t>310 00 09340</t>
  </si>
  <si>
    <t>310 00 09350</t>
  </si>
  <si>
    <t>310 00 09360</t>
  </si>
  <si>
    <t>310 00 09370</t>
  </si>
  <si>
    <t>310 00 09380</t>
  </si>
  <si>
    <t>310 00 04000</t>
  </si>
  <si>
    <t>310 00 04340</t>
  </si>
  <si>
    <t>990 00 12340</t>
  </si>
  <si>
    <t>990 00 09000</t>
  </si>
  <si>
    <t>990 00 09340</t>
  </si>
  <si>
    <t>990 00 09350</t>
  </si>
  <si>
    <t>990 00 09360</t>
  </si>
  <si>
    <t>990 00 09370</t>
  </si>
  <si>
    <t>990 00 09380</t>
  </si>
  <si>
    <t>990 00 09300</t>
  </si>
  <si>
    <t>990 00 04340</t>
  </si>
  <si>
    <t>155 00 06000</t>
  </si>
  <si>
    <t>155 00 06520</t>
  </si>
  <si>
    <t>155 00 06530</t>
  </si>
  <si>
    <t>155 00 06540</t>
  </si>
  <si>
    <t>155 00 06550</t>
  </si>
  <si>
    <t>040 00 04180</t>
  </si>
  <si>
    <t>152 00 00000</t>
  </si>
  <si>
    <t>152 00 04180</t>
  </si>
  <si>
    <t>154 00 00000</t>
  </si>
  <si>
    <t>154 00 04000</t>
  </si>
  <si>
    <t>154 00 04180</t>
  </si>
  <si>
    <t>152 00 04000</t>
  </si>
  <si>
    <t>154 00 12000</t>
  </si>
  <si>
    <t>154 00 12180</t>
  </si>
  <si>
    <t>990 00 04180</t>
  </si>
  <si>
    <t>155 00 00000</t>
  </si>
  <si>
    <t>155 00 04000</t>
  </si>
  <si>
    <t>155 00 04090</t>
  </si>
  <si>
    <t>990 00 04420</t>
  </si>
  <si>
    <t>990 00 02470</t>
  </si>
  <si>
    <t>990 00 04470</t>
  </si>
  <si>
    <t>990 00 02480</t>
  </si>
  <si>
    <t>990 00 04480</t>
  </si>
  <si>
    <t>990 00 08000</t>
  </si>
  <si>
    <t>990 00 08010</t>
  </si>
  <si>
    <t>990 00 09020</t>
  </si>
  <si>
    <t>990 00 09050</t>
  </si>
  <si>
    <t>990 00 09060</t>
  </si>
  <si>
    <t>990 00 09070</t>
  </si>
  <si>
    <t>990 00 09080</t>
  </si>
  <si>
    <t>990 00 09100</t>
  </si>
  <si>
    <t>990 00 09110</t>
  </si>
  <si>
    <t>990 00 09120</t>
  </si>
  <si>
    <t>990 00 09130</t>
  </si>
  <si>
    <t>990 00 09140</t>
  </si>
  <si>
    <t>990 00 09150</t>
  </si>
  <si>
    <t>990 00 09160</t>
  </si>
  <si>
    <t>990 00 09170</t>
  </si>
  <si>
    <t>990 00 09190</t>
  </si>
  <si>
    <t>990 00 09220</t>
  </si>
  <si>
    <t>990 00 09230</t>
  </si>
  <si>
    <t>990 00 09240</t>
  </si>
  <si>
    <t>990 00 09250</t>
  </si>
  <si>
    <t>990 00 09260</t>
  </si>
  <si>
    <t>990 00 09270</t>
  </si>
  <si>
    <t>990 00 09290</t>
  </si>
  <si>
    <t>990 00 09310</t>
  </si>
  <si>
    <t>990 00 09320</t>
  </si>
  <si>
    <t>990 00 09330</t>
  </si>
  <si>
    <t>230 00 00000</t>
  </si>
  <si>
    <t>230 00 04000</t>
  </si>
  <si>
    <t>230 00 04390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</si>
  <si>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</si>
  <si>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</si>
  <si>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</si>
  <si>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</si>
  <si>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</si>
  <si>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</si>
  <si>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</si>
  <si>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Муниципальная программа «Благоустройство территорий городского округа Тольятти на 2015-2024 годы»</t>
  </si>
  <si>
    <t>330 00 00000</t>
  </si>
  <si>
    <t>330 00 04000</t>
  </si>
  <si>
    <t>330 00 04130</t>
  </si>
  <si>
    <t>140 00 04410</t>
  </si>
  <si>
    <t>290 00 04410</t>
  </si>
  <si>
    <t>320 00 00000</t>
  </si>
  <si>
    <t>320 00 04000</t>
  </si>
  <si>
    <t>320 00 04410</t>
  </si>
  <si>
    <t>130 00 00000</t>
  </si>
  <si>
    <t>130 00 04000</t>
  </si>
  <si>
    <t>130 00 04420</t>
  </si>
  <si>
    <t>320 00 04420</t>
  </si>
  <si>
    <t>Учреждения, осуществляющие деятельность по другим вопросам в области жилищно-коммунального хозяйства</t>
  </si>
  <si>
    <t>090 00 02430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</si>
  <si>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</si>
  <si>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</si>
  <si>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</si>
  <si>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</si>
  <si>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</si>
  <si>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</si>
  <si>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</si>
  <si>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990 00 02430</t>
  </si>
  <si>
    <t>990 00 04440</t>
  </si>
  <si>
    <t>300 00 00000</t>
  </si>
  <si>
    <t>300 00 04000</t>
  </si>
  <si>
    <t>300 00 04450</t>
  </si>
  <si>
    <t>990 00 04450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</si>
  <si>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2017 И 2018 ГОДОВ</t>
  </si>
  <si>
    <t>Единовременное пособие одному из родителей в связи с рождением ребенка в День исторического рождения города (20 июня)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</si>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</sst>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8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10" fillId="0" borderId="1" xfId="0" applyFont="1" applyFill="1" applyBorder="1"/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1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3" fontId="12" fillId="0" borderId="1" xfId="2" applyNumberFormat="1" applyFont="1" applyFill="1" applyBorder="1" applyAlignment="1">
      <alignment horizontal="center"/>
    </xf>
    <xf numFmtId="0" fontId="6" fillId="0" borderId="1" xfId="0" applyFont="1" applyFill="1" applyBorder="1"/>
    <xf numFmtId="0" fontId="13" fillId="0" borderId="1" xfId="0" applyFont="1" applyFill="1" applyBorder="1"/>
    <xf numFmtId="0" fontId="14" fillId="0" borderId="1" xfId="0" applyFont="1" applyFill="1" applyBorder="1"/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4" fontId="11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1" fillId="0" borderId="1" xfId="0" applyNumberFormat="1" applyFont="1" applyFill="1" applyBorder="1" applyAlignment="1">
      <alignment horizontal="center"/>
    </xf>
    <xf numFmtId="0" fontId="21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9" fillId="0" borderId="1" xfId="0" applyFont="1" applyFill="1" applyBorder="1"/>
    <xf numFmtId="0" fontId="1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/>
    <xf numFmtId="0" fontId="12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wrapText="1"/>
    </xf>
    <xf numFmtId="49" fontId="21" fillId="0" borderId="1" xfId="0" applyNumberFormat="1" applyFont="1" applyFill="1" applyBorder="1" applyAlignment="1">
      <alignment horizontal="center" wrapText="1"/>
    </xf>
    <xf numFmtId="4" fontId="21" fillId="0" borderId="1" xfId="0" applyNumberFormat="1" applyFont="1" applyFill="1" applyBorder="1" applyAlignment="1">
      <alignment horizontal="center" wrapText="1"/>
    </xf>
    <xf numFmtId="0" fontId="23" fillId="0" borderId="1" xfId="0" applyNumberFormat="1" applyFont="1" applyFill="1" applyBorder="1" applyAlignment="1">
      <alignment wrapText="1"/>
    </xf>
    <xf numFmtId="49" fontId="23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/>
    <xf numFmtId="49" fontId="12" fillId="0" borderId="1" xfId="0" applyNumberFormat="1" applyFont="1" applyFill="1" applyBorder="1" applyAlignment="1">
      <alignment horizontal="center"/>
    </xf>
    <xf numFmtId="0" fontId="18" fillId="0" borderId="1" xfId="0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3" fontId="11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21" fillId="0" borderId="1" xfId="0" applyNumberFormat="1" applyFont="1" applyFill="1" applyBorder="1" applyAlignment="1">
      <alignment wrapText="1"/>
    </xf>
    <xf numFmtId="0" fontId="16" fillId="0" borderId="1" xfId="0" applyFont="1" applyFill="1" applyBorder="1"/>
    <xf numFmtId="3" fontId="16" fillId="0" borderId="1" xfId="0" applyNumberFormat="1" applyFont="1" applyFill="1" applyBorder="1" applyAlignment="1"/>
    <xf numFmtId="0" fontId="11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11" fontId="11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left" vertical="center" wrapText="1"/>
    </xf>
    <xf numFmtId="3" fontId="16" fillId="0" borderId="0" xfId="0" applyNumberFormat="1" applyFont="1" applyFill="1"/>
    <xf numFmtId="3" fontId="5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/>
    <xf numFmtId="0" fontId="12" fillId="0" borderId="0" xfId="0" applyFont="1" applyFill="1" applyAlignment="1">
      <alignment horizontal="right"/>
    </xf>
    <xf numFmtId="3" fontId="12" fillId="0" borderId="0" xfId="0" applyNumberFormat="1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5"/>
  <sheetViews>
    <sheetView showZeros="0" tabSelected="1" view="pageBreakPreview" topLeftCell="A35" zoomScaleNormal="75" zoomScaleSheetLayoutView="100" workbookViewId="0">
      <selection activeCell="L43" sqref="L43"/>
    </sheetView>
  </sheetViews>
  <sheetFormatPr defaultColWidth="9.140625" defaultRowHeight="15"/>
  <cols>
    <col min="1" max="1" width="54.7109375" style="2" customWidth="1"/>
    <col min="2" max="2" width="8.42578125" style="3" customWidth="1"/>
    <col min="3" max="3" width="7" style="3" customWidth="1"/>
    <col min="4" max="4" width="15.5703125" style="4" customWidth="1"/>
    <col min="5" max="5" width="6.42578125" style="3" customWidth="1"/>
    <col min="6" max="6" width="13.85546875" style="1" bestFit="1" customWidth="1"/>
    <col min="7" max="7" width="14.85546875" style="1" hidden="1" customWidth="1"/>
    <col min="8" max="8" width="13.85546875" style="1" bestFit="1" customWidth="1"/>
    <col min="9" max="16384" width="9.140625" style="1"/>
  </cols>
  <sheetData>
    <row r="1" spans="1:8" ht="18.75" customHeight="1">
      <c r="A1" s="95" t="s">
        <v>263</v>
      </c>
      <c r="B1" s="95"/>
      <c r="C1" s="95"/>
      <c r="D1" s="95"/>
      <c r="E1" s="95"/>
      <c r="F1" s="95"/>
      <c r="G1" s="95"/>
      <c r="H1" s="95"/>
    </row>
    <row r="2" spans="1:8" ht="18.75" customHeight="1">
      <c r="A2" s="94" t="s">
        <v>253</v>
      </c>
      <c r="B2" s="94"/>
      <c r="C2" s="94"/>
      <c r="D2" s="94"/>
      <c r="E2" s="94"/>
      <c r="F2" s="94"/>
      <c r="G2" s="94"/>
      <c r="H2" s="94"/>
    </row>
    <row r="3" spans="1:8" ht="18.75" customHeight="1">
      <c r="A3" s="94" t="s">
        <v>266</v>
      </c>
      <c r="B3" s="94"/>
      <c r="C3" s="94"/>
      <c r="D3" s="94"/>
      <c r="E3" s="94"/>
      <c r="F3" s="94"/>
      <c r="G3" s="94"/>
      <c r="H3" s="94"/>
    </row>
    <row r="4" spans="1:8" ht="21.75" customHeight="1">
      <c r="A4" s="16"/>
      <c r="B4" s="16"/>
      <c r="C4" s="16"/>
      <c r="D4" s="16"/>
      <c r="E4" s="17"/>
    </row>
    <row r="5" spans="1:8" ht="183" customHeight="1">
      <c r="A5" s="97" t="s">
        <v>482</v>
      </c>
      <c r="B5" s="97"/>
      <c r="C5" s="97"/>
      <c r="D5" s="97"/>
      <c r="E5" s="97"/>
      <c r="F5" s="97"/>
      <c r="G5" s="97"/>
      <c r="H5" s="97"/>
    </row>
    <row r="6" spans="1:8" ht="24" customHeight="1"/>
    <row r="7" spans="1:8" ht="12.75" customHeight="1">
      <c r="A7" s="98" t="s">
        <v>13</v>
      </c>
      <c r="B7" s="99" t="s">
        <v>52</v>
      </c>
      <c r="C7" s="99" t="s">
        <v>53</v>
      </c>
      <c r="D7" s="98" t="s">
        <v>14</v>
      </c>
      <c r="E7" s="99" t="s">
        <v>15</v>
      </c>
      <c r="F7" s="96" t="s">
        <v>7</v>
      </c>
      <c r="G7" s="96"/>
      <c r="H7" s="96"/>
    </row>
    <row r="8" spans="1:8" ht="13.5" customHeight="1">
      <c r="A8" s="98"/>
      <c r="B8" s="99"/>
      <c r="C8" s="99"/>
      <c r="D8" s="98"/>
      <c r="E8" s="99"/>
      <c r="F8" s="96"/>
      <c r="G8" s="96"/>
      <c r="H8" s="96"/>
    </row>
    <row r="9" spans="1:8" ht="105" customHeight="1">
      <c r="A9" s="98"/>
      <c r="B9" s="99"/>
      <c r="C9" s="99"/>
      <c r="D9" s="98"/>
      <c r="E9" s="99"/>
      <c r="F9" s="92">
        <v>2017</v>
      </c>
      <c r="G9" s="18" t="s">
        <v>258</v>
      </c>
      <c r="H9" s="18">
        <v>2018</v>
      </c>
    </row>
    <row r="10" spans="1:8" ht="15.75">
      <c r="A10" s="19"/>
      <c r="B10" s="20"/>
      <c r="C10" s="20"/>
      <c r="D10" s="21"/>
      <c r="E10" s="20"/>
      <c r="F10" s="22"/>
      <c r="G10" s="22"/>
      <c r="H10" s="22"/>
    </row>
    <row r="11" spans="1:8" s="5" customFormat="1" ht="40.5">
      <c r="A11" s="23" t="s">
        <v>16</v>
      </c>
      <c r="B11" s="24" t="s">
        <v>17</v>
      </c>
      <c r="C11" s="24"/>
      <c r="D11" s="25"/>
      <c r="E11" s="24"/>
      <c r="F11" s="26">
        <f>F13+F20+F37+F59+F66+F48</f>
        <v>1198441</v>
      </c>
      <c r="G11" s="26">
        <f>G13+G20+G37+G59+G66+G48</f>
        <v>0</v>
      </c>
      <c r="H11" s="26">
        <f>H13+H20+H37+H59+H66+H48</f>
        <v>1135999</v>
      </c>
    </row>
    <row r="12" spans="1:8" s="6" customFormat="1" ht="15.75">
      <c r="A12" s="19"/>
      <c r="B12" s="20"/>
      <c r="C12" s="20"/>
      <c r="D12" s="21"/>
      <c r="E12" s="20"/>
      <c r="F12" s="27"/>
      <c r="G12" s="27"/>
      <c r="H12" s="27"/>
    </row>
    <row r="13" spans="1:8" s="7" customFormat="1" ht="75">
      <c r="A13" s="28" t="s">
        <v>74</v>
      </c>
      <c r="B13" s="29" t="s">
        <v>54</v>
      </c>
      <c r="C13" s="29" t="s">
        <v>55</v>
      </c>
      <c r="D13" s="30"/>
      <c r="E13" s="29"/>
      <c r="F13" s="31">
        <f>F14</f>
        <v>1321</v>
      </c>
      <c r="G13" s="31">
        <f t="shared" ref="G13:H13" si="0">G14</f>
        <v>0</v>
      </c>
      <c r="H13" s="31">
        <f t="shared" si="0"/>
        <v>1341</v>
      </c>
    </row>
    <row r="14" spans="1:8" s="9" customFormat="1" ht="16.5">
      <c r="A14" s="32" t="s">
        <v>87</v>
      </c>
      <c r="B14" s="33" t="s">
        <v>54</v>
      </c>
      <c r="C14" s="33" t="s">
        <v>55</v>
      </c>
      <c r="D14" s="37" t="s">
        <v>267</v>
      </c>
      <c r="E14" s="33"/>
      <c r="F14" s="35">
        <f t="shared" ref="F14" si="1">F15</f>
        <v>1321</v>
      </c>
      <c r="G14" s="35">
        <f t="shared" ref="F14:H17" si="2">G15</f>
        <v>0</v>
      </c>
      <c r="H14" s="35">
        <f t="shared" si="2"/>
        <v>1341</v>
      </c>
    </row>
    <row r="15" spans="1:8" s="9" customFormat="1" ht="33">
      <c r="A15" s="32" t="s">
        <v>162</v>
      </c>
      <c r="B15" s="33" t="s">
        <v>54</v>
      </c>
      <c r="C15" s="33" t="s">
        <v>55</v>
      </c>
      <c r="D15" s="37" t="s">
        <v>269</v>
      </c>
      <c r="E15" s="33"/>
      <c r="F15" s="35">
        <f t="shared" si="2"/>
        <v>1321</v>
      </c>
      <c r="G15" s="35">
        <f t="shared" si="2"/>
        <v>0</v>
      </c>
      <c r="H15" s="35">
        <f t="shared" si="2"/>
        <v>1341</v>
      </c>
    </row>
    <row r="16" spans="1:8" s="9" customFormat="1" ht="16.5">
      <c r="A16" s="32" t="s">
        <v>119</v>
      </c>
      <c r="B16" s="33" t="s">
        <v>54</v>
      </c>
      <c r="C16" s="33" t="s">
        <v>55</v>
      </c>
      <c r="D16" s="37" t="s">
        <v>342</v>
      </c>
      <c r="E16" s="33"/>
      <c r="F16" s="35">
        <f t="shared" si="2"/>
        <v>1321</v>
      </c>
      <c r="G16" s="35">
        <f t="shared" si="2"/>
        <v>0</v>
      </c>
      <c r="H16" s="35">
        <f t="shared" si="2"/>
        <v>1341</v>
      </c>
    </row>
    <row r="17" spans="1:8" s="9" customFormat="1" ht="82.5">
      <c r="A17" s="36" t="s">
        <v>111</v>
      </c>
      <c r="B17" s="33" t="s">
        <v>54</v>
      </c>
      <c r="C17" s="33" t="s">
        <v>55</v>
      </c>
      <c r="D17" s="37" t="s">
        <v>342</v>
      </c>
      <c r="E17" s="33" t="s">
        <v>112</v>
      </c>
      <c r="F17" s="35">
        <f t="shared" si="2"/>
        <v>1321</v>
      </c>
      <c r="G17" s="35">
        <f t="shared" si="2"/>
        <v>0</v>
      </c>
      <c r="H17" s="35">
        <f t="shared" si="2"/>
        <v>1341</v>
      </c>
    </row>
    <row r="18" spans="1:8" s="9" customFormat="1" ht="33">
      <c r="A18" s="36" t="s">
        <v>186</v>
      </c>
      <c r="B18" s="33" t="s">
        <v>54</v>
      </c>
      <c r="C18" s="33" t="s">
        <v>55</v>
      </c>
      <c r="D18" s="37" t="s">
        <v>342</v>
      </c>
      <c r="E18" s="33" t="s">
        <v>185</v>
      </c>
      <c r="F18" s="35">
        <v>1321</v>
      </c>
      <c r="G18" s="39"/>
      <c r="H18" s="35">
        <v>1341</v>
      </c>
    </row>
    <row r="19" spans="1:8" s="6" customFormat="1" ht="15.75">
      <c r="A19" s="40"/>
      <c r="B19" s="20"/>
      <c r="C19" s="20"/>
      <c r="D19" s="21"/>
      <c r="E19" s="20"/>
      <c r="F19" s="27"/>
      <c r="G19" s="27"/>
      <c r="H19" s="27"/>
    </row>
    <row r="20" spans="1:8" s="7" customFormat="1" ht="93.75">
      <c r="A20" s="41" t="s">
        <v>56</v>
      </c>
      <c r="B20" s="29" t="s">
        <v>54</v>
      </c>
      <c r="C20" s="29" t="s">
        <v>57</v>
      </c>
      <c r="D20" s="42"/>
      <c r="E20" s="29"/>
      <c r="F20" s="43">
        <f t="shared" ref="F20" si="3">F21</f>
        <v>67699</v>
      </c>
      <c r="G20" s="43">
        <f t="shared" ref="F20:H21" si="4">G21</f>
        <v>0</v>
      </c>
      <c r="H20" s="43">
        <f t="shared" si="4"/>
        <v>67699</v>
      </c>
    </row>
    <row r="21" spans="1:8" s="7" customFormat="1" ht="18.75">
      <c r="A21" s="32" t="s">
        <v>87</v>
      </c>
      <c r="B21" s="33" t="s">
        <v>54</v>
      </c>
      <c r="C21" s="33" t="s">
        <v>57</v>
      </c>
      <c r="D21" s="34" t="s">
        <v>267</v>
      </c>
      <c r="E21" s="44"/>
      <c r="F21" s="45">
        <f t="shared" si="4"/>
        <v>67699</v>
      </c>
      <c r="G21" s="45">
        <f t="shared" si="4"/>
        <v>0</v>
      </c>
      <c r="H21" s="45">
        <f t="shared" si="4"/>
        <v>67699</v>
      </c>
    </row>
    <row r="22" spans="1:8" s="7" customFormat="1" ht="33.75">
      <c r="A22" s="32" t="s">
        <v>162</v>
      </c>
      <c r="B22" s="33" t="s">
        <v>54</v>
      </c>
      <c r="C22" s="33" t="s">
        <v>57</v>
      </c>
      <c r="D22" s="37" t="s">
        <v>269</v>
      </c>
      <c r="E22" s="33"/>
      <c r="F22" s="45">
        <f t="shared" ref="F22:H22" si="5">F23+F26+F29</f>
        <v>67699</v>
      </c>
      <c r="G22" s="45">
        <f t="shared" si="5"/>
        <v>0</v>
      </c>
      <c r="H22" s="45">
        <f t="shared" si="5"/>
        <v>67699</v>
      </c>
    </row>
    <row r="23" spans="1:8" s="7" customFormat="1" ht="34.5" customHeight="1">
      <c r="A23" s="32" t="s">
        <v>18</v>
      </c>
      <c r="B23" s="33" t="s">
        <v>54</v>
      </c>
      <c r="C23" s="33" t="s">
        <v>57</v>
      </c>
      <c r="D23" s="37" t="s">
        <v>300</v>
      </c>
      <c r="E23" s="33"/>
      <c r="F23" s="45">
        <f t="shared" ref="F23" si="6">F24</f>
        <v>815</v>
      </c>
      <c r="G23" s="45">
        <f t="shared" ref="F23:H24" si="7">G24</f>
        <v>0</v>
      </c>
      <c r="H23" s="45">
        <f t="shared" si="7"/>
        <v>815</v>
      </c>
    </row>
    <row r="24" spans="1:8" s="7" customFormat="1" ht="83.25">
      <c r="A24" s="36" t="s">
        <v>111</v>
      </c>
      <c r="B24" s="33" t="s">
        <v>54</v>
      </c>
      <c r="C24" s="33" t="s">
        <v>57</v>
      </c>
      <c r="D24" s="37" t="s">
        <v>300</v>
      </c>
      <c r="E24" s="33" t="s">
        <v>112</v>
      </c>
      <c r="F24" s="35">
        <f t="shared" si="7"/>
        <v>815</v>
      </c>
      <c r="G24" s="35">
        <f t="shared" si="7"/>
        <v>0</v>
      </c>
      <c r="H24" s="35">
        <f t="shared" si="7"/>
        <v>815</v>
      </c>
    </row>
    <row r="25" spans="1:8" s="7" customFormat="1" ht="33.75">
      <c r="A25" s="36" t="s">
        <v>186</v>
      </c>
      <c r="B25" s="33" t="s">
        <v>54</v>
      </c>
      <c r="C25" s="33" t="s">
        <v>57</v>
      </c>
      <c r="D25" s="37" t="s">
        <v>300</v>
      </c>
      <c r="E25" s="33" t="s">
        <v>185</v>
      </c>
      <c r="F25" s="35">
        <v>815</v>
      </c>
      <c r="G25" s="39"/>
      <c r="H25" s="35">
        <v>815</v>
      </c>
    </row>
    <row r="26" spans="1:8" s="7" customFormat="1" ht="33.75">
      <c r="A26" s="32" t="s">
        <v>19</v>
      </c>
      <c r="B26" s="33" t="s">
        <v>54</v>
      </c>
      <c r="C26" s="33" t="s">
        <v>57</v>
      </c>
      <c r="D26" s="37" t="s">
        <v>301</v>
      </c>
      <c r="E26" s="33"/>
      <c r="F26" s="45">
        <f t="shared" ref="F26" si="8">F27</f>
        <v>1344</v>
      </c>
      <c r="G26" s="45">
        <f t="shared" ref="F26:H27" si="9">G27</f>
        <v>0</v>
      </c>
      <c r="H26" s="45">
        <f t="shared" si="9"/>
        <v>1344</v>
      </c>
    </row>
    <row r="27" spans="1:8" s="8" customFormat="1" ht="82.5">
      <c r="A27" s="36" t="s">
        <v>111</v>
      </c>
      <c r="B27" s="33" t="s">
        <v>54</v>
      </c>
      <c r="C27" s="33" t="s">
        <v>57</v>
      </c>
      <c r="D27" s="37" t="s">
        <v>301</v>
      </c>
      <c r="E27" s="33" t="s">
        <v>112</v>
      </c>
      <c r="F27" s="35">
        <f t="shared" si="9"/>
        <v>1344</v>
      </c>
      <c r="G27" s="35">
        <f t="shared" si="9"/>
        <v>0</v>
      </c>
      <c r="H27" s="35">
        <f t="shared" si="9"/>
        <v>1344</v>
      </c>
    </row>
    <row r="28" spans="1:8" s="8" customFormat="1" ht="33">
      <c r="A28" s="36" t="s">
        <v>186</v>
      </c>
      <c r="B28" s="33" t="s">
        <v>54</v>
      </c>
      <c r="C28" s="33" t="s">
        <v>57</v>
      </c>
      <c r="D28" s="37" t="s">
        <v>301</v>
      </c>
      <c r="E28" s="33" t="s">
        <v>185</v>
      </c>
      <c r="F28" s="35">
        <v>1344</v>
      </c>
      <c r="G28" s="39"/>
      <c r="H28" s="35">
        <v>1344</v>
      </c>
    </row>
    <row r="29" spans="1:8" s="9" customFormat="1" ht="19.5" customHeight="1">
      <c r="A29" s="32" t="s">
        <v>120</v>
      </c>
      <c r="B29" s="33" t="s">
        <v>54</v>
      </c>
      <c r="C29" s="33" t="s">
        <v>57</v>
      </c>
      <c r="D29" s="37" t="s">
        <v>270</v>
      </c>
      <c r="E29" s="33"/>
      <c r="F29" s="35">
        <f t="shared" ref="F29:H29" si="10">F30+F32+F34</f>
        <v>65540</v>
      </c>
      <c r="G29" s="35">
        <f t="shared" si="10"/>
        <v>0</v>
      </c>
      <c r="H29" s="35">
        <f t="shared" si="10"/>
        <v>65540</v>
      </c>
    </row>
    <row r="30" spans="1:8" s="10" customFormat="1" ht="89.25" customHeight="1">
      <c r="A30" s="36" t="s">
        <v>111</v>
      </c>
      <c r="B30" s="33" t="s">
        <v>54</v>
      </c>
      <c r="C30" s="33" t="s">
        <v>57</v>
      </c>
      <c r="D30" s="37" t="s">
        <v>270</v>
      </c>
      <c r="E30" s="33" t="s">
        <v>112</v>
      </c>
      <c r="F30" s="35">
        <f t="shared" ref="F30:H30" si="11">F31</f>
        <v>52777</v>
      </c>
      <c r="G30" s="35">
        <f t="shared" si="11"/>
        <v>0</v>
      </c>
      <c r="H30" s="35">
        <f t="shared" si="11"/>
        <v>52777</v>
      </c>
    </row>
    <row r="31" spans="1:8" s="10" customFormat="1" ht="33">
      <c r="A31" s="36" t="s">
        <v>186</v>
      </c>
      <c r="B31" s="33" t="s">
        <v>54</v>
      </c>
      <c r="C31" s="33" t="s">
        <v>57</v>
      </c>
      <c r="D31" s="37" t="s">
        <v>270</v>
      </c>
      <c r="E31" s="33" t="s">
        <v>185</v>
      </c>
      <c r="F31" s="35">
        <v>52777</v>
      </c>
      <c r="G31" s="39"/>
      <c r="H31" s="35">
        <v>52777</v>
      </c>
    </row>
    <row r="32" spans="1:8" s="10" customFormat="1" ht="39.75" customHeight="1">
      <c r="A32" s="49" t="s">
        <v>85</v>
      </c>
      <c r="B32" s="33" t="s">
        <v>54</v>
      </c>
      <c r="C32" s="33" t="s">
        <v>57</v>
      </c>
      <c r="D32" s="37" t="s">
        <v>270</v>
      </c>
      <c r="E32" s="33" t="s">
        <v>86</v>
      </c>
      <c r="F32" s="35">
        <f t="shared" ref="F32:H32" si="12">F33</f>
        <v>12208</v>
      </c>
      <c r="G32" s="35">
        <f t="shared" si="12"/>
        <v>0</v>
      </c>
      <c r="H32" s="35">
        <f t="shared" si="12"/>
        <v>12208</v>
      </c>
    </row>
    <row r="33" spans="1:8" s="10" customFormat="1" ht="49.5">
      <c r="A33" s="49" t="s">
        <v>188</v>
      </c>
      <c r="B33" s="33" t="s">
        <v>54</v>
      </c>
      <c r="C33" s="33" t="s">
        <v>57</v>
      </c>
      <c r="D33" s="37" t="s">
        <v>270</v>
      </c>
      <c r="E33" s="33" t="s">
        <v>187</v>
      </c>
      <c r="F33" s="35">
        <v>12208</v>
      </c>
      <c r="G33" s="39"/>
      <c r="H33" s="35">
        <v>12208</v>
      </c>
    </row>
    <row r="34" spans="1:8" s="9" customFormat="1" ht="17.25" customHeight="1">
      <c r="A34" s="32" t="s">
        <v>105</v>
      </c>
      <c r="B34" s="33" t="s">
        <v>54</v>
      </c>
      <c r="C34" s="33" t="s">
        <v>57</v>
      </c>
      <c r="D34" s="37" t="s">
        <v>270</v>
      </c>
      <c r="E34" s="33" t="s">
        <v>106</v>
      </c>
      <c r="F34" s="35">
        <f t="shared" ref="F34:H34" si="13">F35</f>
        <v>555</v>
      </c>
      <c r="G34" s="35">
        <f t="shared" si="13"/>
        <v>0</v>
      </c>
      <c r="H34" s="35">
        <f t="shared" si="13"/>
        <v>555</v>
      </c>
    </row>
    <row r="35" spans="1:8" s="9" customFormat="1" ht="18.75" customHeight="1">
      <c r="A35" s="32" t="s">
        <v>190</v>
      </c>
      <c r="B35" s="33" t="s">
        <v>54</v>
      </c>
      <c r="C35" s="33" t="s">
        <v>57</v>
      </c>
      <c r="D35" s="37" t="s">
        <v>270</v>
      </c>
      <c r="E35" s="33" t="s">
        <v>189</v>
      </c>
      <c r="F35" s="35">
        <v>555</v>
      </c>
      <c r="G35" s="39"/>
      <c r="H35" s="35">
        <v>555</v>
      </c>
    </row>
    <row r="36" spans="1:8" s="10" customFormat="1" ht="16.5">
      <c r="A36" s="32"/>
      <c r="B36" s="33"/>
      <c r="C36" s="33"/>
      <c r="D36" s="50"/>
      <c r="E36" s="33"/>
      <c r="F36" s="48"/>
      <c r="G36" s="48"/>
      <c r="H36" s="48"/>
    </row>
    <row r="37" spans="1:8" s="7" customFormat="1" ht="99.75" customHeight="1">
      <c r="A37" s="41" t="s">
        <v>58</v>
      </c>
      <c r="B37" s="29" t="s">
        <v>54</v>
      </c>
      <c r="C37" s="29" t="s">
        <v>59</v>
      </c>
      <c r="D37" s="42"/>
      <c r="E37" s="29"/>
      <c r="F37" s="31">
        <f>F38</f>
        <v>531496</v>
      </c>
      <c r="G37" s="31">
        <f t="shared" ref="G37:H37" si="14">G38</f>
        <v>0</v>
      </c>
      <c r="H37" s="31">
        <f t="shared" si="14"/>
        <v>538677</v>
      </c>
    </row>
    <row r="38" spans="1:8" s="9" customFormat="1" ht="21" customHeight="1">
      <c r="A38" s="32" t="s">
        <v>87</v>
      </c>
      <c r="B38" s="33" t="s">
        <v>54</v>
      </c>
      <c r="C38" s="33" t="s">
        <v>59</v>
      </c>
      <c r="D38" s="37" t="s">
        <v>267</v>
      </c>
      <c r="E38" s="33"/>
      <c r="F38" s="35">
        <f t="shared" ref="F38" si="15">F39</f>
        <v>531496</v>
      </c>
      <c r="G38" s="35">
        <f t="shared" ref="F38:H39" si="16">G39</f>
        <v>0</v>
      </c>
      <c r="H38" s="35">
        <f t="shared" si="16"/>
        <v>538677</v>
      </c>
    </row>
    <row r="39" spans="1:8" s="9" customFormat="1" ht="34.5" customHeight="1">
      <c r="A39" s="32" t="s">
        <v>162</v>
      </c>
      <c r="B39" s="33" t="s">
        <v>54</v>
      </c>
      <c r="C39" s="33" t="s">
        <v>59</v>
      </c>
      <c r="D39" s="37" t="s">
        <v>269</v>
      </c>
      <c r="E39" s="33"/>
      <c r="F39" s="35">
        <f t="shared" si="16"/>
        <v>531496</v>
      </c>
      <c r="G39" s="35">
        <f t="shared" si="16"/>
        <v>0</v>
      </c>
      <c r="H39" s="35">
        <f t="shared" si="16"/>
        <v>538677</v>
      </c>
    </row>
    <row r="40" spans="1:8" s="9" customFormat="1" ht="19.5" customHeight="1">
      <c r="A40" s="32" t="s">
        <v>120</v>
      </c>
      <c r="B40" s="33" t="s">
        <v>54</v>
      </c>
      <c r="C40" s="33" t="s">
        <v>59</v>
      </c>
      <c r="D40" s="34" t="s">
        <v>270</v>
      </c>
      <c r="E40" s="33"/>
      <c r="F40" s="35">
        <f t="shared" ref="F40:H40" si="17">F41+F43+F45</f>
        <v>531496</v>
      </c>
      <c r="G40" s="35">
        <f t="shared" si="17"/>
        <v>0</v>
      </c>
      <c r="H40" s="35">
        <f t="shared" si="17"/>
        <v>538677</v>
      </c>
    </row>
    <row r="41" spans="1:8" s="9" customFormat="1" ht="84.75" customHeight="1">
      <c r="A41" s="36" t="s">
        <v>111</v>
      </c>
      <c r="B41" s="33" t="s">
        <v>54</v>
      </c>
      <c r="C41" s="33" t="s">
        <v>59</v>
      </c>
      <c r="D41" s="34" t="s">
        <v>270</v>
      </c>
      <c r="E41" s="33" t="s">
        <v>112</v>
      </c>
      <c r="F41" s="35">
        <f t="shared" ref="F41:H41" si="18">F42</f>
        <v>518534</v>
      </c>
      <c r="G41" s="35">
        <f t="shared" si="18"/>
        <v>0</v>
      </c>
      <c r="H41" s="35">
        <f t="shared" si="18"/>
        <v>525646</v>
      </c>
    </row>
    <row r="42" spans="1:8" s="9" customFormat="1" ht="32.25" customHeight="1">
      <c r="A42" s="36" t="s">
        <v>186</v>
      </c>
      <c r="B42" s="33" t="s">
        <v>54</v>
      </c>
      <c r="C42" s="33" t="s">
        <v>59</v>
      </c>
      <c r="D42" s="34" t="s">
        <v>270</v>
      </c>
      <c r="E42" s="33" t="s">
        <v>185</v>
      </c>
      <c r="F42" s="35">
        <f>56238+462296</f>
        <v>518534</v>
      </c>
      <c r="G42" s="39"/>
      <c r="H42" s="35">
        <f>56238+469408</f>
        <v>525646</v>
      </c>
    </row>
    <row r="43" spans="1:8" s="9" customFormat="1" ht="35.25" customHeight="1">
      <c r="A43" s="49" t="s">
        <v>85</v>
      </c>
      <c r="B43" s="33" t="s">
        <v>54</v>
      </c>
      <c r="C43" s="33" t="s">
        <v>59</v>
      </c>
      <c r="D43" s="34" t="s">
        <v>270</v>
      </c>
      <c r="E43" s="33" t="s">
        <v>86</v>
      </c>
      <c r="F43" s="35">
        <f t="shared" ref="F43:H43" si="19">F44</f>
        <v>12931</v>
      </c>
      <c r="G43" s="35">
        <f t="shared" si="19"/>
        <v>0</v>
      </c>
      <c r="H43" s="35">
        <f t="shared" si="19"/>
        <v>12999</v>
      </c>
    </row>
    <row r="44" spans="1:8" s="9" customFormat="1" ht="33.75" customHeight="1">
      <c r="A44" s="49" t="s">
        <v>188</v>
      </c>
      <c r="B44" s="33" t="s">
        <v>54</v>
      </c>
      <c r="C44" s="33" t="s">
        <v>59</v>
      </c>
      <c r="D44" s="34" t="s">
        <v>270</v>
      </c>
      <c r="E44" s="33" t="s">
        <v>187</v>
      </c>
      <c r="F44" s="35">
        <f>7830+4448+653</f>
        <v>12931</v>
      </c>
      <c r="G44" s="39"/>
      <c r="H44" s="35">
        <f>7830+4516+653</f>
        <v>12999</v>
      </c>
    </row>
    <row r="45" spans="1:8" s="9" customFormat="1" ht="21.75" customHeight="1">
      <c r="A45" s="32" t="s">
        <v>105</v>
      </c>
      <c r="B45" s="33" t="s">
        <v>54</v>
      </c>
      <c r="C45" s="33" t="s">
        <v>59</v>
      </c>
      <c r="D45" s="34" t="s">
        <v>270</v>
      </c>
      <c r="E45" s="33" t="s">
        <v>106</v>
      </c>
      <c r="F45" s="35">
        <f t="shared" ref="F45:H45" si="20">F46</f>
        <v>31</v>
      </c>
      <c r="G45" s="35">
        <f t="shared" si="20"/>
        <v>0</v>
      </c>
      <c r="H45" s="35">
        <f t="shared" si="20"/>
        <v>32</v>
      </c>
    </row>
    <row r="46" spans="1:8" s="9" customFormat="1" ht="19.5" customHeight="1">
      <c r="A46" s="32" t="s">
        <v>190</v>
      </c>
      <c r="B46" s="33" t="s">
        <v>54</v>
      </c>
      <c r="C46" s="33" t="s">
        <v>59</v>
      </c>
      <c r="D46" s="34" t="s">
        <v>270</v>
      </c>
      <c r="E46" s="33" t="s">
        <v>189</v>
      </c>
      <c r="F46" s="35">
        <v>31</v>
      </c>
      <c r="G46" s="39"/>
      <c r="H46" s="35">
        <v>32</v>
      </c>
    </row>
    <row r="47" spans="1:8" s="9" customFormat="1" ht="16.5">
      <c r="A47" s="51"/>
      <c r="B47" s="33"/>
      <c r="C47" s="33"/>
      <c r="D47" s="37"/>
      <c r="E47" s="33"/>
      <c r="F47" s="38"/>
      <c r="G47" s="38"/>
      <c r="H47" s="38"/>
    </row>
    <row r="48" spans="1:8" s="9" customFormat="1" ht="75">
      <c r="A48" s="41" t="s">
        <v>139</v>
      </c>
      <c r="B48" s="29" t="s">
        <v>54</v>
      </c>
      <c r="C48" s="29" t="s">
        <v>64</v>
      </c>
      <c r="D48" s="52"/>
      <c r="E48" s="29"/>
      <c r="F48" s="31">
        <f t="shared" ref="F48" si="21">F49</f>
        <v>15683</v>
      </c>
      <c r="G48" s="31">
        <f t="shared" ref="F48:H50" si="22">G49</f>
        <v>0</v>
      </c>
      <c r="H48" s="31">
        <f t="shared" si="22"/>
        <v>15683</v>
      </c>
    </row>
    <row r="49" spans="1:8" s="9" customFormat="1" ht="16.5">
      <c r="A49" s="32" t="s">
        <v>87</v>
      </c>
      <c r="B49" s="33" t="s">
        <v>54</v>
      </c>
      <c r="C49" s="33" t="s">
        <v>64</v>
      </c>
      <c r="D49" s="34" t="s">
        <v>267</v>
      </c>
      <c r="E49" s="44"/>
      <c r="F49" s="35">
        <f t="shared" si="22"/>
        <v>15683</v>
      </c>
      <c r="G49" s="35">
        <f t="shared" si="22"/>
        <v>0</v>
      </c>
      <c r="H49" s="35">
        <f t="shared" si="22"/>
        <v>15683</v>
      </c>
    </row>
    <row r="50" spans="1:8" s="9" customFormat="1" ht="33">
      <c r="A50" s="32" t="s">
        <v>162</v>
      </c>
      <c r="B50" s="33" t="s">
        <v>54</v>
      </c>
      <c r="C50" s="33" t="s">
        <v>64</v>
      </c>
      <c r="D50" s="37" t="s">
        <v>269</v>
      </c>
      <c r="E50" s="44"/>
      <c r="F50" s="35">
        <f t="shared" si="22"/>
        <v>15683</v>
      </c>
      <c r="G50" s="35">
        <f t="shared" si="22"/>
        <v>0</v>
      </c>
      <c r="H50" s="35">
        <f t="shared" si="22"/>
        <v>15683</v>
      </c>
    </row>
    <row r="51" spans="1:8" s="9" customFormat="1" ht="16.5">
      <c r="A51" s="32" t="s">
        <v>120</v>
      </c>
      <c r="B51" s="33" t="s">
        <v>54</v>
      </c>
      <c r="C51" s="33" t="s">
        <v>64</v>
      </c>
      <c r="D51" s="34" t="s">
        <v>270</v>
      </c>
      <c r="E51" s="33"/>
      <c r="F51" s="35">
        <f t="shared" ref="F51:H51" si="23">F52+F54+F56</f>
        <v>15683</v>
      </c>
      <c r="G51" s="35">
        <f t="shared" si="23"/>
        <v>0</v>
      </c>
      <c r="H51" s="35">
        <f t="shared" si="23"/>
        <v>15683</v>
      </c>
    </row>
    <row r="52" spans="1:8" s="9" customFormat="1" ht="82.5">
      <c r="A52" s="36" t="s">
        <v>111</v>
      </c>
      <c r="B52" s="33" t="s">
        <v>54</v>
      </c>
      <c r="C52" s="33" t="s">
        <v>64</v>
      </c>
      <c r="D52" s="34" t="s">
        <v>270</v>
      </c>
      <c r="E52" s="33" t="s">
        <v>112</v>
      </c>
      <c r="F52" s="35">
        <f t="shared" ref="F52:H52" si="24">F53</f>
        <v>13049</v>
      </c>
      <c r="G52" s="35">
        <f t="shared" si="24"/>
        <v>0</v>
      </c>
      <c r="H52" s="35">
        <f t="shared" si="24"/>
        <v>13049</v>
      </c>
    </row>
    <row r="53" spans="1:8" s="9" customFormat="1" ht="33">
      <c r="A53" s="36" t="s">
        <v>186</v>
      </c>
      <c r="B53" s="33" t="s">
        <v>54</v>
      </c>
      <c r="C53" s="33" t="s">
        <v>64</v>
      </c>
      <c r="D53" s="34" t="s">
        <v>270</v>
      </c>
      <c r="E53" s="33" t="s">
        <v>185</v>
      </c>
      <c r="F53" s="35">
        <v>13049</v>
      </c>
      <c r="G53" s="39"/>
      <c r="H53" s="35">
        <v>13049</v>
      </c>
    </row>
    <row r="54" spans="1:8" s="9" customFormat="1" ht="33">
      <c r="A54" s="49" t="s">
        <v>85</v>
      </c>
      <c r="B54" s="33" t="s">
        <v>54</v>
      </c>
      <c r="C54" s="33" t="s">
        <v>64</v>
      </c>
      <c r="D54" s="34" t="s">
        <v>270</v>
      </c>
      <c r="E54" s="33" t="s">
        <v>86</v>
      </c>
      <c r="F54" s="35">
        <f t="shared" ref="F54:H54" si="25">F55</f>
        <v>2603</v>
      </c>
      <c r="G54" s="35">
        <f t="shared" si="25"/>
        <v>0</v>
      </c>
      <c r="H54" s="35">
        <f t="shared" si="25"/>
        <v>2603</v>
      </c>
    </row>
    <row r="55" spans="1:8" s="9" customFormat="1" ht="49.5">
      <c r="A55" s="49" t="s">
        <v>188</v>
      </c>
      <c r="B55" s="33" t="s">
        <v>54</v>
      </c>
      <c r="C55" s="33" t="s">
        <v>64</v>
      </c>
      <c r="D55" s="34" t="s">
        <v>270</v>
      </c>
      <c r="E55" s="33" t="s">
        <v>187</v>
      </c>
      <c r="F55" s="35">
        <v>2603</v>
      </c>
      <c r="G55" s="39"/>
      <c r="H55" s="35">
        <v>2603</v>
      </c>
    </row>
    <row r="56" spans="1:8" s="9" customFormat="1" ht="16.5">
      <c r="A56" s="32" t="s">
        <v>105</v>
      </c>
      <c r="B56" s="33" t="s">
        <v>54</v>
      </c>
      <c r="C56" s="33" t="s">
        <v>64</v>
      </c>
      <c r="D56" s="34" t="s">
        <v>270</v>
      </c>
      <c r="E56" s="33" t="s">
        <v>106</v>
      </c>
      <c r="F56" s="35">
        <f t="shared" ref="F56:H56" si="26">F57</f>
        <v>31</v>
      </c>
      <c r="G56" s="35">
        <f t="shared" si="26"/>
        <v>0</v>
      </c>
      <c r="H56" s="35">
        <f t="shared" si="26"/>
        <v>31</v>
      </c>
    </row>
    <row r="57" spans="1:8" s="9" customFormat="1" ht="16.5">
      <c r="A57" s="32" t="s">
        <v>190</v>
      </c>
      <c r="B57" s="33" t="s">
        <v>54</v>
      </c>
      <c r="C57" s="33" t="s">
        <v>64</v>
      </c>
      <c r="D57" s="34" t="s">
        <v>270</v>
      </c>
      <c r="E57" s="33" t="s">
        <v>189</v>
      </c>
      <c r="F57" s="35">
        <v>31</v>
      </c>
      <c r="G57" s="39"/>
      <c r="H57" s="35">
        <v>31</v>
      </c>
    </row>
    <row r="58" spans="1:8" s="9" customFormat="1" ht="16.5">
      <c r="A58" s="32"/>
      <c r="B58" s="33"/>
      <c r="C58" s="33"/>
      <c r="D58" s="34"/>
      <c r="E58" s="33"/>
      <c r="F58" s="38"/>
      <c r="G58" s="38"/>
      <c r="H58" s="38"/>
    </row>
    <row r="59" spans="1:8" s="8" customFormat="1" ht="18.75">
      <c r="A59" s="41" t="s">
        <v>20</v>
      </c>
      <c r="B59" s="29" t="s">
        <v>54</v>
      </c>
      <c r="C59" s="29" t="s">
        <v>61</v>
      </c>
      <c r="D59" s="42"/>
      <c r="E59" s="29"/>
      <c r="F59" s="31">
        <f t="shared" ref="F59" si="27">F60</f>
        <v>4927</v>
      </c>
      <c r="G59" s="31">
        <f t="shared" ref="F59:H63" si="28">G60</f>
        <v>0</v>
      </c>
      <c r="H59" s="31">
        <f t="shared" si="28"/>
        <v>4927</v>
      </c>
    </row>
    <row r="60" spans="1:8" s="8" customFormat="1" ht="16.5">
      <c r="A60" s="32" t="s">
        <v>87</v>
      </c>
      <c r="B60" s="33" t="s">
        <v>54</v>
      </c>
      <c r="C60" s="33" t="s">
        <v>61</v>
      </c>
      <c r="D60" s="37" t="s">
        <v>267</v>
      </c>
      <c r="E60" s="44"/>
      <c r="F60" s="35">
        <f t="shared" si="28"/>
        <v>4927</v>
      </c>
      <c r="G60" s="35">
        <f t="shared" si="28"/>
        <v>0</v>
      </c>
      <c r="H60" s="35">
        <f t="shared" si="28"/>
        <v>4927</v>
      </c>
    </row>
    <row r="61" spans="1:8" s="8" customFormat="1" ht="16.5">
      <c r="A61" s="32" t="s">
        <v>20</v>
      </c>
      <c r="B61" s="33" t="s">
        <v>54</v>
      </c>
      <c r="C61" s="33" t="s">
        <v>61</v>
      </c>
      <c r="D61" s="34" t="s">
        <v>271</v>
      </c>
      <c r="E61" s="44"/>
      <c r="F61" s="35">
        <f t="shared" si="28"/>
        <v>4927</v>
      </c>
      <c r="G61" s="35">
        <f t="shared" si="28"/>
        <v>0</v>
      </c>
      <c r="H61" s="35">
        <f t="shared" si="28"/>
        <v>4927</v>
      </c>
    </row>
    <row r="62" spans="1:8" s="8" customFormat="1" ht="37.5" customHeight="1">
      <c r="A62" s="32" t="s">
        <v>143</v>
      </c>
      <c r="B62" s="33" t="s">
        <v>54</v>
      </c>
      <c r="C62" s="33" t="s">
        <v>61</v>
      </c>
      <c r="D62" s="34" t="s">
        <v>272</v>
      </c>
      <c r="E62" s="33"/>
      <c r="F62" s="35">
        <f t="shared" si="28"/>
        <v>4927</v>
      </c>
      <c r="G62" s="35">
        <f t="shared" si="28"/>
        <v>0</v>
      </c>
      <c r="H62" s="35">
        <f t="shared" si="28"/>
        <v>4927</v>
      </c>
    </row>
    <row r="63" spans="1:8" s="8" customFormat="1" ht="16.5">
      <c r="A63" s="32" t="s">
        <v>105</v>
      </c>
      <c r="B63" s="33" t="s">
        <v>54</v>
      </c>
      <c r="C63" s="33" t="s">
        <v>61</v>
      </c>
      <c r="D63" s="34" t="s">
        <v>272</v>
      </c>
      <c r="E63" s="33" t="s">
        <v>106</v>
      </c>
      <c r="F63" s="35">
        <f t="shared" si="28"/>
        <v>4927</v>
      </c>
      <c r="G63" s="35">
        <f t="shared" si="28"/>
        <v>0</v>
      </c>
      <c r="H63" s="35">
        <f t="shared" si="28"/>
        <v>4927</v>
      </c>
    </row>
    <row r="64" spans="1:8" s="8" customFormat="1" ht="16.5">
      <c r="A64" s="32" t="s">
        <v>192</v>
      </c>
      <c r="B64" s="33" t="s">
        <v>54</v>
      </c>
      <c r="C64" s="33" t="s">
        <v>61</v>
      </c>
      <c r="D64" s="34" t="s">
        <v>272</v>
      </c>
      <c r="E64" s="33" t="s">
        <v>191</v>
      </c>
      <c r="F64" s="35">
        <v>4927</v>
      </c>
      <c r="G64" s="39"/>
      <c r="H64" s="35">
        <v>4927</v>
      </c>
    </row>
    <row r="65" spans="1:8">
      <c r="A65" s="53"/>
      <c r="B65" s="54"/>
      <c r="C65" s="54"/>
      <c r="D65" s="55"/>
      <c r="E65" s="54"/>
      <c r="F65" s="22"/>
      <c r="G65" s="22"/>
      <c r="H65" s="22"/>
    </row>
    <row r="66" spans="1:8" ht="18.75">
      <c r="A66" s="41" t="s">
        <v>21</v>
      </c>
      <c r="B66" s="29" t="s">
        <v>54</v>
      </c>
      <c r="C66" s="29" t="s">
        <v>77</v>
      </c>
      <c r="D66" s="42"/>
      <c r="E66" s="29"/>
      <c r="F66" s="31">
        <f>F81+F67+F72</f>
        <v>577315</v>
      </c>
      <c r="G66" s="31">
        <f t="shared" ref="G66:H66" si="29">G81+G67+G72</f>
        <v>0</v>
      </c>
      <c r="H66" s="31">
        <f t="shared" si="29"/>
        <v>507672</v>
      </c>
    </row>
    <row r="67" spans="1:8" ht="50.25">
      <c r="A67" s="32" t="s">
        <v>146</v>
      </c>
      <c r="B67" s="33" t="s">
        <v>54</v>
      </c>
      <c r="C67" s="33" t="s">
        <v>77</v>
      </c>
      <c r="D67" s="50" t="s">
        <v>308</v>
      </c>
      <c r="E67" s="29"/>
      <c r="F67" s="35">
        <f t="shared" ref="F67" si="30">F68</f>
        <v>4179</v>
      </c>
      <c r="G67" s="35">
        <f t="shared" ref="F67:H70" si="31">G68</f>
        <v>0</v>
      </c>
      <c r="H67" s="35">
        <f t="shared" si="31"/>
        <v>4179</v>
      </c>
    </row>
    <row r="68" spans="1:8" ht="18.75">
      <c r="A68" s="32" t="s">
        <v>83</v>
      </c>
      <c r="B68" s="33" t="s">
        <v>54</v>
      </c>
      <c r="C68" s="33" t="s">
        <v>77</v>
      </c>
      <c r="D68" s="50" t="s">
        <v>309</v>
      </c>
      <c r="E68" s="29"/>
      <c r="F68" s="35">
        <f t="shared" si="31"/>
        <v>4179</v>
      </c>
      <c r="G68" s="35">
        <f t="shared" si="31"/>
        <v>0</v>
      </c>
      <c r="H68" s="35">
        <f t="shared" si="31"/>
        <v>4179</v>
      </c>
    </row>
    <row r="69" spans="1:8" ht="18.75">
      <c r="A69" s="32" t="s">
        <v>147</v>
      </c>
      <c r="B69" s="33" t="s">
        <v>54</v>
      </c>
      <c r="C69" s="33" t="s">
        <v>77</v>
      </c>
      <c r="D69" s="50" t="s">
        <v>310</v>
      </c>
      <c r="E69" s="29"/>
      <c r="F69" s="35">
        <f t="shared" si="31"/>
        <v>4179</v>
      </c>
      <c r="G69" s="35">
        <f t="shared" si="31"/>
        <v>0</v>
      </c>
      <c r="H69" s="35">
        <f t="shared" si="31"/>
        <v>4179</v>
      </c>
    </row>
    <row r="70" spans="1:8" ht="49.5">
      <c r="A70" s="32" t="s">
        <v>89</v>
      </c>
      <c r="B70" s="33" t="s">
        <v>54</v>
      </c>
      <c r="C70" s="33" t="s">
        <v>77</v>
      </c>
      <c r="D70" s="50" t="s">
        <v>310</v>
      </c>
      <c r="E70" s="33" t="s">
        <v>90</v>
      </c>
      <c r="F70" s="35">
        <f t="shared" si="31"/>
        <v>4179</v>
      </c>
      <c r="G70" s="35">
        <f t="shared" si="31"/>
        <v>0</v>
      </c>
      <c r="H70" s="35">
        <f t="shared" si="31"/>
        <v>4179</v>
      </c>
    </row>
    <row r="71" spans="1:8" ht="20.25" customHeight="1">
      <c r="A71" s="32" t="s">
        <v>196</v>
      </c>
      <c r="B71" s="33" t="s">
        <v>54</v>
      </c>
      <c r="C71" s="33" t="s">
        <v>77</v>
      </c>
      <c r="D71" s="50" t="s">
        <v>310</v>
      </c>
      <c r="E71" s="33" t="s">
        <v>195</v>
      </c>
      <c r="F71" s="35">
        <v>4179</v>
      </c>
      <c r="G71" s="39"/>
      <c r="H71" s="35">
        <v>4179</v>
      </c>
    </row>
    <row r="72" spans="1:8" ht="49.5">
      <c r="A72" s="49" t="s">
        <v>240</v>
      </c>
      <c r="B72" s="33" t="s">
        <v>54</v>
      </c>
      <c r="C72" s="33" t="s">
        <v>77</v>
      </c>
      <c r="D72" s="34" t="s">
        <v>293</v>
      </c>
      <c r="E72" s="33"/>
      <c r="F72" s="35">
        <f t="shared" ref="F72" si="32">F73</f>
        <v>9115</v>
      </c>
      <c r="G72" s="35">
        <f t="shared" ref="F72:H73" si="33">G73</f>
        <v>0</v>
      </c>
      <c r="H72" s="35">
        <f t="shared" si="33"/>
        <v>9255</v>
      </c>
    </row>
    <row r="73" spans="1:8" ht="33">
      <c r="A73" s="49" t="s">
        <v>246</v>
      </c>
      <c r="B73" s="33" t="s">
        <v>54</v>
      </c>
      <c r="C73" s="33" t="s">
        <v>77</v>
      </c>
      <c r="D73" s="34" t="s">
        <v>294</v>
      </c>
      <c r="E73" s="33"/>
      <c r="F73" s="35">
        <f t="shared" si="33"/>
        <v>9115</v>
      </c>
      <c r="G73" s="35">
        <f t="shared" si="33"/>
        <v>0</v>
      </c>
      <c r="H73" s="35">
        <f t="shared" si="33"/>
        <v>9255</v>
      </c>
    </row>
    <row r="74" spans="1:8" ht="33">
      <c r="A74" s="49" t="s">
        <v>149</v>
      </c>
      <c r="B74" s="33" t="s">
        <v>54</v>
      </c>
      <c r="C74" s="33" t="s">
        <v>77</v>
      </c>
      <c r="D74" s="34" t="s">
        <v>295</v>
      </c>
      <c r="E74" s="33"/>
      <c r="F74" s="35">
        <f t="shared" ref="F74:H74" si="34">F75+F77+F79</f>
        <v>9115</v>
      </c>
      <c r="G74" s="35">
        <f t="shared" si="34"/>
        <v>0</v>
      </c>
      <c r="H74" s="35">
        <f t="shared" si="34"/>
        <v>9255</v>
      </c>
    </row>
    <row r="75" spans="1:8" ht="82.5">
      <c r="A75" s="36" t="s">
        <v>111</v>
      </c>
      <c r="B75" s="33" t="s">
        <v>54</v>
      </c>
      <c r="C75" s="33" t="s">
        <v>77</v>
      </c>
      <c r="D75" s="34" t="s">
        <v>295</v>
      </c>
      <c r="E75" s="33" t="s">
        <v>112</v>
      </c>
      <c r="F75" s="35">
        <f t="shared" ref="F75:H75" si="35">F76</f>
        <v>4946</v>
      </c>
      <c r="G75" s="35">
        <f t="shared" si="35"/>
        <v>0</v>
      </c>
      <c r="H75" s="35">
        <f t="shared" si="35"/>
        <v>4946</v>
      </c>
    </row>
    <row r="76" spans="1:8" ht="33">
      <c r="A76" s="36" t="s">
        <v>198</v>
      </c>
      <c r="B76" s="33" t="s">
        <v>54</v>
      </c>
      <c r="C76" s="33" t="s">
        <v>77</v>
      </c>
      <c r="D76" s="34" t="s">
        <v>295</v>
      </c>
      <c r="E76" s="33" t="s">
        <v>197</v>
      </c>
      <c r="F76" s="35">
        <v>4946</v>
      </c>
      <c r="G76" s="39"/>
      <c r="H76" s="35">
        <v>4946</v>
      </c>
    </row>
    <row r="77" spans="1:8" ht="36.75" customHeight="1">
      <c r="A77" s="49" t="s">
        <v>85</v>
      </c>
      <c r="B77" s="33" t="s">
        <v>54</v>
      </c>
      <c r="C77" s="33" t="s">
        <v>77</v>
      </c>
      <c r="D77" s="34" t="s">
        <v>295</v>
      </c>
      <c r="E77" s="33" t="s">
        <v>86</v>
      </c>
      <c r="F77" s="35">
        <f t="shared" ref="F77:H77" si="36">F78</f>
        <v>3941</v>
      </c>
      <c r="G77" s="35">
        <f t="shared" si="36"/>
        <v>0</v>
      </c>
      <c r="H77" s="35">
        <f t="shared" si="36"/>
        <v>4081</v>
      </c>
    </row>
    <row r="78" spans="1:8" ht="52.5" customHeight="1">
      <c r="A78" s="49" t="s">
        <v>188</v>
      </c>
      <c r="B78" s="33" t="s">
        <v>54</v>
      </c>
      <c r="C78" s="33" t="s">
        <v>77</v>
      </c>
      <c r="D78" s="34" t="s">
        <v>295</v>
      </c>
      <c r="E78" s="33" t="s">
        <v>187</v>
      </c>
      <c r="F78" s="35">
        <v>3941</v>
      </c>
      <c r="G78" s="39"/>
      <c r="H78" s="35">
        <v>4081</v>
      </c>
    </row>
    <row r="79" spans="1:8" ht="16.5">
      <c r="A79" s="32" t="s">
        <v>105</v>
      </c>
      <c r="B79" s="33" t="s">
        <v>54</v>
      </c>
      <c r="C79" s="33" t="s">
        <v>77</v>
      </c>
      <c r="D79" s="34" t="s">
        <v>295</v>
      </c>
      <c r="E79" s="33" t="s">
        <v>106</v>
      </c>
      <c r="F79" s="35">
        <f t="shared" ref="F79:H79" si="37">F80</f>
        <v>228</v>
      </c>
      <c r="G79" s="35">
        <f t="shared" si="37"/>
        <v>0</v>
      </c>
      <c r="H79" s="35">
        <f t="shared" si="37"/>
        <v>228</v>
      </c>
    </row>
    <row r="80" spans="1:8" ht="16.5">
      <c r="A80" s="32" t="s">
        <v>190</v>
      </c>
      <c r="B80" s="33" t="s">
        <v>54</v>
      </c>
      <c r="C80" s="33" t="s">
        <v>77</v>
      </c>
      <c r="D80" s="34" t="s">
        <v>295</v>
      </c>
      <c r="E80" s="33" t="s">
        <v>189</v>
      </c>
      <c r="F80" s="35">
        <v>228</v>
      </c>
      <c r="G80" s="39"/>
      <c r="H80" s="35">
        <v>228</v>
      </c>
    </row>
    <row r="81" spans="1:8" ht="18" customHeight="1">
      <c r="A81" s="32" t="s">
        <v>87</v>
      </c>
      <c r="B81" s="56" t="s">
        <v>54</v>
      </c>
      <c r="C81" s="56" t="s">
        <v>77</v>
      </c>
      <c r="D81" s="33" t="s">
        <v>267</v>
      </c>
      <c r="E81" s="56"/>
      <c r="F81" s="35">
        <f>F82+F86+F114</f>
        <v>564021</v>
      </c>
      <c r="G81" s="35">
        <f>G82+G86+G114</f>
        <v>0</v>
      </c>
      <c r="H81" s="35">
        <f>H82+H86+H114</f>
        <v>494238</v>
      </c>
    </row>
    <row r="82" spans="1:8" ht="33">
      <c r="A82" s="57" t="s">
        <v>247</v>
      </c>
      <c r="B82" s="56" t="s">
        <v>54</v>
      </c>
      <c r="C82" s="56" t="s">
        <v>77</v>
      </c>
      <c r="D82" s="33" t="s">
        <v>287</v>
      </c>
      <c r="E82" s="56"/>
      <c r="F82" s="35">
        <f>F83</f>
        <v>139606</v>
      </c>
      <c r="G82" s="35">
        <f t="shared" ref="G82:H82" si="38">G83</f>
        <v>0</v>
      </c>
      <c r="H82" s="35">
        <f t="shared" si="38"/>
        <v>139606</v>
      </c>
    </row>
    <row r="83" spans="1:8" ht="39.75" customHeight="1">
      <c r="A83" s="36" t="s">
        <v>152</v>
      </c>
      <c r="B83" s="56" t="s">
        <v>54</v>
      </c>
      <c r="C83" s="56" t="s">
        <v>77</v>
      </c>
      <c r="D83" s="33" t="s">
        <v>414</v>
      </c>
      <c r="E83" s="56"/>
      <c r="F83" s="35">
        <f t="shared" ref="F83" si="39">F84</f>
        <v>139606</v>
      </c>
      <c r="G83" s="35">
        <f t="shared" ref="F83:H84" si="40">G84</f>
        <v>0</v>
      </c>
      <c r="H83" s="35">
        <f t="shared" si="40"/>
        <v>139606</v>
      </c>
    </row>
    <row r="84" spans="1:8" ht="49.5">
      <c r="A84" s="32" t="s">
        <v>89</v>
      </c>
      <c r="B84" s="56" t="s">
        <v>54</v>
      </c>
      <c r="C84" s="56" t="s">
        <v>77</v>
      </c>
      <c r="D84" s="33" t="s">
        <v>414</v>
      </c>
      <c r="E84" s="56" t="s">
        <v>90</v>
      </c>
      <c r="F84" s="35">
        <f t="shared" si="40"/>
        <v>139606</v>
      </c>
      <c r="G84" s="35">
        <f t="shared" si="40"/>
        <v>0</v>
      </c>
      <c r="H84" s="35">
        <f t="shared" si="40"/>
        <v>139606</v>
      </c>
    </row>
    <row r="85" spans="1:8" ht="18" customHeight="1">
      <c r="A85" s="32" t="s">
        <v>209</v>
      </c>
      <c r="B85" s="56" t="s">
        <v>54</v>
      </c>
      <c r="C85" s="56" t="s">
        <v>77</v>
      </c>
      <c r="D85" s="33" t="s">
        <v>414</v>
      </c>
      <c r="E85" s="56" t="s">
        <v>208</v>
      </c>
      <c r="F85" s="35">
        <v>139606</v>
      </c>
      <c r="G85" s="39"/>
      <c r="H85" s="35">
        <v>139606</v>
      </c>
    </row>
    <row r="86" spans="1:8" ht="16.5">
      <c r="A86" s="36" t="s">
        <v>83</v>
      </c>
      <c r="B86" s="56" t="s">
        <v>54</v>
      </c>
      <c r="C86" s="56" t="s">
        <v>77</v>
      </c>
      <c r="D86" s="56" t="s">
        <v>273</v>
      </c>
      <c r="E86" s="56"/>
      <c r="F86" s="35">
        <f t="shared" ref="F86:H86" si="41">F87+F98+F103+F106+F111</f>
        <v>302230</v>
      </c>
      <c r="G86" s="35">
        <f t="shared" si="41"/>
        <v>0</v>
      </c>
      <c r="H86" s="35">
        <f t="shared" si="41"/>
        <v>230558</v>
      </c>
    </row>
    <row r="87" spans="1:8" ht="33">
      <c r="A87" s="58" t="s">
        <v>102</v>
      </c>
      <c r="B87" s="56" t="s">
        <v>54</v>
      </c>
      <c r="C87" s="56" t="s">
        <v>77</v>
      </c>
      <c r="D87" s="56" t="s">
        <v>274</v>
      </c>
      <c r="E87" s="33"/>
      <c r="F87" s="35">
        <f t="shared" ref="F87:H87" si="42">F90+F94+F88+F92</f>
        <v>278395</v>
      </c>
      <c r="G87" s="35">
        <f t="shared" si="42"/>
        <v>0</v>
      </c>
      <c r="H87" s="35">
        <f t="shared" si="42"/>
        <v>206425</v>
      </c>
    </row>
    <row r="88" spans="1:8" ht="82.5">
      <c r="A88" s="36" t="s">
        <v>111</v>
      </c>
      <c r="B88" s="56" t="s">
        <v>54</v>
      </c>
      <c r="C88" s="56" t="s">
        <v>77</v>
      </c>
      <c r="D88" s="56" t="s">
        <v>274</v>
      </c>
      <c r="E88" s="33" t="s">
        <v>112</v>
      </c>
      <c r="F88" s="35">
        <f t="shared" ref="F88:H88" si="43">F89</f>
        <v>28674</v>
      </c>
      <c r="G88" s="35">
        <f t="shared" si="43"/>
        <v>0</v>
      </c>
      <c r="H88" s="35">
        <f t="shared" si="43"/>
        <v>28674</v>
      </c>
    </row>
    <row r="89" spans="1:8" ht="33">
      <c r="A89" s="36" t="s">
        <v>186</v>
      </c>
      <c r="B89" s="56" t="s">
        <v>54</v>
      </c>
      <c r="C89" s="56" t="s">
        <v>77</v>
      </c>
      <c r="D89" s="56" t="s">
        <v>274</v>
      </c>
      <c r="E89" s="33" t="s">
        <v>185</v>
      </c>
      <c r="F89" s="35">
        <v>28674</v>
      </c>
      <c r="G89" s="39"/>
      <c r="H89" s="35">
        <v>28674</v>
      </c>
    </row>
    <row r="90" spans="1:8" ht="33">
      <c r="A90" s="49" t="s">
        <v>85</v>
      </c>
      <c r="B90" s="56" t="s">
        <v>54</v>
      </c>
      <c r="C90" s="56" t="s">
        <v>77</v>
      </c>
      <c r="D90" s="56" t="s">
        <v>274</v>
      </c>
      <c r="E90" s="33" t="s">
        <v>86</v>
      </c>
      <c r="F90" s="35">
        <f t="shared" ref="F90:H90" si="44">F91</f>
        <v>23606</v>
      </c>
      <c r="G90" s="35">
        <f t="shared" si="44"/>
        <v>0</v>
      </c>
      <c r="H90" s="35">
        <f t="shared" si="44"/>
        <v>23696</v>
      </c>
    </row>
    <row r="91" spans="1:8" ht="49.5">
      <c r="A91" s="49" t="s">
        <v>188</v>
      </c>
      <c r="B91" s="56" t="s">
        <v>54</v>
      </c>
      <c r="C91" s="56" t="s">
        <v>77</v>
      </c>
      <c r="D91" s="56" t="s">
        <v>274</v>
      </c>
      <c r="E91" s="33" t="s">
        <v>187</v>
      </c>
      <c r="F91" s="35">
        <f>110+337+300+293+9136+1559+5961+5910</f>
        <v>23606</v>
      </c>
      <c r="G91" s="39"/>
      <c r="H91" s="35">
        <f>110+193+300+297+9136+1703+6047+5910</f>
        <v>23696</v>
      </c>
    </row>
    <row r="92" spans="1:8" ht="26.25" customHeight="1">
      <c r="A92" s="49" t="s">
        <v>108</v>
      </c>
      <c r="B92" s="56" t="s">
        <v>54</v>
      </c>
      <c r="C92" s="56" t="s">
        <v>77</v>
      </c>
      <c r="D92" s="56" t="s">
        <v>274</v>
      </c>
      <c r="E92" s="33" t="s">
        <v>97</v>
      </c>
      <c r="F92" s="35">
        <f t="shared" ref="F92:H92" si="45">F93</f>
        <v>121</v>
      </c>
      <c r="G92" s="35">
        <f t="shared" si="45"/>
        <v>0</v>
      </c>
      <c r="H92" s="35">
        <f t="shared" si="45"/>
        <v>123</v>
      </c>
    </row>
    <row r="93" spans="1:8" ht="16.5">
      <c r="A93" s="49" t="s">
        <v>200</v>
      </c>
      <c r="B93" s="56" t="s">
        <v>54</v>
      </c>
      <c r="C93" s="56" t="s">
        <v>77</v>
      </c>
      <c r="D93" s="56" t="s">
        <v>274</v>
      </c>
      <c r="E93" s="33" t="s">
        <v>199</v>
      </c>
      <c r="F93" s="35">
        <v>121</v>
      </c>
      <c r="G93" s="39"/>
      <c r="H93" s="35">
        <v>123</v>
      </c>
    </row>
    <row r="94" spans="1:8" ht="16.5">
      <c r="A94" s="32" t="s">
        <v>105</v>
      </c>
      <c r="B94" s="56" t="s">
        <v>54</v>
      </c>
      <c r="C94" s="56" t="s">
        <v>77</v>
      </c>
      <c r="D94" s="56" t="s">
        <v>274</v>
      </c>
      <c r="E94" s="33" t="s">
        <v>106</v>
      </c>
      <c r="F94" s="35">
        <f t="shared" ref="F94:H94" si="46">F95+F96+F97</f>
        <v>225994</v>
      </c>
      <c r="G94" s="35">
        <f t="shared" si="46"/>
        <v>0</v>
      </c>
      <c r="H94" s="35">
        <f t="shared" si="46"/>
        <v>153932</v>
      </c>
    </row>
    <row r="95" spans="1:8" ht="16.5">
      <c r="A95" s="32" t="s">
        <v>203</v>
      </c>
      <c r="B95" s="56" t="s">
        <v>54</v>
      </c>
      <c r="C95" s="56" t="s">
        <v>77</v>
      </c>
      <c r="D95" s="56" t="s">
        <v>274</v>
      </c>
      <c r="E95" s="33" t="s">
        <v>202</v>
      </c>
      <c r="F95" s="35">
        <v>144922</v>
      </c>
      <c r="G95" s="39"/>
      <c r="H95" s="35">
        <v>144922</v>
      </c>
    </row>
    <row r="96" spans="1:8" ht="66">
      <c r="A96" s="32" t="s">
        <v>210</v>
      </c>
      <c r="B96" s="56" t="s">
        <v>54</v>
      </c>
      <c r="C96" s="56" t="s">
        <v>77</v>
      </c>
      <c r="D96" s="56" t="s">
        <v>274</v>
      </c>
      <c r="E96" s="33" t="s">
        <v>204</v>
      </c>
      <c r="F96" s="35">
        <v>70586</v>
      </c>
      <c r="G96" s="39"/>
      <c r="H96" s="35"/>
    </row>
    <row r="97" spans="1:8" ht="16.5">
      <c r="A97" s="32" t="s">
        <v>190</v>
      </c>
      <c r="B97" s="56" t="s">
        <v>54</v>
      </c>
      <c r="C97" s="56" t="s">
        <v>77</v>
      </c>
      <c r="D97" s="56" t="s">
        <v>274</v>
      </c>
      <c r="E97" s="33" t="s">
        <v>189</v>
      </c>
      <c r="F97" s="35">
        <f>7627+1455+1404</f>
        <v>10486</v>
      </c>
      <c r="G97" s="39"/>
      <c r="H97" s="35">
        <f>6102+1482+1426</f>
        <v>9010</v>
      </c>
    </row>
    <row r="98" spans="1:8" ht="33">
      <c r="A98" s="32" t="s">
        <v>121</v>
      </c>
      <c r="B98" s="56" t="s">
        <v>54</v>
      </c>
      <c r="C98" s="56" t="s">
        <v>77</v>
      </c>
      <c r="D98" s="56" t="s">
        <v>302</v>
      </c>
      <c r="E98" s="33"/>
      <c r="F98" s="35">
        <f>F99+F101</f>
        <v>911</v>
      </c>
      <c r="G98" s="35">
        <f t="shared" ref="G98:H98" si="47">G99+G101</f>
        <v>0</v>
      </c>
      <c r="H98" s="35">
        <f t="shared" si="47"/>
        <v>923</v>
      </c>
    </row>
    <row r="99" spans="1:8" ht="82.5">
      <c r="A99" s="36" t="s">
        <v>111</v>
      </c>
      <c r="B99" s="56" t="s">
        <v>54</v>
      </c>
      <c r="C99" s="56" t="s">
        <v>77</v>
      </c>
      <c r="D99" s="56" t="s">
        <v>302</v>
      </c>
      <c r="E99" s="33" t="s">
        <v>112</v>
      </c>
      <c r="F99" s="35">
        <f>F100</f>
        <v>220</v>
      </c>
      <c r="G99" s="35">
        <f t="shared" ref="G99:H99" si="48">G100</f>
        <v>0</v>
      </c>
      <c r="H99" s="35">
        <f t="shared" si="48"/>
        <v>224</v>
      </c>
    </row>
    <row r="100" spans="1:8" ht="33">
      <c r="A100" s="36" t="s">
        <v>186</v>
      </c>
      <c r="B100" s="56" t="s">
        <v>54</v>
      </c>
      <c r="C100" s="56" t="s">
        <v>77</v>
      </c>
      <c r="D100" s="56" t="s">
        <v>302</v>
      </c>
      <c r="E100" s="33" t="s">
        <v>185</v>
      </c>
      <c r="F100" s="35">
        <v>220</v>
      </c>
      <c r="G100" s="35"/>
      <c r="H100" s="35">
        <v>224</v>
      </c>
    </row>
    <row r="101" spans="1:8" ht="33">
      <c r="A101" s="49" t="s">
        <v>85</v>
      </c>
      <c r="B101" s="56" t="s">
        <v>54</v>
      </c>
      <c r="C101" s="56" t="s">
        <v>77</v>
      </c>
      <c r="D101" s="56" t="s">
        <v>302</v>
      </c>
      <c r="E101" s="33" t="s">
        <v>86</v>
      </c>
      <c r="F101" s="35">
        <f t="shared" ref="F101:H101" si="49">F102</f>
        <v>691</v>
      </c>
      <c r="G101" s="35">
        <f t="shared" si="49"/>
        <v>0</v>
      </c>
      <c r="H101" s="35">
        <f t="shared" si="49"/>
        <v>699</v>
      </c>
    </row>
    <row r="102" spans="1:8" ht="49.5">
      <c r="A102" s="49" t="s">
        <v>188</v>
      </c>
      <c r="B102" s="56" t="s">
        <v>54</v>
      </c>
      <c r="C102" s="56" t="s">
        <v>77</v>
      </c>
      <c r="D102" s="56" t="s">
        <v>302</v>
      </c>
      <c r="E102" s="33" t="s">
        <v>187</v>
      </c>
      <c r="F102" s="35">
        <f>149+542</f>
        <v>691</v>
      </c>
      <c r="G102" s="39"/>
      <c r="H102" s="35">
        <f>149+550</f>
        <v>699</v>
      </c>
    </row>
    <row r="103" spans="1:8" ht="49.5">
      <c r="A103" s="58" t="s">
        <v>103</v>
      </c>
      <c r="B103" s="56" t="s">
        <v>54</v>
      </c>
      <c r="C103" s="56" t="s">
        <v>77</v>
      </c>
      <c r="D103" s="56" t="s">
        <v>275</v>
      </c>
      <c r="E103" s="33"/>
      <c r="F103" s="35">
        <f t="shared" ref="F103" si="50">F104</f>
        <v>2000</v>
      </c>
      <c r="G103" s="35">
        <f t="shared" ref="F103:H104" si="51">G104</f>
        <v>0</v>
      </c>
      <c r="H103" s="35">
        <f t="shared" si="51"/>
        <v>2000</v>
      </c>
    </row>
    <row r="104" spans="1:8" ht="33">
      <c r="A104" s="49" t="s">
        <v>85</v>
      </c>
      <c r="B104" s="56" t="s">
        <v>54</v>
      </c>
      <c r="C104" s="56" t="s">
        <v>77</v>
      </c>
      <c r="D104" s="56" t="s">
        <v>275</v>
      </c>
      <c r="E104" s="33" t="s">
        <v>86</v>
      </c>
      <c r="F104" s="35">
        <f t="shared" si="51"/>
        <v>2000</v>
      </c>
      <c r="G104" s="35">
        <f t="shared" si="51"/>
        <v>0</v>
      </c>
      <c r="H104" s="35">
        <f t="shared" si="51"/>
        <v>2000</v>
      </c>
    </row>
    <row r="105" spans="1:8" ht="49.5">
      <c r="A105" s="49" t="s">
        <v>188</v>
      </c>
      <c r="B105" s="56" t="s">
        <v>54</v>
      </c>
      <c r="C105" s="56" t="s">
        <v>77</v>
      </c>
      <c r="D105" s="56" t="s">
        <v>275</v>
      </c>
      <c r="E105" s="33" t="s">
        <v>187</v>
      </c>
      <c r="F105" s="35">
        <v>2000</v>
      </c>
      <c r="G105" s="39"/>
      <c r="H105" s="35">
        <v>2000</v>
      </c>
    </row>
    <row r="106" spans="1:8" ht="33">
      <c r="A106" s="36" t="s">
        <v>153</v>
      </c>
      <c r="B106" s="56" t="s">
        <v>54</v>
      </c>
      <c r="C106" s="56" t="s">
        <v>77</v>
      </c>
      <c r="D106" s="56" t="s">
        <v>303</v>
      </c>
      <c r="E106" s="33"/>
      <c r="F106" s="35">
        <f t="shared" ref="F106:H106" si="52">F107+F109</f>
        <v>20627</v>
      </c>
      <c r="G106" s="35">
        <f t="shared" si="52"/>
        <v>0</v>
      </c>
      <c r="H106" s="35">
        <f t="shared" si="52"/>
        <v>20913</v>
      </c>
    </row>
    <row r="107" spans="1:8" ht="33">
      <c r="A107" s="49" t="s">
        <v>85</v>
      </c>
      <c r="B107" s="56" t="s">
        <v>54</v>
      </c>
      <c r="C107" s="56" t="s">
        <v>77</v>
      </c>
      <c r="D107" s="56" t="s">
        <v>303</v>
      </c>
      <c r="E107" s="33" t="s">
        <v>86</v>
      </c>
      <c r="F107" s="35">
        <f t="shared" ref="F107:H107" si="53">F108</f>
        <v>20334</v>
      </c>
      <c r="G107" s="35">
        <f t="shared" si="53"/>
        <v>0</v>
      </c>
      <c r="H107" s="35">
        <f t="shared" si="53"/>
        <v>20618</v>
      </c>
    </row>
    <row r="108" spans="1:8" ht="49.5">
      <c r="A108" s="49" t="s">
        <v>188</v>
      </c>
      <c r="B108" s="56" t="s">
        <v>54</v>
      </c>
      <c r="C108" s="56" t="s">
        <v>77</v>
      </c>
      <c r="D108" s="56" t="s">
        <v>303</v>
      </c>
      <c r="E108" s="33" t="s">
        <v>187</v>
      </c>
      <c r="F108" s="35">
        <f>1700+100+18264+270</f>
        <v>20334</v>
      </c>
      <c r="G108" s="39"/>
      <c r="H108" s="35">
        <f>1700+100+18548+270</f>
        <v>20618</v>
      </c>
    </row>
    <row r="109" spans="1:8" ht="16.5">
      <c r="A109" s="32" t="s">
        <v>105</v>
      </c>
      <c r="B109" s="56" t="s">
        <v>54</v>
      </c>
      <c r="C109" s="56" t="s">
        <v>77</v>
      </c>
      <c r="D109" s="56" t="s">
        <v>303</v>
      </c>
      <c r="E109" s="33" t="s">
        <v>106</v>
      </c>
      <c r="F109" s="35">
        <f t="shared" ref="F109:H109" si="54">F110</f>
        <v>293</v>
      </c>
      <c r="G109" s="35">
        <f t="shared" si="54"/>
        <v>0</v>
      </c>
      <c r="H109" s="35">
        <f t="shared" si="54"/>
        <v>295</v>
      </c>
    </row>
    <row r="110" spans="1:8" ht="16.5">
      <c r="A110" s="32" t="s">
        <v>190</v>
      </c>
      <c r="B110" s="56" t="s">
        <v>54</v>
      </c>
      <c r="C110" s="56" t="s">
        <v>77</v>
      </c>
      <c r="D110" s="56" t="s">
        <v>303</v>
      </c>
      <c r="E110" s="33" t="s">
        <v>189</v>
      </c>
      <c r="F110" s="35">
        <v>293</v>
      </c>
      <c r="G110" s="39"/>
      <c r="H110" s="35">
        <v>295</v>
      </c>
    </row>
    <row r="111" spans="1:8" ht="49.5">
      <c r="A111" s="36" t="s">
        <v>229</v>
      </c>
      <c r="B111" s="56" t="s">
        <v>54</v>
      </c>
      <c r="C111" s="56" t="s">
        <v>77</v>
      </c>
      <c r="D111" s="56" t="s">
        <v>415</v>
      </c>
      <c r="E111" s="33"/>
      <c r="F111" s="35">
        <f t="shared" ref="F111" si="55">F112</f>
        <v>297</v>
      </c>
      <c r="G111" s="35">
        <f t="shared" ref="F111:H112" si="56">G112</f>
        <v>0</v>
      </c>
      <c r="H111" s="35">
        <f t="shared" si="56"/>
        <v>297</v>
      </c>
    </row>
    <row r="112" spans="1:8" ht="49.5">
      <c r="A112" s="32" t="s">
        <v>89</v>
      </c>
      <c r="B112" s="56" t="s">
        <v>54</v>
      </c>
      <c r="C112" s="56" t="s">
        <v>77</v>
      </c>
      <c r="D112" s="56" t="s">
        <v>415</v>
      </c>
      <c r="E112" s="33" t="s">
        <v>90</v>
      </c>
      <c r="F112" s="35">
        <f t="shared" si="56"/>
        <v>297</v>
      </c>
      <c r="G112" s="35">
        <f t="shared" si="56"/>
        <v>0</v>
      </c>
      <c r="H112" s="35">
        <f t="shared" si="56"/>
        <v>297</v>
      </c>
    </row>
    <row r="113" spans="1:8" ht="16.5">
      <c r="A113" s="32" t="s">
        <v>209</v>
      </c>
      <c r="B113" s="56" t="s">
        <v>54</v>
      </c>
      <c r="C113" s="56" t="s">
        <v>77</v>
      </c>
      <c r="D113" s="56" t="s">
        <v>415</v>
      </c>
      <c r="E113" s="33" t="s">
        <v>208</v>
      </c>
      <c r="F113" s="35">
        <v>297</v>
      </c>
      <c r="G113" s="39"/>
      <c r="H113" s="35">
        <v>297</v>
      </c>
    </row>
    <row r="114" spans="1:8" ht="33">
      <c r="A114" s="32" t="s">
        <v>245</v>
      </c>
      <c r="B114" s="56" t="s">
        <v>54</v>
      </c>
      <c r="C114" s="56" t="s">
        <v>77</v>
      </c>
      <c r="D114" s="56" t="s">
        <v>317</v>
      </c>
      <c r="E114" s="56"/>
      <c r="F114" s="35">
        <f>F115+F122</f>
        <v>122185</v>
      </c>
      <c r="G114" s="35">
        <f t="shared" ref="G114:H114" si="57">G115+G122</f>
        <v>0</v>
      </c>
      <c r="H114" s="35">
        <f t="shared" si="57"/>
        <v>124074</v>
      </c>
    </row>
    <row r="115" spans="1:8" ht="33">
      <c r="A115" s="32" t="s">
        <v>122</v>
      </c>
      <c r="B115" s="33" t="s">
        <v>54</v>
      </c>
      <c r="C115" s="33" t="s">
        <v>77</v>
      </c>
      <c r="D115" s="37" t="s">
        <v>343</v>
      </c>
      <c r="E115" s="33"/>
      <c r="F115" s="35">
        <f>F116+F118+F120</f>
        <v>15568</v>
      </c>
      <c r="G115" s="35">
        <f t="shared" ref="G115:H115" si="58">G116+G118+G120</f>
        <v>0</v>
      </c>
      <c r="H115" s="35">
        <f t="shared" si="58"/>
        <v>15833</v>
      </c>
    </row>
    <row r="116" spans="1:8" ht="82.5">
      <c r="A116" s="36" t="s">
        <v>111</v>
      </c>
      <c r="B116" s="33" t="s">
        <v>54</v>
      </c>
      <c r="C116" s="33" t="s">
        <v>77</v>
      </c>
      <c r="D116" s="37" t="s">
        <v>343</v>
      </c>
      <c r="E116" s="33" t="s">
        <v>112</v>
      </c>
      <c r="F116" s="35">
        <f>F117</f>
        <v>13054</v>
      </c>
      <c r="G116" s="35">
        <f t="shared" ref="G116:H116" si="59">G117</f>
        <v>0</v>
      </c>
      <c r="H116" s="35">
        <f t="shared" si="59"/>
        <v>13254</v>
      </c>
    </row>
    <row r="117" spans="1:8" ht="33">
      <c r="A117" s="36" t="s">
        <v>198</v>
      </c>
      <c r="B117" s="33" t="s">
        <v>54</v>
      </c>
      <c r="C117" s="33" t="s">
        <v>77</v>
      </c>
      <c r="D117" s="37" t="s">
        <v>343</v>
      </c>
      <c r="E117" s="33" t="s">
        <v>197</v>
      </c>
      <c r="F117" s="35">
        <v>13054</v>
      </c>
      <c r="G117" s="35"/>
      <c r="H117" s="35">
        <v>13254</v>
      </c>
    </row>
    <row r="118" spans="1:8" ht="33">
      <c r="A118" s="49" t="s">
        <v>85</v>
      </c>
      <c r="B118" s="33" t="s">
        <v>54</v>
      </c>
      <c r="C118" s="33" t="s">
        <v>77</v>
      </c>
      <c r="D118" s="37" t="s">
        <v>343</v>
      </c>
      <c r="E118" s="33" t="s">
        <v>86</v>
      </c>
      <c r="F118" s="35">
        <f>F119</f>
        <v>2481</v>
      </c>
      <c r="G118" s="35">
        <f t="shared" ref="G118:H118" si="60">G119</f>
        <v>0</v>
      </c>
      <c r="H118" s="35">
        <f t="shared" si="60"/>
        <v>2545</v>
      </c>
    </row>
    <row r="119" spans="1:8" ht="49.5">
      <c r="A119" s="49" t="s">
        <v>188</v>
      </c>
      <c r="B119" s="33" t="s">
        <v>54</v>
      </c>
      <c r="C119" s="33" t="s">
        <v>77</v>
      </c>
      <c r="D119" s="37" t="s">
        <v>343</v>
      </c>
      <c r="E119" s="33" t="s">
        <v>187</v>
      </c>
      <c r="F119" s="35">
        <v>2481</v>
      </c>
      <c r="G119" s="35"/>
      <c r="H119" s="35">
        <v>2545</v>
      </c>
    </row>
    <row r="120" spans="1:8" ht="16.5">
      <c r="A120" s="32" t="s">
        <v>105</v>
      </c>
      <c r="B120" s="33" t="s">
        <v>54</v>
      </c>
      <c r="C120" s="33" t="s">
        <v>77</v>
      </c>
      <c r="D120" s="37" t="s">
        <v>343</v>
      </c>
      <c r="E120" s="33" t="s">
        <v>106</v>
      </c>
      <c r="F120" s="35">
        <f>F121</f>
        <v>33</v>
      </c>
      <c r="G120" s="35">
        <f t="shared" ref="G120:H120" si="61">G121</f>
        <v>0</v>
      </c>
      <c r="H120" s="35">
        <f t="shared" si="61"/>
        <v>34</v>
      </c>
    </row>
    <row r="121" spans="1:8" ht="16.5">
      <c r="A121" s="32" t="s">
        <v>190</v>
      </c>
      <c r="B121" s="33" t="s">
        <v>54</v>
      </c>
      <c r="C121" s="33" t="s">
        <v>77</v>
      </c>
      <c r="D121" s="37" t="s">
        <v>343</v>
      </c>
      <c r="E121" s="33" t="s">
        <v>189</v>
      </c>
      <c r="F121" s="35">
        <v>33</v>
      </c>
      <c r="G121" s="35"/>
      <c r="H121" s="35">
        <v>34</v>
      </c>
    </row>
    <row r="122" spans="1:8" ht="33">
      <c r="A122" s="32" t="s">
        <v>123</v>
      </c>
      <c r="B122" s="56" t="s">
        <v>54</v>
      </c>
      <c r="C122" s="56" t="s">
        <v>77</v>
      </c>
      <c r="D122" s="37" t="s">
        <v>344</v>
      </c>
      <c r="E122" s="56"/>
      <c r="F122" s="35">
        <f t="shared" ref="F122:H122" si="62">F123+F125+F127</f>
        <v>106617</v>
      </c>
      <c r="G122" s="35">
        <f t="shared" si="62"/>
        <v>0</v>
      </c>
      <c r="H122" s="35">
        <f t="shared" si="62"/>
        <v>108241</v>
      </c>
    </row>
    <row r="123" spans="1:8" ht="82.5">
      <c r="A123" s="36" t="s">
        <v>111</v>
      </c>
      <c r="B123" s="56" t="s">
        <v>54</v>
      </c>
      <c r="C123" s="56" t="s">
        <v>77</v>
      </c>
      <c r="D123" s="37" t="s">
        <v>344</v>
      </c>
      <c r="E123" s="56" t="s">
        <v>112</v>
      </c>
      <c r="F123" s="35">
        <f t="shared" ref="F123:H123" si="63">F124</f>
        <v>54555</v>
      </c>
      <c r="G123" s="35">
        <f t="shared" si="63"/>
        <v>0</v>
      </c>
      <c r="H123" s="35">
        <f t="shared" si="63"/>
        <v>55395</v>
      </c>
    </row>
    <row r="124" spans="1:8" ht="33">
      <c r="A124" s="36" t="s">
        <v>198</v>
      </c>
      <c r="B124" s="56" t="s">
        <v>54</v>
      </c>
      <c r="C124" s="56" t="s">
        <v>77</v>
      </c>
      <c r="D124" s="37" t="s">
        <v>344</v>
      </c>
      <c r="E124" s="56" t="s">
        <v>197</v>
      </c>
      <c r="F124" s="35">
        <v>54555</v>
      </c>
      <c r="G124" s="39"/>
      <c r="H124" s="35">
        <v>55395</v>
      </c>
    </row>
    <row r="125" spans="1:8" ht="33">
      <c r="A125" s="49" t="s">
        <v>85</v>
      </c>
      <c r="B125" s="56" t="s">
        <v>54</v>
      </c>
      <c r="C125" s="56" t="s">
        <v>77</v>
      </c>
      <c r="D125" s="37" t="s">
        <v>344</v>
      </c>
      <c r="E125" s="56" t="s">
        <v>86</v>
      </c>
      <c r="F125" s="35">
        <f t="shared" ref="F125:H125" si="64">F126</f>
        <v>51588</v>
      </c>
      <c r="G125" s="35">
        <f t="shared" si="64"/>
        <v>0</v>
      </c>
      <c r="H125" s="35">
        <f t="shared" si="64"/>
        <v>52365</v>
      </c>
    </row>
    <row r="126" spans="1:8" ht="49.5">
      <c r="A126" s="49" t="s">
        <v>188</v>
      </c>
      <c r="B126" s="56" t="s">
        <v>54</v>
      </c>
      <c r="C126" s="56" t="s">
        <v>77</v>
      </c>
      <c r="D126" s="37" t="s">
        <v>344</v>
      </c>
      <c r="E126" s="56" t="s">
        <v>187</v>
      </c>
      <c r="F126" s="35">
        <f>51858-270</f>
        <v>51588</v>
      </c>
      <c r="G126" s="39"/>
      <c r="H126" s="35">
        <f>52635-270</f>
        <v>52365</v>
      </c>
    </row>
    <row r="127" spans="1:8" ht="16.5">
      <c r="A127" s="32" t="s">
        <v>105</v>
      </c>
      <c r="B127" s="56" t="s">
        <v>54</v>
      </c>
      <c r="C127" s="56" t="s">
        <v>77</v>
      </c>
      <c r="D127" s="37" t="s">
        <v>344</v>
      </c>
      <c r="E127" s="56" t="s">
        <v>106</v>
      </c>
      <c r="F127" s="35">
        <f t="shared" ref="F127:H127" si="65">F128</f>
        <v>474</v>
      </c>
      <c r="G127" s="35">
        <f t="shared" si="65"/>
        <v>0</v>
      </c>
      <c r="H127" s="35">
        <f t="shared" si="65"/>
        <v>481</v>
      </c>
    </row>
    <row r="128" spans="1:8" ht="16.5">
      <c r="A128" s="32" t="s">
        <v>190</v>
      </c>
      <c r="B128" s="56" t="s">
        <v>54</v>
      </c>
      <c r="C128" s="56" t="s">
        <v>77</v>
      </c>
      <c r="D128" s="37" t="s">
        <v>344</v>
      </c>
      <c r="E128" s="56" t="s">
        <v>189</v>
      </c>
      <c r="F128" s="35">
        <v>474</v>
      </c>
      <c r="G128" s="39"/>
      <c r="H128" s="35">
        <v>481</v>
      </c>
    </row>
    <row r="129" spans="1:8">
      <c r="A129" s="53"/>
      <c r="B129" s="54"/>
      <c r="C129" s="54"/>
      <c r="D129" s="55"/>
      <c r="E129" s="54"/>
      <c r="F129" s="22"/>
      <c r="G129" s="22"/>
      <c r="H129" s="22"/>
    </row>
    <row r="130" spans="1:8" s="5" customFormat="1" ht="63" customHeight="1">
      <c r="A130" s="59" t="s">
        <v>22</v>
      </c>
      <c r="B130" s="24" t="s">
        <v>23</v>
      </c>
      <c r="C130" s="24"/>
      <c r="D130" s="25"/>
      <c r="E130" s="24"/>
      <c r="F130" s="60">
        <f>F132+F148+F155</f>
        <v>113367</v>
      </c>
      <c r="G130" s="60">
        <f>G132+G148+G155</f>
        <v>0</v>
      </c>
      <c r="H130" s="60">
        <f>H132+H148+H155</f>
        <v>115111</v>
      </c>
    </row>
    <row r="131" spans="1:8" s="5" customFormat="1" ht="20.25">
      <c r="A131" s="59"/>
      <c r="B131" s="24"/>
      <c r="C131" s="24"/>
      <c r="D131" s="25"/>
      <c r="E131" s="24"/>
      <c r="F131" s="61"/>
      <c r="G131" s="61"/>
      <c r="H131" s="61"/>
    </row>
    <row r="132" spans="1:8" ht="75">
      <c r="A132" s="41" t="s">
        <v>72</v>
      </c>
      <c r="B132" s="29" t="s">
        <v>57</v>
      </c>
      <c r="C132" s="29" t="s">
        <v>63</v>
      </c>
      <c r="D132" s="42"/>
      <c r="E132" s="29"/>
      <c r="F132" s="31">
        <f>F133+F142</f>
        <v>63044</v>
      </c>
      <c r="G132" s="31">
        <f t="shared" ref="G132:H132" si="66">G133+G142</f>
        <v>0</v>
      </c>
      <c r="H132" s="31">
        <f t="shared" si="66"/>
        <v>64014</v>
      </c>
    </row>
    <row r="133" spans="1:8" ht="99">
      <c r="A133" s="32" t="s">
        <v>238</v>
      </c>
      <c r="B133" s="33" t="s">
        <v>57</v>
      </c>
      <c r="C133" s="33" t="s">
        <v>63</v>
      </c>
      <c r="D133" s="50" t="s">
        <v>313</v>
      </c>
      <c r="E133" s="33"/>
      <c r="F133" s="35">
        <f t="shared" ref="F133:H134" si="67">F134</f>
        <v>62213</v>
      </c>
      <c r="G133" s="35">
        <f t="shared" si="67"/>
        <v>0</v>
      </c>
      <c r="H133" s="35">
        <f t="shared" si="67"/>
        <v>63170</v>
      </c>
    </row>
    <row r="134" spans="1:8" ht="33">
      <c r="A134" s="32" t="s">
        <v>245</v>
      </c>
      <c r="B134" s="33" t="s">
        <v>57</v>
      </c>
      <c r="C134" s="33" t="s">
        <v>63</v>
      </c>
      <c r="D134" s="50" t="s">
        <v>314</v>
      </c>
      <c r="E134" s="33"/>
      <c r="F134" s="35">
        <f t="shared" si="67"/>
        <v>62213</v>
      </c>
      <c r="G134" s="35">
        <f t="shared" si="67"/>
        <v>0</v>
      </c>
      <c r="H134" s="35">
        <f t="shared" si="67"/>
        <v>63170</v>
      </c>
    </row>
    <row r="135" spans="1:8" ht="66">
      <c r="A135" s="32" t="s">
        <v>137</v>
      </c>
      <c r="B135" s="33" t="s">
        <v>57</v>
      </c>
      <c r="C135" s="33" t="s">
        <v>63</v>
      </c>
      <c r="D135" s="50" t="s">
        <v>315</v>
      </c>
      <c r="E135" s="33"/>
      <c r="F135" s="35">
        <f t="shared" ref="F135:H135" si="68">F136+F138+F140</f>
        <v>62213</v>
      </c>
      <c r="G135" s="35">
        <f t="shared" si="68"/>
        <v>0</v>
      </c>
      <c r="H135" s="35">
        <f t="shared" si="68"/>
        <v>63170</v>
      </c>
    </row>
    <row r="136" spans="1:8" ht="82.5">
      <c r="A136" s="36" t="s">
        <v>111</v>
      </c>
      <c r="B136" s="33" t="s">
        <v>57</v>
      </c>
      <c r="C136" s="33" t="s">
        <v>63</v>
      </c>
      <c r="D136" s="50" t="s">
        <v>315</v>
      </c>
      <c r="E136" s="33" t="s">
        <v>112</v>
      </c>
      <c r="F136" s="35">
        <f t="shared" ref="F136:H136" si="69">F137</f>
        <v>53268</v>
      </c>
      <c r="G136" s="35">
        <f t="shared" si="69"/>
        <v>0</v>
      </c>
      <c r="H136" s="35">
        <f t="shared" si="69"/>
        <v>54088</v>
      </c>
    </row>
    <row r="137" spans="1:8" ht="33">
      <c r="A137" s="36" t="s">
        <v>198</v>
      </c>
      <c r="B137" s="33" t="s">
        <v>57</v>
      </c>
      <c r="C137" s="33" t="s">
        <v>63</v>
      </c>
      <c r="D137" s="50" t="s">
        <v>315</v>
      </c>
      <c r="E137" s="33" t="s">
        <v>197</v>
      </c>
      <c r="F137" s="35">
        <v>53268</v>
      </c>
      <c r="G137" s="39"/>
      <c r="H137" s="35">
        <v>54088</v>
      </c>
    </row>
    <row r="138" spans="1:8" ht="33">
      <c r="A138" s="49" t="s">
        <v>85</v>
      </c>
      <c r="B138" s="33" t="s">
        <v>57</v>
      </c>
      <c r="C138" s="33" t="s">
        <v>63</v>
      </c>
      <c r="D138" s="50" t="s">
        <v>315</v>
      </c>
      <c r="E138" s="33" t="s">
        <v>86</v>
      </c>
      <c r="F138" s="35">
        <f t="shared" ref="F138:H138" si="70">F139</f>
        <v>8233</v>
      </c>
      <c r="G138" s="35">
        <f t="shared" si="70"/>
        <v>0</v>
      </c>
      <c r="H138" s="35">
        <f t="shared" si="70"/>
        <v>8360</v>
      </c>
    </row>
    <row r="139" spans="1:8" ht="49.5">
      <c r="A139" s="49" t="s">
        <v>188</v>
      </c>
      <c r="B139" s="33" t="s">
        <v>57</v>
      </c>
      <c r="C139" s="33" t="s">
        <v>63</v>
      </c>
      <c r="D139" s="50" t="s">
        <v>315</v>
      </c>
      <c r="E139" s="33" t="s">
        <v>187</v>
      </c>
      <c r="F139" s="35">
        <v>8233</v>
      </c>
      <c r="G139" s="39"/>
      <c r="H139" s="35">
        <v>8360</v>
      </c>
    </row>
    <row r="140" spans="1:8" ht="16.5">
      <c r="A140" s="32" t="s">
        <v>105</v>
      </c>
      <c r="B140" s="33" t="s">
        <v>57</v>
      </c>
      <c r="C140" s="33" t="s">
        <v>63</v>
      </c>
      <c r="D140" s="50" t="s">
        <v>315</v>
      </c>
      <c r="E140" s="33" t="s">
        <v>106</v>
      </c>
      <c r="F140" s="35">
        <f t="shared" ref="F140:H140" si="71">F141</f>
        <v>712</v>
      </c>
      <c r="G140" s="35">
        <f t="shared" si="71"/>
        <v>0</v>
      </c>
      <c r="H140" s="35">
        <f t="shared" si="71"/>
        <v>722</v>
      </c>
    </row>
    <row r="141" spans="1:8" ht="16.5">
      <c r="A141" s="32" t="s">
        <v>190</v>
      </c>
      <c r="B141" s="33" t="s">
        <v>57</v>
      </c>
      <c r="C141" s="33" t="s">
        <v>63</v>
      </c>
      <c r="D141" s="50" t="s">
        <v>315</v>
      </c>
      <c r="E141" s="33" t="s">
        <v>189</v>
      </c>
      <c r="F141" s="35">
        <v>712</v>
      </c>
      <c r="G141" s="39"/>
      <c r="H141" s="35">
        <v>722</v>
      </c>
    </row>
    <row r="142" spans="1:8" ht="18.75">
      <c r="A142" s="32" t="s">
        <v>87</v>
      </c>
      <c r="B142" s="33" t="s">
        <v>57</v>
      </c>
      <c r="C142" s="33" t="s">
        <v>63</v>
      </c>
      <c r="D142" s="50" t="s">
        <v>267</v>
      </c>
      <c r="E142" s="29"/>
      <c r="F142" s="35">
        <f t="shared" ref="F142:H145" si="72">F143</f>
        <v>831</v>
      </c>
      <c r="G142" s="35">
        <f t="shared" si="72"/>
        <v>0</v>
      </c>
      <c r="H142" s="35">
        <f t="shared" si="72"/>
        <v>844</v>
      </c>
    </row>
    <row r="143" spans="1:8" ht="16.5">
      <c r="A143" s="32" t="s">
        <v>83</v>
      </c>
      <c r="B143" s="33" t="s">
        <v>57</v>
      </c>
      <c r="C143" s="33" t="s">
        <v>63</v>
      </c>
      <c r="D143" s="50" t="s">
        <v>273</v>
      </c>
      <c r="E143" s="33"/>
      <c r="F143" s="39">
        <f t="shared" si="72"/>
        <v>831</v>
      </c>
      <c r="G143" s="39">
        <f t="shared" si="72"/>
        <v>0</v>
      </c>
      <c r="H143" s="39">
        <f t="shared" si="72"/>
        <v>844</v>
      </c>
    </row>
    <row r="144" spans="1:8" ht="66">
      <c r="A144" s="32" t="s">
        <v>163</v>
      </c>
      <c r="B144" s="33" t="s">
        <v>57</v>
      </c>
      <c r="C144" s="33" t="s">
        <v>63</v>
      </c>
      <c r="D144" s="50" t="s">
        <v>316</v>
      </c>
      <c r="E144" s="33"/>
      <c r="F144" s="39">
        <f t="shared" si="72"/>
        <v>831</v>
      </c>
      <c r="G144" s="39">
        <f t="shared" si="72"/>
        <v>0</v>
      </c>
      <c r="H144" s="39">
        <f t="shared" si="72"/>
        <v>844</v>
      </c>
    </row>
    <row r="145" spans="1:8" ht="33">
      <c r="A145" s="49" t="s">
        <v>85</v>
      </c>
      <c r="B145" s="33" t="s">
        <v>57</v>
      </c>
      <c r="C145" s="33" t="s">
        <v>63</v>
      </c>
      <c r="D145" s="50" t="s">
        <v>316</v>
      </c>
      <c r="E145" s="33" t="s">
        <v>86</v>
      </c>
      <c r="F145" s="39">
        <f t="shared" si="72"/>
        <v>831</v>
      </c>
      <c r="G145" s="39">
        <f t="shared" si="72"/>
        <v>0</v>
      </c>
      <c r="H145" s="39">
        <f t="shared" si="72"/>
        <v>844</v>
      </c>
    </row>
    <row r="146" spans="1:8" ht="49.5">
      <c r="A146" s="49" t="s">
        <v>188</v>
      </c>
      <c r="B146" s="33" t="s">
        <v>57</v>
      </c>
      <c r="C146" s="33" t="s">
        <v>63</v>
      </c>
      <c r="D146" s="50" t="s">
        <v>316</v>
      </c>
      <c r="E146" s="33" t="s">
        <v>187</v>
      </c>
      <c r="F146" s="35">
        <v>831</v>
      </c>
      <c r="G146" s="39"/>
      <c r="H146" s="35">
        <v>844</v>
      </c>
    </row>
    <row r="147" spans="1:8" ht="16.5">
      <c r="A147" s="49"/>
      <c r="B147" s="33"/>
      <c r="C147" s="33"/>
      <c r="D147" s="50"/>
      <c r="E147" s="33"/>
      <c r="F147" s="35"/>
      <c r="G147" s="39"/>
      <c r="H147" s="35"/>
    </row>
    <row r="148" spans="1:8" ht="18.75">
      <c r="A148" s="89" t="s">
        <v>327</v>
      </c>
      <c r="B148" s="29" t="s">
        <v>57</v>
      </c>
      <c r="C148" s="29" t="s">
        <v>12</v>
      </c>
      <c r="D148" s="50"/>
      <c r="E148" s="33"/>
      <c r="F148" s="31">
        <f>F149</f>
        <v>975</v>
      </c>
      <c r="G148" s="31">
        <f t="shared" ref="G148:H148" si="73">G149</f>
        <v>0</v>
      </c>
      <c r="H148" s="31">
        <f t="shared" si="73"/>
        <v>990</v>
      </c>
    </row>
    <row r="149" spans="1:8" ht="49.5">
      <c r="A149" s="49" t="s">
        <v>240</v>
      </c>
      <c r="B149" s="33" t="s">
        <v>57</v>
      </c>
      <c r="C149" s="33" t="s">
        <v>12</v>
      </c>
      <c r="D149" s="50" t="s">
        <v>293</v>
      </c>
      <c r="E149" s="33"/>
      <c r="F149" s="35">
        <f>F150</f>
        <v>975</v>
      </c>
      <c r="G149" s="35">
        <f t="shared" ref="G149:H149" si="74">G150</f>
        <v>0</v>
      </c>
      <c r="H149" s="35">
        <f t="shared" si="74"/>
        <v>990</v>
      </c>
    </row>
    <row r="150" spans="1:8" ht="16.5">
      <c r="A150" s="32" t="s">
        <v>241</v>
      </c>
      <c r="B150" s="33" t="s">
        <v>57</v>
      </c>
      <c r="C150" s="33" t="s">
        <v>12</v>
      </c>
      <c r="D150" s="50" t="s">
        <v>328</v>
      </c>
      <c r="E150" s="33"/>
      <c r="F150" s="35">
        <f>F151</f>
        <v>975</v>
      </c>
      <c r="G150" s="35">
        <f t="shared" ref="G150:H150" si="75">G151</f>
        <v>0</v>
      </c>
      <c r="H150" s="35">
        <f t="shared" si="75"/>
        <v>990</v>
      </c>
    </row>
    <row r="151" spans="1:8" ht="132">
      <c r="A151" s="49" t="s">
        <v>329</v>
      </c>
      <c r="B151" s="33" t="s">
        <v>57</v>
      </c>
      <c r="C151" s="33" t="s">
        <v>12</v>
      </c>
      <c r="D151" s="50" t="s">
        <v>330</v>
      </c>
      <c r="E151" s="33"/>
      <c r="F151" s="35">
        <f>F152</f>
        <v>975</v>
      </c>
      <c r="G151" s="35">
        <f t="shared" ref="G151:H151" si="76">G152</f>
        <v>0</v>
      </c>
      <c r="H151" s="35">
        <f t="shared" si="76"/>
        <v>990</v>
      </c>
    </row>
    <row r="152" spans="1:8" ht="49.5">
      <c r="A152" s="36" t="s">
        <v>89</v>
      </c>
      <c r="B152" s="33" t="s">
        <v>57</v>
      </c>
      <c r="C152" s="33" t="s">
        <v>12</v>
      </c>
      <c r="D152" s="50" t="s">
        <v>330</v>
      </c>
      <c r="E152" s="33" t="s">
        <v>90</v>
      </c>
      <c r="F152" s="35">
        <f>F153</f>
        <v>975</v>
      </c>
      <c r="G152" s="35">
        <f t="shared" ref="G152:H152" si="77">G153</f>
        <v>0</v>
      </c>
      <c r="H152" s="35">
        <f t="shared" si="77"/>
        <v>990</v>
      </c>
    </row>
    <row r="153" spans="1:8" ht="49.5">
      <c r="A153" s="32" t="s">
        <v>212</v>
      </c>
      <c r="B153" s="33" t="s">
        <v>57</v>
      </c>
      <c r="C153" s="33" t="s">
        <v>12</v>
      </c>
      <c r="D153" s="50" t="s">
        <v>330</v>
      </c>
      <c r="E153" s="33" t="s">
        <v>201</v>
      </c>
      <c r="F153" s="35">
        <v>975</v>
      </c>
      <c r="G153" s="39"/>
      <c r="H153" s="35">
        <v>990</v>
      </c>
    </row>
    <row r="154" spans="1:8" ht="16.5">
      <c r="A154" s="32"/>
      <c r="B154" s="33"/>
      <c r="C154" s="33"/>
      <c r="D154" s="50"/>
      <c r="E154" s="33"/>
      <c r="F154" s="22"/>
      <c r="G154" s="22"/>
      <c r="H154" s="22"/>
    </row>
    <row r="155" spans="1:8" ht="56.25">
      <c r="A155" s="41" t="s">
        <v>10</v>
      </c>
      <c r="B155" s="29" t="s">
        <v>57</v>
      </c>
      <c r="C155" s="29" t="s">
        <v>11</v>
      </c>
      <c r="D155" s="50"/>
      <c r="E155" s="33"/>
      <c r="F155" s="31">
        <f>F156</f>
        <v>49348</v>
      </c>
      <c r="G155" s="31">
        <f t="shared" ref="G155:H155" si="78">G156</f>
        <v>0</v>
      </c>
      <c r="H155" s="31">
        <f t="shared" si="78"/>
        <v>50107</v>
      </c>
    </row>
    <row r="156" spans="1:8" ht="16.5">
      <c r="A156" s="32" t="s">
        <v>87</v>
      </c>
      <c r="B156" s="33" t="s">
        <v>57</v>
      </c>
      <c r="C156" s="33" t="s">
        <v>11</v>
      </c>
      <c r="D156" s="50" t="s">
        <v>267</v>
      </c>
      <c r="E156" s="33"/>
      <c r="F156" s="35">
        <f>F157+F161+F165</f>
        <v>49348</v>
      </c>
      <c r="G156" s="35">
        <f t="shared" ref="G156:H156" si="79">G157+G161+G165</f>
        <v>0</v>
      </c>
      <c r="H156" s="35">
        <f t="shared" si="79"/>
        <v>50107</v>
      </c>
    </row>
    <row r="157" spans="1:8" ht="19.5" customHeight="1">
      <c r="A157" s="32" t="s">
        <v>83</v>
      </c>
      <c r="B157" s="33" t="s">
        <v>57</v>
      </c>
      <c r="C157" s="33" t="s">
        <v>11</v>
      </c>
      <c r="D157" s="50" t="s">
        <v>273</v>
      </c>
      <c r="E157" s="33"/>
      <c r="F157" s="35">
        <f>F158</f>
        <v>1322</v>
      </c>
      <c r="G157" s="35">
        <f t="shared" ref="G157:H157" si="80">G158</f>
        <v>0</v>
      </c>
      <c r="H157" s="35">
        <f t="shared" si="80"/>
        <v>1341</v>
      </c>
    </row>
    <row r="158" spans="1:8" ht="49.5">
      <c r="A158" s="32" t="s">
        <v>232</v>
      </c>
      <c r="B158" s="33" t="s">
        <v>57</v>
      </c>
      <c r="C158" s="33" t="s">
        <v>11</v>
      </c>
      <c r="D158" s="50" t="s">
        <v>323</v>
      </c>
      <c r="E158" s="33"/>
      <c r="F158" s="35">
        <f t="shared" ref="F158:H159" si="81">F159</f>
        <v>1322</v>
      </c>
      <c r="G158" s="35">
        <f t="shared" si="81"/>
        <v>0</v>
      </c>
      <c r="H158" s="35">
        <f t="shared" si="81"/>
        <v>1341</v>
      </c>
    </row>
    <row r="159" spans="1:8" ht="33">
      <c r="A159" s="32" t="s">
        <v>85</v>
      </c>
      <c r="B159" s="33" t="s">
        <v>57</v>
      </c>
      <c r="C159" s="33" t="s">
        <v>11</v>
      </c>
      <c r="D159" s="50" t="s">
        <v>323</v>
      </c>
      <c r="E159" s="33" t="s">
        <v>86</v>
      </c>
      <c r="F159" s="35">
        <f t="shared" si="81"/>
        <v>1322</v>
      </c>
      <c r="G159" s="35">
        <f t="shared" si="81"/>
        <v>0</v>
      </c>
      <c r="H159" s="35">
        <f t="shared" si="81"/>
        <v>1341</v>
      </c>
    </row>
    <row r="160" spans="1:8" ht="49.5">
      <c r="A160" s="49" t="s">
        <v>188</v>
      </c>
      <c r="B160" s="33" t="s">
        <v>57</v>
      </c>
      <c r="C160" s="33" t="s">
        <v>11</v>
      </c>
      <c r="D160" s="50" t="s">
        <v>323</v>
      </c>
      <c r="E160" s="33" t="s">
        <v>187</v>
      </c>
      <c r="F160" s="35">
        <v>1322</v>
      </c>
      <c r="G160" s="39"/>
      <c r="H160" s="35">
        <v>1341</v>
      </c>
    </row>
    <row r="161" spans="1:8" ht="16.5">
      <c r="A161" s="32" t="s">
        <v>241</v>
      </c>
      <c r="B161" s="33" t="s">
        <v>57</v>
      </c>
      <c r="C161" s="33" t="s">
        <v>11</v>
      </c>
      <c r="D161" s="50" t="s">
        <v>325</v>
      </c>
      <c r="E161" s="33"/>
      <c r="F161" s="35">
        <f>F162</f>
        <v>2465</v>
      </c>
      <c r="G161" s="35">
        <f t="shared" ref="G161:H161" si="82">G162</f>
        <v>0</v>
      </c>
      <c r="H161" s="35">
        <f t="shared" si="82"/>
        <v>2503</v>
      </c>
    </row>
    <row r="162" spans="1:8" ht="82.5">
      <c r="A162" s="32" t="s">
        <v>324</v>
      </c>
      <c r="B162" s="33" t="s">
        <v>57</v>
      </c>
      <c r="C162" s="33" t="s">
        <v>11</v>
      </c>
      <c r="D162" s="50" t="s">
        <v>326</v>
      </c>
      <c r="E162" s="33"/>
      <c r="F162" s="35">
        <f>F163</f>
        <v>2465</v>
      </c>
      <c r="G162" s="35">
        <f t="shared" ref="G162:H162" si="83">G163</f>
        <v>0</v>
      </c>
      <c r="H162" s="35">
        <f t="shared" si="83"/>
        <v>2503</v>
      </c>
    </row>
    <row r="163" spans="1:8" ht="49.5">
      <c r="A163" s="32" t="s">
        <v>89</v>
      </c>
      <c r="B163" s="33" t="s">
        <v>57</v>
      </c>
      <c r="C163" s="33" t="s">
        <v>11</v>
      </c>
      <c r="D163" s="50" t="s">
        <v>326</v>
      </c>
      <c r="E163" s="33" t="s">
        <v>90</v>
      </c>
      <c r="F163" s="35">
        <f>F164</f>
        <v>2465</v>
      </c>
      <c r="G163" s="35">
        <f t="shared" ref="G163:H163" si="84">G164</f>
        <v>0</v>
      </c>
      <c r="H163" s="35">
        <f t="shared" si="84"/>
        <v>2503</v>
      </c>
    </row>
    <row r="164" spans="1:8" ht="49.5">
      <c r="A164" s="32" t="s">
        <v>212</v>
      </c>
      <c r="B164" s="33" t="s">
        <v>57</v>
      </c>
      <c r="C164" s="33" t="s">
        <v>11</v>
      </c>
      <c r="D164" s="50" t="s">
        <v>326</v>
      </c>
      <c r="E164" s="33" t="s">
        <v>201</v>
      </c>
      <c r="F164" s="35">
        <v>2465</v>
      </c>
      <c r="G164" s="39"/>
      <c r="H164" s="35">
        <v>2503</v>
      </c>
    </row>
    <row r="165" spans="1:8" ht="33">
      <c r="A165" s="32" t="s">
        <v>245</v>
      </c>
      <c r="B165" s="33" t="s">
        <v>57</v>
      </c>
      <c r="C165" s="33" t="s">
        <v>11</v>
      </c>
      <c r="D165" s="50" t="s">
        <v>317</v>
      </c>
      <c r="E165" s="33"/>
      <c r="F165" s="35">
        <f t="shared" ref="F165:H165" si="85">F166</f>
        <v>45561</v>
      </c>
      <c r="G165" s="35">
        <f t="shared" si="85"/>
        <v>0</v>
      </c>
      <c r="H165" s="35">
        <f t="shared" si="85"/>
        <v>46263</v>
      </c>
    </row>
    <row r="166" spans="1:8" ht="49.5">
      <c r="A166" s="32" t="s">
        <v>138</v>
      </c>
      <c r="B166" s="33" t="s">
        <v>57</v>
      </c>
      <c r="C166" s="33" t="s">
        <v>11</v>
      </c>
      <c r="D166" s="50" t="s">
        <v>318</v>
      </c>
      <c r="E166" s="33"/>
      <c r="F166" s="35">
        <f t="shared" ref="F166:H166" si="86">F167+F169+F171</f>
        <v>45561</v>
      </c>
      <c r="G166" s="35">
        <f t="shared" si="86"/>
        <v>0</v>
      </c>
      <c r="H166" s="35">
        <f t="shared" si="86"/>
        <v>46263</v>
      </c>
    </row>
    <row r="167" spans="1:8" ht="82.5">
      <c r="A167" s="36" t="s">
        <v>111</v>
      </c>
      <c r="B167" s="33" t="s">
        <v>57</v>
      </c>
      <c r="C167" s="33" t="s">
        <v>11</v>
      </c>
      <c r="D167" s="50" t="s">
        <v>318</v>
      </c>
      <c r="E167" s="33" t="s">
        <v>112</v>
      </c>
      <c r="F167" s="35">
        <f t="shared" ref="F167:H167" si="87">F168</f>
        <v>40173</v>
      </c>
      <c r="G167" s="35">
        <f t="shared" si="87"/>
        <v>0</v>
      </c>
      <c r="H167" s="35">
        <f t="shared" si="87"/>
        <v>40791</v>
      </c>
    </row>
    <row r="168" spans="1:8" ht="33">
      <c r="A168" s="36" t="s">
        <v>198</v>
      </c>
      <c r="B168" s="33" t="s">
        <v>57</v>
      </c>
      <c r="C168" s="33" t="s">
        <v>11</v>
      </c>
      <c r="D168" s="50" t="s">
        <v>318</v>
      </c>
      <c r="E168" s="33" t="s">
        <v>197</v>
      </c>
      <c r="F168" s="35">
        <v>40173</v>
      </c>
      <c r="G168" s="39"/>
      <c r="H168" s="35">
        <v>40791</v>
      </c>
    </row>
    <row r="169" spans="1:8" ht="33">
      <c r="A169" s="32" t="s">
        <v>85</v>
      </c>
      <c r="B169" s="33" t="s">
        <v>57</v>
      </c>
      <c r="C169" s="33" t="s">
        <v>11</v>
      </c>
      <c r="D169" s="50" t="s">
        <v>318</v>
      </c>
      <c r="E169" s="33" t="s">
        <v>86</v>
      </c>
      <c r="F169" s="35">
        <f t="shared" ref="F169:H169" si="88">F170</f>
        <v>5129</v>
      </c>
      <c r="G169" s="35">
        <f t="shared" si="88"/>
        <v>0</v>
      </c>
      <c r="H169" s="35">
        <f t="shared" si="88"/>
        <v>5207</v>
      </c>
    </row>
    <row r="170" spans="1:8" ht="49.5">
      <c r="A170" s="49" t="s">
        <v>188</v>
      </c>
      <c r="B170" s="33" t="s">
        <v>57</v>
      </c>
      <c r="C170" s="33" t="s">
        <v>11</v>
      </c>
      <c r="D170" s="50" t="s">
        <v>318</v>
      </c>
      <c r="E170" s="33" t="s">
        <v>187</v>
      </c>
      <c r="F170" s="35">
        <v>5129</v>
      </c>
      <c r="G170" s="39"/>
      <c r="H170" s="35">
        <v>5207</v>
      </c>
    </row>
    <row r="171" spans="1:8" ht="16.5">
      <c r="A171" s="32" t="s">
        <v>105</v>
      </c>
      <c r="B171" s="33" t="s">
        <v>57</v>
      </c>
      <c r="C171" s="33" t="s">
        <v>11</v>
      </c>
      <c r="D171" s="50" t="s">
        <v>318</v>
      </c>
      <c r="E171" s="33" t="s">
        <v>106</v>
      </c>
      <c r="F171" s="35">
        <f t="shared" ref="F171:H171" si="89">F172</f>
        <v>259</v>
      </c>
      <c r="G171" s="35">
        <f t="shared" si="89"/>
        <v>0</v>
      </c>
      <c r="H171" s="35">
        <f t="shared" si="89"/>
        <v>265</v>
      </c>
    </row>
    <row r="172" spans="1:8" ht="16.5">
      <c r="A172" s="32" t="s">
        <v>190</v>
      </c>
      <c r="B172" s="33" t="s">
        <v>57</v>
      </c>
      <c r="C172" s="33" t="s">
        <v>11</v>
      </c>
      <c r="D172" s="50" t="s">
        <v>318</v>
      </c>
      <c r="E172" s="33" t="s">
        <v>189</v>
      </c>
      <c r="F172" s="35">
        <v>259</v>
      </c>
      <c r="G172" s="39"/>
      <c r="H172" s="35">
        <v>265</v>
      </c>
    </row>
    <row r="173" spans="1:8">
      <c r="A173" s="62"/>
      <c r="B173" s="54"/>
      <c r="C173" s="54"/>
      <c r="D173" s="55"/>
      <c r="E173" s="54"/>
      <c r="F173" s="22"/>
      <c r="G173" s="22"/>
      <c r="H173" s="22"/>
    </row>
    <row r="174" spans="1:8" s="5" customFormat="1" ht="20.25">
      <c r="A174" s="59" t="s">
        <v>24</v>
      </c>
      <c r="B174" s="24" t="s">
        <v>25</v>
      </c>
      <c r="C174" s="24"/>
      <c r="D174" s="25"/>
      <c r="E174" s="24"/>
      <c r="F174" s="60">
        <f>F176+F183+F204+F235+F246</f>
        <v>978364</v>
      </c>
      <c r="G174" s="60" t="e">
        <f>G176+G183+G204+G235+G246</f>
        <v>#REF!</v>
      </c>
      <c r="H174" s="60">
        <f>H176+H183+H204+H235+H246</f>
        <v>882176</v>
      </c>
    </row>
    <row r="175" spans="1:8" ht="14.25">
      <c r="A175" s="63"/>
      <c r="B175" s="20"/>
      <c r="C175" s="20"/>
      <c r="D175" s="21"/>
      <c r="E175" s="20"/>
      <c r="F175" s="64"/>
      <c r="G175" s="64"/>
      <c r="H175" s="64"/>
    </row>
    <row r="176" spans="1:8" s="7" customFormat="1" ht="18.75">
      <c r="A176" s="41" t="s">
        <v>26</v>
      </c>
      <c r="B176" s="29" t="s">
        <v>59</v>
      </c>
      <c r="C176" s="29" t="s">
        <v>60</v>
      </c>
      <c r="D176" s="42"/>
      <c r="E176" s="29"/>
      <c r="F176" s="31">
        <f t="shared" ref="F176:H180" si="90">F177</f>
        <v>5068</v>
      </c>
      <c r="G176" s="31">
        <f t="shared" si="90"/>
        <v>0</v>
      </c>
      <c r="H176" s="31">
        <f t="shared" si="90"/>
        <v>6491</v>
      </c>
    </row>
    <row r="177" spans="1:8" s="8" customFormat="1" ht="49.5">
      <c r="A177" s="51" t="s">
        <v>170</v>
      </c>
      <c r="B177" s="33" t="s">
        <v>59</v>
      </c>
      <c r="C177" s="33" t="s">
        <v>60</v>
      </c>
      <c r="D177" s="50" t="s">
        <v>444</v>
      </c>
      <c r="E177" s="33"/>
      <c r="F177" s="35">
        <f t="shared" si="90"/>
        <v>5068</v>
      </c>
      <c r="G177" s="35">
        <f t="shared" si="90"/>
        <v>0</v>
      </c>
      <c r="H177" s="35">
        <f t="shared" si="90"/>
        <v>6491</v>
      </c>
    </row>
    <row r="178" spans="1:8" s="9" customFormat="1" ht="16.5">
      <c r="A178" s="32" t="s">
        <v>83</v>
      </c>
      <c r="B178" s="33" t="s">
        <v>59</v>
      </c>
      <c r="C178" s="33" t="s">
        <v>60</v>
      </c>
      <c r="D178" s="50" t="s">
        <v>445</v>
      </c>
      <c r="E178" s="33"/>
      <c r="F178" s="35">
        <f t="shared" si="90"/>
        <v>5068</v>
      </c>
      <c r="G178" s="35">
        <f t="shared" si="90"/>
        <v>0</v>
      </c>
      <c r="H178" s="35">
        <f t="shared" si="90"/>
        <v>6491</v>
      </c>
    </row>
    <row r="179" spans="1:8" s="9" customFormat="1" ht="16.5">
      <c r="A179" s="32" t="s">
        <v>129</v>
      </c>
      <c r="B179" s="33" t="s">
        <v>59</v>
      </c>
      <c r="C179" s="33" t="s">
        <v>60</v>
      </c>
      <c r="D179" s="50" t="s">
        <v>446</v>
      </c>
      <c r="E179" s="33"/>
      <c r="F179" s="35">
        <f t="shared" si="90"/>
        <v>5068</v>
      </c>
      <c r="G179" s="35">
        <f t="shared" si="90"/>
        <v>0</v>
      </c>
      <c r="H179" s="35">
        <f t="shared" si="90"/>
        <v>6491</v>
      </c>
    </row>
    <row r="180" spans="1:8" s="9" customFormat="1" ht="33">
      <c r="A180" s="32" t="s">
        <v>85</v>
      </c>
      <c r="B180" s="33" t="s">
        <v>59</v>
      </c>
      <c r="C180" s="33" t="s">
        <v>60</v>
      </c>
      <c r="D180" s="50" t="s">
        <v>446</v>
      </c>
      <c r="E180" s="33" t="s">
        <v>86</v>
      </c>
      <c r="F180" s="35">
        <f t="shared" si="90"/>
        <v>5068</v>
      </c>
      <c r="G180" s="35">
        <f t="shared" si="90"/>
        <v>0</v>
      </c>
      <c r="H180" s="35">
        <f t="shared" si="90"/>
        <v>6491</v>
      </c>
    </row>
    <row r="181" spans="1:8" s="9" customFormat="1" ht="49.5">
      <c r="A181" s="49" t="s">
        <v>188</v>
      </c>
      <c r="B181" s="33" t="s">
        <v>59</v>
      </c>
      <c r="C181" s="33" t="s">
        <v>60</v>
      </c>
      <c r="D181" s="50" t="s">
        <v>446</v>
      </c>
      <c r="E181" s="33" t="s">
        <v>187</v>
      </c>
      <c r="F181" s="35">
        <v>5068</v>
      </c>
      <c r="G181" s="39"/>
      <c r="H181" s="35">
        <v>6491</v>
      </c>
    </row>
    <row r="182" spans="1:8" s="9" customFormat="1" ht="16.5">
      <c r="A182" s="32"/>
      <c r="B182" s="33"/>
      <c r="C182" s="33"/>
      <c r="D182" s="50"/>
      <c r="E182" s="33"/>
      <c r="F182" s="38"/>
      <c r="G182" s="38"/>
      <c r="H182" s="38"/>
    </row>
    <row r="183" spans="1:8" s="9" customFormat="1" ht="18.75">
      <c r="A183" s="41" t="s">
        <v>27</v>
      </c>
      <c r="B183" s="29" t="s">
        <v>59</v>
      </c>
      <c r="C183" s="29" t="s">
        <v>65</v>
      </c>
      <c r="D183" s="42"/>
      <c r="E183" s="29"/>
      <c r="F183" s="43">
        <f t="shared" ref="F183:H183" si="91">F184</f>
        <v>250325</v>
      </c>
      <c r="G183" s="43">
        <f t="shared" si="91"/>
        <v>0</v>
      </c>
      <c r="H183" s="43">
        <f t="shared" si="91"/>
        <v>215753</v>
      </c>
    </row>
    <row r="184" spans="1:8" s="9" customFormat="1" ht="50.25">
      <c r="A184" s="32" t="s">
        <v>172</v>
      </c>
      <c r="B184" s="33" t="s">
        <v>59</v>
      </c>
      <c r="C184" s="33" t="s">
        <v>65</v>
      </c>
      <c r="D184" s="50" t="s">
        <v>276</v>
      </c>
      <c r="E184" s="29"/>
      <c r="F184" s="45">
        <f t="shared" ref="F184:H184" si="92">F185</f>
        <v>250325</v>
      </c>
      <c r="G184" s="45">
        <f t="shared" si="92"/>
        <v>0</v>
      </c>
      <c r="H184" s="45">
        <f t="shared" si="92"/>
        <v>215753</v>
      </c>
    </row>
    <row r="185" spans="1:8" s="9" customFormat="1" ht="50.25">
      <c r="A185" s="32" t="s">
        <v>262</v>
      </c>
      <c r="B185" s="33" t="s">
        <v>59</v>
      </c>
      <c r="C185" s="33" t="s">
        <v>65</v>
      </c>
      <c r="D185" s="50" t="s">
        <v>277</v>
      </c>
      <c r="E185" s="29"/>
      <c r="F185" s="45">
        <f t="shared" ref="F185:H185" si="93">F186+F190</f>
        <v>250325</v>
      </c>
      <c r="G185" s="45">
        <f t="shared" si="93"/>
        <v>0</v>
      </c>
      <c r="H185" s="45">
        <f t="shared" si="93"/>
        <v>215753</v>
      </c>
    </row>
    <row r="186" spans="1:8" s="9" customFormat="1" ht="18.75">
      <c r="A186" s="32" t="s">
        <v>83</v>
      </c>
      <c r="B186" s="33" t="s">
        <v>59</v>
      </c>
      <c r="C186" s="33" t="s">
        <v>65</v>
      </c>
      <c r="D186" s="50" t="s">
        <v>278</v>
      </c>
      <c r="E186" s="29"/>
      <c r="F186" s="45">
        <f t="shared" ref="F186" si="94">F187</f>
        <v>34572</v>
      </c>
      <c r="G186" s="45">
        <f t="shared" ref="F186:H188" si="95">G187</f>
        <v>0</v>
      </c>
      <c r="H186" s="45">
        <f t="shared" si="95"/>
        <v>0</v>
      </c>
    </row>
    <row r="187" spans="1:8" s="9" customFormat="1" ht="18.75">
      <c r="A187" s="65" t="s">
        <v>104</v>
      </c>
      <c r="B187" s="33" t="s">
        <v>59</v>
      </c>
      <c r="C187" s="33" t="s">
        <v>65</v>
      </c>
      <c r="D187" s="50" t="s">
        <v>279</v>
      </c>
      <c r="E187" s="29"/>
      <c r="F187" s="45">
        <f t="shared" si="95"/>
        <v>34572</v>
      </c>
      <c r="G187" s="45">
        <f t="shared" si="95"/>
        <v>0</v>
      </c>
      <c r="H187" s="45">
        <f t="shared" si="95"/>
        <v>0</v>
      </c>
    </row>
    <row r="188" spans="1:8" s="9" customFormat="1" ht="16.5">
      <c r="A188" s="32" t="s">
        <v>105</v>
      </c>
      <c r="B188" s="33" t="s">
        <v>59</v>
      </c>
      <c r="C188" s="33" t="s">
        <v>65</v>
      </c>
      <c r="D188" s="50" t="s">
        <v>279</v>
      </c>
      <c r="E188" s="33" t="s">
        <v>106</v>
      </c>
      <c r="F188" s="35">
        <f t="shared" si="95"/>
        <v>34572</v>
      </c>
      <c r="G188" s="35">
        <f t="shared" si="95"/>
        <v>0</v>
      </c>
      <c r="H188" s="35">
        <f t="shared" si="95"/>
        <v>0</v>
      </c>
    </row>
    <row r="189" spans="1:8" s="9" customFormat="1" ht="16.5">
      <c r="A189" s="32" t="s">
        <v>206</v>
      </c>
      <c r="B189" s="33" t="s">
        <v>59</v>
      </c>
      <c r="C189" s="33" t="s">
        <v>65</v>
      </c>
      <c r="D189" s="50" t="s">
        <v>279</v>
      </c>
      <c r="E189" s="33" t="s">
        <v>205</v>
      </c>
      <c r="F189" s="35">
        <v>34572</v>
      </c>
      <c r="G189" s="39"/>
      <c r="H189" s="35"/>
    </row>
    <row r="190" spans="1:8" s="9" customFormat="1" ht="66.75">
      <c r="A190" s="32" t="s">
        <v>239</v>
      </c>
      <c r="B190" s="33" t="s">
        <v>59</v>
      </c>
      <c r="C190" s="33" t="s">
        <v>65</v>
      </c>
      <c r="D190" s="50" t="s">
        <v>395</v>
      </c>
      <c r="E190" s="29"/>
      <c r="F190" s="45">
        <f t="shared" ref="F190:H190" si="96">F191+F194+F197+F200</f>
        <v>215753</v>
      </c>
      <c r="G190" s="45">
        <f t="shared" si="96"/>
        <v>0</v>
      </c>
      <c r="H190" s="45">
        <f t="shared" si="96"/>
        <v>215753</v>
      </c>
    </row>
    <row r="191" spans="1:8" s="9" customFormat="1" ht="50.25">
      <c r="A191" s="32" t="s">
        <v>9</v>
      </c>
      <c r="B191" s="33" t="s">
        <v>59</v>
      </c>
      <c r="C191" s="33" t="s">
        <v>65</v>
      </c>
      <c r="D191" s="50" t="s">
        <v>396</v>
      </c>
      <c r="E191" s="29"/>
      <c r="F191" s="45">
        <f t="shared" ref="F191" si="97">F192</f>
        <v>198953</v>
      </c>
      <c r="G191" s="45">
        <f t="shared" ref="F191:H192" si="98">G192</f>
        <v>0</v>
      </c>
      <c r="H191" s="45">
        <f t="shared" si="98"/>
        <v>198953</v>
      </c>
    </row>
    <row r="192" spans="1:8" s="9" customFormat="1" ht="16.5">
      <c r="A192" s="36" t="s">
        <v>105</v>
      </c>
      <c r="B192" s="33" t="s">
        <v>59</v>
      </c>
      <c r="C192" s="33" t="s">
        <v>65</v>
      </c>
      <c r="D192" s="50" t="s">
        <v>396</v>
      </c>
      <c r="E192" s="33" t="s">
        <v>106</v>
      </c>
      <c r="F192" s="45">
        <f t="shared" si="98"/>
        <v>198953</v>
      </c>
      <c r="G192" s="45">
        <f t="shared" si="98"/>
        <v>0</v>
      </c>
      <c r="H192" s="45">
        <f t="shared" si="98"/>
        <v>198953</v>
      </c>
    </row>
    <row r="193" spans="1:8" s="9" customFormat="1" ht="49.5">
      <c r="A193" s="36" t="s">
        <v>223</v>
      </c>
      <c r="B193" s="33" t="s">
        <v>59</v>
      </c>
      <c r="C193" s="33" t="s">
        <v>65</v>
      </c>
      <c r="D193" s="50" t="s">
        <v>396</v>
      </c>
      <c r="E193" s="33" t="s">
        <v>213</v>
      </c>
      <c r="F193" s="35">
        <v>198953</v>
      </c>
      <c r="G193" s="39"/>
      <c r="H193" s="35">
        <v>198953</v>
      </c>
    </row>
    <row r="194" spans="1:8" s="9" customFormat="1" ht="82.5">
      <c r="A194" s="36" t="s">
        <v>8</v>
      </c>
      <c r="B194" s="33" t="s">
        <v>59</v>
      </c>
      <c r="C194" s="33" t="s">
        <v>65</v>
      </c>
      <c r="D194" s="50" t="s">
        <v>397</v>
      </c>
      <c r="E194" s="33"/>
      <c r="F194" s="45">
        <f t="shared" ref="F194" si="99">F195</f>
        <v>2200</v>
      </c>
      <c r="G194" s="45">
        <f t="shared" ref="F194:H195" si="100">G195</f>
        <v>0</v>
      </c>
      <c r="H194" s="45">
        <f t="shared" si="100"/>
        <v>2200</v>
      </c>
    </row>
    <row r="195" spans="1:8" s="9" customFormat="1" ht="16.5">
      <c r="A195" s="36" t="s">
        <v>105</v>
      </c>
      <c r="B195" s="33" t="s">
        <v>59</v>
      </c>
      <c r="C195" s="33" t="s">
        <v>65</v>
      </c>
      <c r="D195" s="50" t="s">
        <v>397</v>
      </c>
      <c r="E195" s="33" t="s">
        <v>106</v>
      </c>
      <c r="F195" s="45">
        <f t="shared" si="100"/>
        <v>2200</v>
      </c>
      <c r="G195" s="45">
        <f t="shared" si="100"/>
        <v>0</v>
      </c>
      <c r="H195" s="45">
        <f t="shared" si="100"/>
        <v>2200</v>
      </c>
    </row>
    <row r="196" spans="1:8" s="9" customFormat="1" ht="49.5">
      <c r="A196" s="36" t="s">
        <v>223</v>
      </c>
      <c r="B196" s="33" t="s">
        <v>59</v>
      </c>
      <c r="C196" s="33" t="s">
        <v>65</v>
      </c>
      <c r="D196" s="50" t="s">
        <v>397</v>
      </c>
      <c r="E196" s="33" t="s">
        <v>213</v>
      </c>
      <c r="F196" s="35">
        <v>2200</v>
      </c>
      <c r="G196" s="39"/>
      <c r="H196" s="35">
        <v>2200</v>
      </c>
    </row>
    <row r="197" spans="1:8" s="9" customFormat="1" ht="99">
      <c r="A197" s="36" t="s">
        <v>174</v>
      </c>
      <c r="B197" s="33" t="s">
        <v>59</v>
      </c>
      <c r="C197" s="33" t="s">
        <v>65</v>
      </c>
      <c r="D197" s="50" t="s">
        <v>398</v>
      </c>
      <c r="E197" s="33"/>
      <c r="F197" s="45">
        <f t="shared" ref="F197" si="101">F198</f>
        <v>2100</v>
      </c>
      <c r="G197" s="45">
        <f t="shared" ref="F197:H198" si="102">G198</f>
        <v>0</v>
      </c>
      <c r="H197" s="45">
        <f t="shared" si="102"/>
        <v>2100</v>
      </c>
    </row>
    <row r="198" spans="1:8" s="9" customFormat="1" ht="16.5">
      <c r="A198" s="36" t="s">
        <v>105</v>
      </c>
      <c r="B198" s="33" t="s">
        <v>59</v>
      </c>
      <c r="C198" s="33" t="s">
        <v>65</v>
      </c>
      <c r="D198" s="50" t="s">
        <v>398</v>
      </c>
      <c r="E198" s="33" t="s">
        <v>106</v>
      </c>
      <c r="F198" s="45">
        <f t="shared" si="102"/>
        <v>2100</v>
      </c>
      <c r="G198" s="45">
        <f t="shared" si="102"/>
        <v>0</v>
      </c>
      <c r="H198" s="45">
        <f t="shared" si="102"/>
        <v>2100</v>
      </c>
    </row>
    <row r="199" spans="1:8" s="9" customFormat="1" ht="49.5">
      <c r="A199" s="36" t="s">
        <v>223</v>
      </c>
      <c r="B199" s="33" t="s">
        <v>59</v>
      </c>
      <c r="C199" s="33" t="s">
        <v>65</v>
      </c>
      <c r="D199" s="50" t="s">
        <v>398</v>
      </c>
      <c r="E199" s="33" t="s">
        <v>213</v>
      </c>
      <c r="F199" s="35">
        <v>2100</v>
      </c>
      <c r="G199" s="39"/>
      <c r="H199" s="35">
        <v>2100</v>
      </c>
    </row>
    <row r="200" spans="1:8" s="9" customFormat="1" ht="105" customHeight="1">
      <c r="A200" s="36" t="s">
        <v>173</v>
      </c>
      <c r="B200" s="33" t="s">
        <v>59</v>
      </c>
      <c r="C200" s="33" t="s">
        <v>65</v>
      </c>
      <c r="D200" s="50" t="s">
        <v>399</v>
      </c>
      <c r="E200" s="33"/>
      <c r="F200" s="45">
        <f t="shared" ref="F200" si="103">F201</f>
        <v>12500</v>
      </c>
      <c r="G200" s="45">
        <f t="shared" ref="F200:H201" si="104">G201</f>
        <v>0</v>
      </c>
      <c r="H200" s="45">
        <f t="shared" si="104"/>
        <v>12500</v>
      </c>
    </row>
    <row r="201" spans="1:8" s="9" customFormat="1" ht="16.5">
      <c r="A201" s="36" t="s">
        <v>105</v>
      </c>
      <c r="B201" s="33" t="s">
        <v>59</v>
      </c>
      <c r="C201" s="33" t="s">
        <v>65</v>
      </c>
      <c r="D201" s="50" t="s">
        <v>399</v>
      </c>
      <c r="E201" s="33" t="s">
        <v>106</v>
      </c>
      <c r="F201" s="45">
        <f t="shared" si="104"/>
        <v>12500</v>
      </c>
      <c r="G201" s="45">
        <f t="shared" si="104"/>
        <v>0</v>
      </c>
      <c r="H201" s="45">
        <f t="shared" si="104"/>
        <v>12500</v>
      </c>
    </row>
    <row r="202" spans="1:8" s="9" customFormat="1" ht="49.5">
      <c r="A202" s="36" t="s">
        <v>223</v>
      </c>
      <c r="B202" s="33" t="s">
        <v>59</v>
      </c>
      <c r="C202" s="33" t="s">
        <v>65</v>
      </c>
      <c r="D202" s="50" t="s">
        <v>399</v>
      </c>
      <c r="E202" s="33" t="s">
        <v>213</v>
      </c>
      <c r="F202" s="35">
        <v>12500</v>
      </c>
      <c r="G202" s="39"/>
      <c r="H202" s="35">
        <v>12500</v>
      </c>
    </row>
    <row r="203" spans="1:8" s="9" customFormat="1" ht="16.5">
      <c r="A203" s="32"/>
      <c r="B203" s="33"/>
      <c r="C203" s="33"/>
      <c r="D203" s="50"/>
      <c r="E203" s="33"/>
      <c r="F203" s="38"/>
      <c r="G203" s="38"/>
      <c r="H203" s="38"/>
    </row>
    <row r="204" spans="1:8" s="9" customFormat="1" ht="18.75">
      <c r="A204" s="41" t="s">
        <v>76</v>
      </c>
      <c r="B204" s="29" t="s">
        <v>59</v>
      </c>
      <c r="C204" s="29" t="s">
        <v>63</v>
      </c>
      <c r="D204" s="42"/>
      <c r="E204" s="29"/>
      <c r="F204" s="31">
        <f>F205+F210+F229</f>
        <v>547843</v>
      </c>
      <c r="G204" s="31" t="e">
        <f>G205+G210+G229</f>
        <v>#REF!</v>
      </c>
      <c r="H204" s="31">
        <f>H205+H210+H229</f>
        <v>518720</v>
      </c>
    </row>
    <row r="205" spans="1:8" s="9" customFormat="1" ht="82.5">
      <c r="A205" s="32" t="s">
        <v>184</v>
      </c>
      <c r="B205" s="33" t="s">
        <v>59</v>
      </c>
      <c r="C205" s="33" t="s">
        <v>63</v>
      </c>
      <c r="D205" s="50" t="s">
        <v>297</v>
      </c>
      <c r="E205" s="33"/>
      <c r="F205" s="35">
        <f t="shared" ref="F205" si="105">F206</f>
        <v>850</v>
      </c>
      <c r="G205" s="35">
        <f t="shared" ref="F205:H208" si="106">G206</f>
        <v>0</v>
      </c>
      <c r="H205" s="35">
        <f t="shared" si="106"/>
        <v>0</v>
      </c>
    </row>
    <row r="206" spans="1:8" s="9" customFormat="1" ht="16.5">
      <c r="A206" s="66" t="s">
        <v>83</v>
      </c>
      <c r="B206" s="33" t="s">
        <v>59</v>
      </c>
      <c r="C206" s="33" t="s">
        <v>63</v>
      </c>
      <c r="D206" s="50" t="s">
        <v>298</v>
      </c>
      <c r="E206" s="33"/>
      <c r="F206" s="35">
        <f t="shared" si="106"/>
        <v>850</v>
      </c>
      <c r="G206" s="35">
        <f t="shared" si="106"/>
        <v>0</v>
      </c>
      <c r="H206" s="35">
        <f t="shared" si="106"/>
        <v>0</v>
      </c>
    </row>
    <row r="207" spans="1:8" s="9" customFormat="1" ht="16.5">
      <c r="A207" s="32" t="s">
        <v>109</v>
      </c>
      <c r="B207" s="33" t="s">
        <v>59</v>
      </c>
      <c r="C207" s="33" t="s">
        <v>63</v>
      </c>
      <c r="D207" s="50" t="s">
        <v>400</v>
      </c>
      <c r="E207" s="33"/>
      <c r="F207" s="35">
        <f t="shared" si="106"/>
        <v>850</v>
      </c>
      <c r="G207" s="35">
        <f t="shared" si="106"/>
        <v>0</v>
      </c>
      <c r="H207" s="35">
        <f t="shared" si="106"/>
        <v>0</v>
      </c>
    </row>
    <row r="208" spans="1:8" s="9" customFormat="1" ht="33">
      <c r="A208" s="32" t="s">
        <v>85</v>
      </c>
      <c r="B208" s="33" t="s">
        <v>59</v>
      </c>
      <c r="C208" s="33" t="s">
        <v>63</v>
      </c>
      <c r="D208" s="50" t="s">
        <v>400</v>
      </c>
      <c r="E208" s="33" t="s">
        <v>86</v>
      </c>
      <c r="F208" s="35">
        <f t="shared" si="106"/>
        <v>850</v>
      </c>
      <c r="G208" s="35">
        <f t="shared" si="106"/>
        <v>0</v>
      </c>
      <c r="H208" s="35">
        <f t="shared" si="106"/>
        <v>0</v>
      </c>
    </row>
    <row r="209" spans="1:8" s="9" customFormat="1" ht="49.5">
      <c r="A209" s="49" t="s">
        <v>188</v>
      </c>
      <c r="B209" s="33" t="s">
        <v>59</v>
      </c>
      <c r="C209" s="33" t="s">
        <v>63</v>
      </c>
      <c r="D209" s="50" t="s">
        <v>400</v>
      </c>
      <c r="E209" s="33" t="s">
        <v>187</v>
      </c>
      <c r="F209" s="35">
        <v>850</v>
      </c>
      <c r="G209" s="39"/>
      <c r="H209" s="35"/>
    </row>
    <row r="210" spans="1:8" s="9" customFormat="1" ht="50.25">
      <c r="A210" s="32" t="s">
        <v>172</v>
      </c>
      <c r="B210" s="33" t="s">
        <v>59</v>
      </c>
      <c r="C210" s="33" t="s">
        <v>63</v>
      </c>
      <c r="D210" s="50" t="s">
        <v>276</v>
      </c>
      <c r="E210" s="29"/>
      <c r="F210" s="35">
        <f>F211+F216</f>
        <v>227925</v>
      </c>
      <c r="G210" s="35">
        <f>G211+G216</f>
        <v>0</v>
      </c>
      <c r="H210" s="35">
        <f>H211+H216</f>
        <v>183150</v>
      </c>
    </row>
    <row r="211" spans="1:8" s="9" customFormat="1" ht="67.5">
      <c r="A211" s="32" t="s">
        <v>261</v>
      </c>
      <c r="B211" s="33" t="s">
        <v>59</v>
      </c>
      <c r="C211" s="33" t="s">
        <v>63</v>
      </c>
      <c r="D211" s="50" t="s">
        <v>401</v>
      </c>
      <c r="E211" s="29"/>
      <c r="F211" s="35">
        <f t="shared" ref="F211:H212" si="107">F212</f>
        <v>106681</v>
      </c>
      <c r="G211" s="35">
        <f t="shared" si="107"/>
        <v>0</v>
      </c>
      <c r="H211" s="35">
        <f t="shared" si="107"/>
        <v>106681</v>
      </c>
    </row>
    <row r="212" spans="1:8" s="9" customFormat="1" ht="18.75">
      <c r="A212" s="66" t="s">
        <v>83</v>
      </c>
      <c r="B212" s="33" t="s">
        <v>59</v>
      </c>
      <c r="C212" s="33" t="s">
        <v>63</v>
      </c>
      <c r="D212" s="50" t="s">
        <v>406</v>
      </c>
      <c r="E212" s="29"/>
      <c r="F212" s="35">
        <f>F213</f>
        <v>106681</v>
      </c>
      <c r="G212" s="35">
        <f t="shared" si="107"/>
        <v>0</v>
      </c>
      <c r="H212" s="35">
        <f t="shared" si="107"/>
        <v>106681</v>
      </c>
    </row>
    <row r="213" spans="1:8" s="9" customFormat="1" ht="18.75">
      <c r="A213" s="32" t="s">
        <v>109</v>
      </c>
      <c r="B213" s="33" t="s">
        <v>59</v>
      </c>
      <c r="C213" s="33" t="s">
        <v>63</v>
      </c>
      <c r="D213" s="50" t="s">
        <v>402</v>
      </c>
      <c r="E213" s="29"/>
      <c r="F213" s="35">
        <f t="shared" ref="F213" si="108">F214</f>
        <v>106681</v>
      </c>
      <c r="G213" s="35">
        <f t="shared" ref="F213:H214" si="109">G214</f>
        <v>0</v>
      </c>
      <c r="H213" s="35">
        <f t="shared" si="109"/>
        <v>106681</v>
      </c>
    </row>
    <row r="214" spans="1:8" s="9" customFormat="1" ht="33">
      <c r="A214" s="32" t="s">
        <v>85</v>
      </c>
      <c r="B214" s="33" t="s">
        <v>59</v>
      </c>
      <c r="C214" s="33" t="s">
        <v>63</v>
      </c>
      <c r="D214" s="50" t="s">
        <v>402</v>
      </c>
      <c r="E214" s="33" t="s">
        <v>86</v>
      </c>
      <c r="F214" s="35">
        <f t="shared" si="109"/>
        <v>106681</v>
      </c>
      <c r="G214" s="35">
        <f t="shared" si="109"/>
        <v>0</v>
      </c>
      <c r="H214" s="35">
        <f t="shared" si="109"/>
        <v>106681</v>
      </c>
    </row>
    <row r="215" spans="1:8" s="9" customFormat="1" ht="49.5">
      <c r="A215" s="49" t="s">
        <v>188</v>
      </c>
      <c r="B215" s="33" t="s">
        <v>59</v>
      </c>
      <c r="C215" s="33" t="s">
        <v>63</v>
      </c>
      <c r="D215" s="50" t="s">
        <v>402</v>
      </c>
      <c r="E215" s="33" t="s">
        <v>187</v>
      </c>
      <c r="F215" s="35">
        <f>21508+85173</f>
        <v>106681</v>
      </c>
      <c r="G215" s="39"/>
      <c r="H215" s="35">
        <f>21508+85173</f>
        <v>106681</v>
      </c>
    </row>
    <row r="216" spans="1:8" s="9" customFormat="1" ht="34.5">
      <c r="A216" s="32" t="s">
        <v>171</v>
      </c>
      <c r="B216" s="33" t="s">
        <v>59</v>
      </c>
      <c r="C216" s="33" t="s">
        <v>63</v>
      </c>
      <c r="D216" s="50" t="s">
        <v>403</v>
      </c>
      <c r="E216" s="33"/>
      <c r="F216" s="35">
        <f t="shared" ref="F216:H216" si="110">F217+F221</f>
        <v>121244</v>
      </c>
      <c r="G216" s="35">
        <f t="shared" si="110"/>
        <v>0</v>
      </c>
      <c r="H216" s="35">
        <f t="shared" si="110"/>
        <v>76469</v>
      </c>
    </row>
    <row r="217" spans="1:8" s="9" customFormat="1" ht="19.5" customHeight="1">
      <c r="A217" s="66" t="s">
        <v>83</v>
      </c>
      <c r="B217" s="33" t="s">
        <v>59</v>
      </c>
      <c r="C217" s="33" t="s">
        <v>63</v>
      </c>
      <c r="D217" s="50" t="s">
        <v>404</v>
      </c>
      <c r="E217" s="33"/>
      <c r="F217" s="35">
        <f t="shared" ref="F217:H219" si="111">F218</f>
        <v>66723</v>
      </c>
      <c r="G217" s="35">
        <f t="shared" si="111"/>
        <v>0</v>
      </c>
      <c r="H217" s="35">
        <f t="shared" si="111"/>
        <v>25123</v>
      </c>
    </row>
    <row r="218" spans="1:8" s="9" customFormat="1" ht="19.5" customHeight="1">
      <c r="A218" s="32" t="s">
        <v>109</v>
      </c>
      <c r="B218" s="33" t="s">
        <v>59</v>
      </c>
      <c r="C218" s="33" t="s">
        <v>63</v>
      </c>
      <c r="D218" s="50" t="s">
        <v>405</v>
      </c>
      <c r="E218" s="33"/>
      <c r="F218" s="35">
        <f t="shared" si="111"/>
        <v>66723</v>
      </c>
      <c r="G218" s="35">
        <f t="shared" si="111"/>
        <v>0</v>
      </c>
      <c r="H218" s="35">
        <f t="shared" si="111"/>
        <v>25123</v>
      </c>
    </row>
    <row r="219" spans="1:8" s="9" customFormat="1" ht="36" customHeight="1">
      <c r="A219" s="32" t="s">
        <v>85</v>
      </c>
      <c r="B219" s="33" t="s">
        <v>59</v>
      </c>
      <c r="C219" s="33" t="s">
        <v>63</v>
      </c>
      <c r="D219" s="50" t="s">
        <v>405</v>
      </c>
      <c r="E219" s="33" t="s">
        <v>86</v>
      </c>
      <c r="F219" s="35">
        <f t="shared" si="111"/>
        <v>66723</v>
      </c>
      <c r="G219" s="35">
        <f t="shared" si="111"/>
        <v>0</v>
      </c>
      <c r="H219" s="35">
        <f t="shared" si="111"/>
        <v>25123</v>
      </c>
    </row>
    <row r="220" spans="1:8" s="9" customFormat="1" ht="55.5" customHeight="1">
      <c r="A220" s="49" t="s">
        <v>188</v>
      </c>
      <c r="B220" s="33" t="s">
        <v>59</v>
      </c>
      <c r="C220" s="33" t="s">
        <v>63</v>
      </c>
      <c r="D220" s="50" t="s">
        <v>405</v>
      </c>
      <c r="E220" s="33" t="s">
        <v>187</v>
      </c>
      <c r="F220" s="35">
        <v>66723</v>
      </c>
      <c r="G220" s="39"/>
      <c r="H220" s="35">
        <v>25123</v>
      </c>
    </row>
    <row r="221" spans="1:8" s="9" customFormat="1" ht="33">
      <c r="A221" s="32" t="s">
        <v>245</v>
      </c>
      <c r="B221" s="33" t="s">
        <v>59</v>
      </c>
      <c r="C221" s="33" t="s">
        <v>63</v>
      </c>
      <c r="D221" s="50" t="s">
        <v>407</v>
      </c>
      <c r="E221" s="33"/>
      <c r="F221" s="35">
        <f t="shared" ref="F221:H221" si="112">F222</f>
        <v>54521</v>
      </c>
      <c r="G221" s="35">
        <f t="shared" si="112"/>
        <v>0</v>
      </c>
      <c r="H221" s="35">
        <f t="shared" si="112"/>
        <v>51346</v>
      </c>
    </row>
    <row r="222" spans="1:8" s="9" customFormat="1" ht="33">
      <c r="A222" s="32" t="s">
        <v>110</v>
      </c>
      <c r="B222" s="33" t="s">
        <v>59</v>
      </c>
      <c r="C222" s="33" t="s">
        <v>63</v>
      </c>
      <c r="D222" s="50" t="s">
        <v>408</v>
      </c>
      <c r="E222" s="33"/>
      <c r="F222" s="35">
        <f t="shared" ref="F222:H222" si="113">F223+F225+F227</f>
        <v>54521</v>
      </c>
      <c r="G222" s="35">
        <f t="shared" si="113"/>
        <v>0</v>
      </c>
      <c r="H222" s="35">
        <f t="shared" si="113"/>
        <v>51346</v>
      </c>
    </row>
    <row r="223" spans="1:8" s="9" customFormat="1" ht="82.5">
      <c r="A223" s="36" t="s">
        <v>111</v>
      </c>
      <c r="B223" s="33" t="s">
        <v>59</v>
      </c>
      <c r="C223" s="33" t="s">
        <v>63</v>
      </c>
      <c r="D223" s="50" t="s">
        <v>408</v>
      </c>
      <c r="E223" s="33" t="s">
        <v>112</v>
      </c>
      <c r="F223" s="35">
        <f t="shared" ref="F223:H223" si="114">F224</f>
        <v>13860</v>
      </c>
      <c r="G223" s="35">
        <f t="shared" si="114"/>
        <v>0</v>
      </c>
      <c r="H223" s="35">
        <f t="shared" si="114"/>
        <v>13860</v>
      </c>
    </row>
    <row r="224" spans="1:8" s="9" customFormat="1" ht="33">
      <c r="A224" s="36" t="s">
        <v>198</v>
      </c>
      <c r="B224" s="33" t="s">
        <v>59</v>
      </c>
      <c r="C224" s="33" t="s">
        <v>63</v>
      </c>
      <c r="D224" s="50" t="s">
        <v>408</v>
      </c>
      <c r="E224" s="33" t="s">
        <v>197</v>
      </c>
      <c r="F224" s="35">
        <v>13860</v>
      </c>
      <c r="G224" s="39"/>
      <c r="H224" s="35">
        <v>13860</v>
      </c>
    </row>
    <row r="225" spans="1:8" s="9" customFormat="1" ht="33">
      <c r="A225" s="32" t="s">
        <v>85</v>
      </c>
      <c r="B225" s="33" t="s">
        <v>59</v>
      </c>
      <c r="C225" s="33" t="s">
        <v>63</v>
      </c>
      <c r="D225" s="50" t="s">
        <v>408</v>
      </c>
      <c r="E225" s="33" t="s">
        <v>86</v>
      </c>
      <c r="F225" s="35">
        <f t="shared" ref="F225:H225" si="115">F226</f>
        <v>39569</v>
      </c>
      <c r="G225" s="35">
        <f t="shared" si="115"/>
        <v>0</v>
      </c>
      <c r="H225" s="35">
        <f t="shared" si="115"/>
        <v>36394</v>
      </c>
    </row>
    <row r="226" spans="1:8" s="9" customFormat="1" ht="55.5" customHeight="1">
      <c r="A226" s="49" t="s">
        <v>188</v>
      </c>
      <c r="B226" s="33" t="s">
        <v>59</v>
      </c>
      <c r="C226" s="33" t="s">
        <v>63</v>
      </c>
      <c r="D226" s="50" t="s">
        <v>408</v>
      </c>
      <c r="E226" s="33" t="s">
        <v>187</v>
      </c>
      <c r="F226" s="35">
        <v>39569</v>
      </c>
      <c r="G226" s="39"/>
      <c r="H226" s="35">
        <v>36394</v>
      </c>
    </row>
    <row r="227" spans="1:8" s="9" customFormat="1" ht="16.5">
      <c r="A227" s="36" t="s">
        <v>105</v>
      </c>
      <c r="B227" s="33" t="s">
        <v>59</v>
      </c>
      <c r="C227" s="33" t="s">
        <v>63</v>
      </c>
      <c r="D227" s="50" t="s">
        <v>408</v>
      </c>
      <c r="E227" s="33" t="s">
        <v>106</v>
      </c>
      <c r="F227" s="35">
        <f t="shared" ref="F227:H227" si="116">F228</f>
        <v>1092</v>
      </c>
      <c r="G227" s="35">
        <f t="shared" si="116"/>
        <v>0</v>
      </c>
      <c r="H227" s="35">
        <f t="shared" si="116"/>
        <v>1092</v>
      </c>
    </row>
    <row r="228" spans="1:8" s="9" customFormat="1" ht="16.5">
      <c r="A228" s="32" t="s">
        <v>190</v>
      </c>
      <c r="B228" s="33" t="s">
        <v>59</v>
      </c>
      <c r="C228" s="33" t="s">
        <v>63</v>
      </c>
      <c r="D228" s="50" t="s">
        <v>408</v>
      </c>
      <c r="E228" s="33" t="s">
        <v>189</v>
      </c>
      <c r="F228" s="35">
        <v>1092</v>
      </c>
      <c r="G228" s="39"/>
      <c r="H228" s="35">
        <v>1092</v>
      </c>
    </row>
    <row r="229" spans="1:8" s="7" customFormat="1" ht="19.5" customHeight="1">
      <c r="A229" s="32" t="s">
        <v>87</v>
      </c>
      <c r="B229" s="33" t="s">
        <v>59</v>
      </c>
      <c r="C229" s="33" t="s">
        <v>63</v>
      </c>
      <c r="D229" s="33" t="s">
        <v>267</v>
      </c>
      <c r="E229" s="33"/>
      <c r="F229" s="35">
        <f t="shared" ref="F229:H229" si="117">F230</f>
        <v>319068</v>
      </c>
      <c r="G229" s="35" t="e">
        <f t="shared" si="117"/>
        <v>#REF!</v>
      </c>
      <c r="H229" s="35">
        <f t="shared" si="117"/>
        <v>335570</v>
      </c>
    </row>
    <row r="230" spans="1:8" s="7" customFormat="1" ht="19.5" customHeight="1">
      <c r="A230" s="66" t="s">
        <v>83</v>
      </c>
      <c r="B230" s="33" t="s">
        <v>59</v>
      </c>
      <c r="C230" s="33" t="s">
        <v>63</v>
      </c>
      <c r="D230" s="33" t="s">
        <v>273</v>
      </c>
      <c r="E230" s="33"/>
      <c r="F230" s="35">
        <f>F231</f>
        <v>319068</v>
      </c>
      <c r="G230" s="35" t="e">
        <f>#REF!+G231</f>
        <v>#REF!</v>
      </c>
      <c r="H230" s="35">
        <f>H231</f>
        <v>335570</v>
      </c>
    </row>
    <row r="231" spans="1:8" s="7" customFormat="1" ht="19.5" customHeight="1">
      <c r="A231" s="32" t="s">
        <v>109</v>
      </c>
      <c r="B231" s="33" t="s">
        <v>59</v>
      </c>
      <c r="C231" s="33" t="s">
        <v>63</v>
      </c>
      <c r="D231" s="33" t="s">
        <v>409</v>
      </c>
      <c r="E231" s="33"/>
      <c r="F231" s="35">
        <f t="shared" ref="F231" si="118">F232</f>
        <v>319068</v>
      </c>
      <c r="G231" s="35">
        <f t="shared" ref="F231:H232" si="119">G232</f>
        <v>0</v>
      </c>
      <c r="H231" s="35">
        <f t="shared" si="119"/>
        <v>335570</v>
      </c>
    </row>
    <row r="232" spans="1:8" s="7" customFormat="1" ht="38.25" customHeight="1">
      <c r="A232" s="32" t="s">
        <v>85</v>
      </c>
      <c r="B232" s="33" t="s">
        <v>59</v>
      </c>
      <c r="C232" s="33" t="s">
        <v>63</v>
      </c>
      <c r="D232" s="33" t="s">
        <v>409</v>
      </c>
      <c r="E232" s="33" t="s">
        <v>86</v>
      </c>
      <c r="F232" s="35">
        <f t="shared" si="119"/>
        <v>319068</v>
      </c>
      <c r="G232" s="35">
        <f t="shared" si="119"/>
        <v>0</v>
      </c>
      <c r="H232" s="35">
        <f t="shared" si="119"/>
        <v>335570</v>
      </c>
    </row>
    <row r="233" spans="1:8" s="7" customFormat="1" ht="57.75" customHeight="1">
      <c r="A233" s="49" t="s">
        <v>188</v>
      </c>
      <c r="B233" s="33" t="s">
        <v>59</v>
      </c>
      <c r="C233" s="33" t="s">
        <v>63</v>
      </c>
      <c r="D233" s="33" t="s">
        <v>409</v>
      </c>
      <c r="E233" s="33" t="s">
        <v>187</v>
      </c>
      <c r="F233" s="35">
        <v>319068</v>
      </c>
      <c r="G233" s="39"/>
      <c r="H233" s="35">
        <v>335570</v>
      </c>
    </row>
    <row r="234" spans="1:8" s="7" customFormat="1" ht="18.75">
      <c r="A234" s="32"/>
      <c r="B234" s="33"/>
      <c r="C234" s="33"/>
      <c r="D234" s="50"/>
      <c r="E234" s="33"/>
      <c r="F234" s="46"/>
      <c r="G234" s="46"/>
      <c r="H234" s="46"/>
    </row>
    <row r="235" spans="1:8" s="7" customFormat="1" ht="18.75">
      <c r="A235" s="41" t="s">
        <v>73</v>
      </c>
      <c r="B235" s="29" t="s">
        <v>59</v>
      </c>
      <c r="C235" s="29" t="s">
        <v>12</v>
      </c>
      <c r="D235" s="50"/>
      <c r="E235" s="33"/>
      <c r="F235" s="43">
        <f>F236</f>
        <v>6863</v>
      </c>
      <c r="G235" s="43">
        <f t="shared" ref="G235:H235" si="120">G236</f>
        <v>0</v>
      </c>
      <c r="H235" s="43">
        <f t="shared" si="120"/>
        <v>6863</v>
      </c>
    </row>
    <row r="236" spans="1:8" s="7" customFormat="1" ht="18.75">
      <c r="A236" s="32" t="s">
        <v>87</v>
      </c>
      <c r="B236" s="56" t="s">
        <v>59</v>
      </c>
      <c r="C236" s="56" t="s">
        <v>12</v>
      </c>
      <c r="D236" s="56" t="s">
        <v>267</v>
      </c>
      <c r="E236" s="56"/>
      <c r="F236" s="35">
        <f t="shared" ref="F236:H236" si="121">F237+F241</f>
        <v>6863</v>
      </c>
      <c r="G236" s="35">
        <f t="shared" si="121"/>
        <v>0</v>
      </c>
      <c r="H236" s="35">
        <f t="shared" si="121"/>
        <v>6863</v>
      </c>
    </row>
    <row r="237" spans="1:8" s="7" customFormat="1" ht="33.75">
      <c r="A237" s="57" t="s">
        <v>247</v>
      </c>
      <c r="B237" s="56" t="s">
        <v>59</v>
      </c>
      <c r="C237" s="56" t="s">
        <v>12</v>
      </c>
      <c r="D237" s="56" t="s">
        <v>287</v>
      </c>
      <c r="E237" s="56"/>
      <c r="F237" s="35">
        <f t="shared" ref="F237" si="122">F238</f>
        <v>6862</v>
      </c>
      <c r="G237" s="35">
        <f t="shared" ref="F237:H239" si="123">G238</f>
        <v>0</v>
      </c>
      <c r="H237" s="35">
        <f t="shared" si="123"/>
        <v>6862</v>
      </c>
    </row>
    <row r="238" spans="1:8" s="7" customFormat="1" ht="33.75">
      <c r="A238" s="36" t="s">
        <v>151</v>
      </c>
      <c r="B238" s="56" t="s">
        <v>59</v>
      </c>
      <c r="C238" s="56" t="s">
        <v>12</v>
      </c>
      <c r="D238" s="56" t="s">
        <v>416</v>
      </c>
      <c r="E238" s="56"/>
      <c r="F238" s="35">
        <f t="shared" si="123"/>
        <v>6862</v>
      </c>
      <c r="G238" s="35">
        <f t="shared" si="123"/>
        <v>0</v>
      </c>
      <c r="H238" s="35">
        <f t="shared" si="123"/>
        <v>6862</v>
      </c>
    </row>
    <row r="239" spans="1:8" s="7" customFormat="1" ht="50.25">
      <c r="A239" s="32" t="s">
        <v>89</v>
      </c>
      <c r="B239" s="56" t="s">
        <v>59</v>
      </c>
      <c r="C239" s="56" t="s">
        <v>12</v>
      </c>
      <c r="D239" s="56" t="s">
        <v>416</v>
      </c>
      <c r="E239" s="56" t="s">
        <v>90</v>
      </c>
      <c r="F239" s="35">
        <f t="shared" si="123"/>
        <v>6862</v>
      </c>
      <c r="G239" s="35">
        <f t="shared" si="123"/>
        <v>0</v>
      </c>
      <c r="H239" s="35">
        <f t="shared" si="123"/>
        <v>6862</v>
      </c>
    </row>
    <row r="240" spans="1:8" s="7" customFormat="1" ht="18.75">
      <c r="A240" s="32" t="s">
        <v>196</v>
      </c>
      <c r="B240" s="56" t="s">
        <v>59</v>
      </c>
      <c r="C240" s="56" t="s">
        <v>12</v>
      </c>
      <c r="D240" s="56" t="s">
        <v>416</v>
      </c>
      <c r="E240" s="56" t="s">
        <v>195</v>
      </c>
      <c r="F240" s="35">
        <v>6862</v>
      </c>
      <c r="G240" s="39"/>
      <c r="H240" s="35">
        <v>6862</v>
      </c>
    </row>
    <row r="241" spans="1:8" s="7" customFormat="1" ht="18.75">
      <c r="A241" s="66" t="s">
        <v>83</v>
      </c>
      <c r="B241" s="56" t="s">
        <v>59</v>
      </c>
      <c r="C241" s="56" t="s">
        <v>12</v>
      </c>
      <c r="D241" s="56" t="s">
        <v>273</v>
      </c>
      <c r="E241" s="56"/>
      <c r="F241" s="35">
        <f t="shared" ref="F241" si="124">F242</f>
        <v>1</v>
      </c>
      <c r="G241" s="35">
        <f t="shared" ref="F241:H243" si="125">G242</f>
        <v>0</v>
      </c>
      <c r="H241" s="35">
        <f t="shared" si="125"/>
        <v>1</v>
      </c>
    </row>
    <row r="242" spans="1:8" s="7" customFormat="1" ht="33.75">
      <c r="A242" s="32" t="s">
        <v>230</v>
      </c>
      <c r="B242" s="56" t="s">
        <v>59</v>
      </c>
      <c r="C242" s="56" t="s">
        <v>12</v>
      </c>
      <c r="D242" s="56" t="s">
        <v>417</v>
      </c>
      <c r="E242" s="56"/>
      <c r="F242" s="35">
        <f t="shared" si="125"/>
        <v>1</v>
      </c>
      <c r="G242" s="35">
        <f t="shared" si="125"/>
        <v>0</v>
      </c>
      <c r="H242" s="35">
        <f t="shared" si="125"/>
        <v>1</v>
      </c>
    </row>
    <row r="243" spans="1:8" s="7" customFormat="1" ht="50.25">
      <c r="A243" s="32" t="s">
        <v>89</v>
      </c>
      <c r="B243" s="56" t="s">
        <v>59</v>
      </c>
      <c r="C243" s="56" t="s">
        <v>12</v>
      </c>
      <c r="D243" s="56" t="s">
        <v>417</v>
      </c>
      <c r="E243" s="56" t="s">
        <v>233</v>
      </c>
      <c r="F243" s="35">
        <f t="shared" si="125"/>
        <v>1</v>
      </c>
      <c r="G243" s="35">
        <f t="shared" si="125"/>
        <v>0</v>
      </c>
      <c r="H243" s="35">
        <f t="shared" si="125"/>
        <v>1</v>
      </c>
    </row>
    <row r="244" spans="1:8" s="7" customFormat="1" ht="18.75">
      <c r="A244" s="32" t="s">
        <v>196</v>
      </c>
      <c r="B244" s="56" t="s">
        <v>59</v>
      </c>
      <c r="C244" s="56" t="s">
        <v>12</v>
      </c>
      <c r="D244" s="56" t="s">
        <v>417</v>
      </c>
      <c r="E244" s="56" t="s">
        <v>195</v>
      </c>
      <c r="F244" s="35">
        <v>1</v>
      </c>
      <c r="G244" s="39"/>
      <c r="H244" s="35">
        <v>1</v>
      </c>
    </row>
    <row r="245" spans="1:8" s="7" customFormat="1" ht="18.75">
      <c r="A245" s="36"/>
      <c r="B245" s="56"/>
      <c r="C245" s="56"/>
      <c r="D245" s="56"/>
      <c r="E245" s="56"/>
      <c r="F245" s="46"/>
      <c r="G245" s="46"/>
      <c r="H245" s="46"/>
    </row>
    <row r="246" spans="1:8" s="8" customFormat="1" ht="37.5">
      <c r="A246" s="41" t="s">
        <v>28</v>
      </c>
      <c r="B246" s="29" t="s">
        <v>59</v>
      </c>
      <c r="C246" s="29" t="s">
        <v>62</v>
      </c>
      <c r="D246" s="42"/>
      <c r="E246" s="29"/>
      <c r="F246" s="43">
        <f>F247+F258+F263+F252</f>
        <v>168265</v>
      </c>
      <c r="G246" s="43">
        <f t="shared" ref="G246:H246" si="126">G247+G258+G263+G252</f>
        <v>0</v>
      </c>
      <c r="H246" s="43">
        <f t="shared" si="126"/>
        <v>134349</v>
      </c>
    </row>
    <row r="247" spans="1:8" s="8" customFormat="1" ht="68.25" customHeight="1">
      <c r="A247" s="32" t="s">
        <v>159</v>
      </c>
      <c r="B247" s="33" t="s">
        <v>59</v>
      </c>
      <c r="C247" s="33" t="s">
        <v>62</v>
      </c>
      <c r="D247" s="50" t="s">
        <v>304</v>
      </c>
      <c r="E247" s="33"/>
      <c r="F247" s="45">
        <f t="shared" ref="F247:H250" si="127">F248</f>
        <v>14748</v>
      </c>
      <c r="G247" s="45">
        <f t="shared" si="127"/>
        <v>0</v>
      </c>
      <c r="H247" s="45">
        <f t="shared" si="127"/>
        <v>0</v>
      </c>
    </row>
    <row r="248" spans="1:8" s="8" customFormat="1" ht="34.5" customHeight="1">
      <c r="A248" s="57" t="s">
        <v>247</v>
      </c>
      <c r="B248" s="33" t="s">
        <v>59</v>
      </c>
      <c r="C248" s="33" t="s">
        <v>62</v>
      </c>
      <c r="D248" s="50" t="s">
        <v>305</v>
      </c>
      <c r="E248" s="33"/>
      <c r="F248" s="45">
        <f t="shared" si="127"/>
        <v>14748</v>
      </c>
      <c r="G248" s="45">
        <f t="shared" si="127"/>
        <v>0</v>
      </c>
      <c r="H248" s="45">
        <f t="shared" si="127"/>
        <v>0</v>
      </c>
    </row>
    <row r="249" spans="1:8" s="8" customFormat="1" ht="34.5" customHeight="1">
      <c r="A249" s="32" t="s">
        <v>211</v>
      </c>
      <c r="B249" s="33" t="s">
        <v>59</v>
      </c>
      <c r="C249" s="33" t="s">
        <v>62</v>
      </c>
      <c r="D249" s="50" t="s">
        <v>306</v>
      </c>
      <c r="E249" s="33"/>
      <c r="F249" s="45">
        <f t="shared" si="127"/>
        <v>14748</v>
      </c>
      <c r="G249" s="45">
        <f t="shared" si="127"/>
        <v>0</v>
      </c>
      <c r="H249" s="45">
        <f t="shared" si="127"/>
        <v>0</v>
      </c>
    </row>
    <row r="250" spans="1:8" s="8" customFormat="1" ht="49.5">
      <c r="A250" s="32" t="s">
        <v>89</v>
      </c>
      <c r="B250" s="33" t="s">
        <v>59</v>
      </c>
      <c r="C250" s="33" t="s">
        <v>62</v>
      </c>
      <c r="D250" s="50" t="s">
        <v>306</v>
      </c>
      <c r="E250" s="33" t="s">
        <v>90</v>
      </c>
      <c r="F250" s="45">
        <f t="shared" si="127"/>
        <v>14748</v>
      </c>
      <c r="G250" s="45">
        <f t="shared" si="127"/>
        <v>0</v>
      </c>
      <c r="H250" s="45">
        <f t="shared" si="127"/>
        <v>0</v>
      </c>
    </row>
    <row r="251" spans="1:8" s="8" customFormat="1" ht="16.5">
      <c r="A251" s="32" t="s">
        <v>209</v>
      </c>
      <c r="B251" s="33" t="s">
        <v>59</v>
      </c>
      <c r="C251" s="33" t="s">
        <v>62</v>
      </c>
      <c r="D251" s="50" t="s">
        <v>306</v>
      </c>
      <c r="E251" s="33" t="s">
        <v>208</v>
      </c>
      <c r="F251" s="35">
        <v>14748</v>
      </c>
      <c r="G251" s="39"/>
      <c r="H251" s="35"/>
    </row>
    <row r="252" spans="1:8" s="8" customFormat="1" ht="49.5">
      <c r="A252" s="32" t="s">
        <v>172</v>
      </c>
      <c r="B252" s="33" t="s">
        <v>59</v>
      </c>
      <c r="C252" s="33" t="s">
        <v>62</v>
      </c>
      <c r="D252" s="50" t="s">
        <v>276</v>
      </c>
      <c r="E252" s="33"/>
      <c r="F252" s="45">
        <f>F253</f>
        <v>97032</v>
      </c>
      <c r="G252" s="45">
        <f t="shared" ref="G252:H252" si="128">G253</f>
        <v>0</v>
      </c>
      <c r="H252" s="45">
        <f t="shared" si="128"/>
        <v>97032</v>
      </c>
    </row>
    <row r="253" spans="1:8" s="8" customFormat="1" ht="49.5">
      <c r="A253" s="32" t="s">
        <v>262</v>
      </c>
      <c r="B253" s="33" t="s">
        <v>59</v>
      </c>
      <c r="C253" s="33" t="s">
        <v>62</v>
      </c>
      <c r="D253" s="50" t="s">
        <v>410</v>
      </c>
      <c r="E253" s="33"/>
      <c r="F253" s="35">
        <f>F254</f>
        <v>97032</v>
      </c>
      <c r="G253" s="35">
        <f t="shared" ref="G253:H253" si="129">G254</f>
        <v>0</v>
      </c>
      <c r="H253" s="35">
        <f t="shared" si="129"/>
        <v>97032</v>
      </c>
    </row>
    <row r="254" spans="1:8" s="8" customFormat="1" ht="16.5">
      <c r="A254" s="32" t="s">
        <v>83</v>
      </c>
      <c r="B254" s="33" t="s">
        <v>59</v>
      </c>
      <c r="C254" s="33" t="s">
        <v>62</v>
      </c>
      <c r="D254" s="50" t="s">
        <v>411</v>
      </c>
      <c r="E254" s="33"/>
      <c r="F254" s="35">
        <f>F255</f>
        <v>97032</v>
      </c>
      <c r="G254" s="35">
        <f t="shared" ref="G254:H254" si="130">G255</f>
        <v>0</v>
      </c>
      <c r="H254" s="35">
        <f t="shared" si="130"/>
        <v>97032</v>
      </c>
    </row>
    <row r="255" spans="1:8" s="8" customFormat="1" ht="16.5">
      <c r="A255" s="65" t="s">
        <v>104</v>
      </c>
      <c r="B255" s="33" t="s">
        <v>59</v>
      </c>
      <c r="C255" s="33" t="s">
        <v>62</v>
      </c>
      <c r="D255" s="50" t="s">
        <v>412</v>
      </c>
      <c r="E255" s="33"/>
      <c r="F255" s="35">
        <f>F256</f>
        <v>97032</v>
      </c>
      <c r="G255" s="35">
        <f t="shared" ref="G255:H255" si="131">G256</f>
        <v>0</v>
      </c>
      <c r="H255" s="35">
        <f t="shared" si="131"/>
        <v>97032</v>
      </c>
    </row>
    <row r="256" spans="1:8" s="8" customFormat="1" ht="33">
      <c r="A256" s="66" t="s">
        <v>85</v>
      </c>
      <c r="B256" s="33" t="s">
        <v>59</v>
      </c>
      <c r="C256" s="33" t="s">
        <v>62</v>
      </c>
      <c r="D256" s="50" t="s">
        <v>412</v>
      </c>
      <c r="E256" s="33" t="s">
        <v>86</v>
      </c>
      <c r="F256" s="35">
        <f>F257</f>
        <v>97032</v>
      </c>
      <c r="G256" s="35">
        <f t="shared" ref="G256:H256" si="132">G257</f>
        <v>0</v>
      </c>
      <c r="H256" s="35">
        <f t="shared" si="132"/>
        <v>97032</v>
      </c>
    </row>
    <row r="257" spans="1:8" s="8" customFormat="1" ht="49.5">
      <c r="A257" s="49" t="s">
        <v>188</v>
      </c>
      <c r="B257" s="33" t="s">
        <v>59</v>
      </c>
      <c r="C257" s="33" t="s">
        <v>62</v>
      </c>
      <c r="D257" s="50" t="s">
        <v>412</v>
      </c>
      <c r="E257" s="33" t="s">
        <v>187</v>
      </c>
      <c r="F257" s="35">
        <v>97032</v>
      </c>
      <c r="G257" s="39"/>
      <c r="H257" s="35">
        <v>97032</v>
      </c>
    </row>
    <row r="258" spans="1:8" s="8" customFormat="1" ht="49.5">
      <c r="A258" s="32" t="s">
        <v>154</v>
      </c>
      <c r="B258" s="33" t="s">
        <v>59</v>
      </c>
      <c r="C258" s="33" t="s">
        <v>62</v>
      </c>
      <c r="D258" s="34" t="s">
        <v>339</v>
      </c>
      <c r="E258" s="33"/>
      <c r="F258" s="35">
        <f t="shared" ref="F258" si="133">F259</f>
        <v>1463</v>
      </c>
      <c r="G258" s="35">
        <f t="shared" ref="F258:H261" si="134">G259</f>
        <v>0</v>
      </c>
      <c r="H258" s="35">
        <f t="shared" si="134"/>
        <v>1485</v>
      </c>
    </row>
    <row r="259" spans="1:8" s="8" customFormat="1" ht="17.25" customHeight="1">
      <c r="A259" s="32" t="s">
        <v>83</v>
      </c>
      <c r="B259" s="33" t="s">
        <v>59</v>
      </c>
      <c r="C259" s="33" t="s">
        <v>62</v>
      </c>
      <c r="D259" s="34" t="s">
        <v>340</v>
      </c>
      <c r="E259" s="33"/>
      <c r="F259" s="35">
        <f t="shared" si="134"/>
        <v>1463</v>
      </c>
      <c r="G259" s="35">
        <f t="shared" si="134"/>
        <v>0</v>
      </c>
      <c r="H259" s="35">
        <f t="shared" si="134"/>
        <v>1485</v>
      </c>
    </row>
    <row r="260" spans="1:8" s="8" customFormat="1" ht="16.5">
      <c r="A260" s="32" t="s">
        <v>124</v>
      </c>
      <c r="B260" s="33" t="s">
        <v>59</v>
      </c>
      <c r="C260" s="33" t="s">
        <v>62</v>
      </c>
      <c r="D260" s="34" t="s">
        <v>341</v>
      </c>
      <c r="E260" s="33"/>
      <c r="F260" s="35">
        <f t="shared" si="134"/>
        <v>1463</v>
      </c>
      <c r="G260" s="35">
        <f t="shared" si="134"/>
        <v>0</v>
      </c>
      <c r="H260" s="35">
        <f t="shared" si="134"/>
        <v>1485</v>
      </c>
    </row>
    <row r="261" spans="1:8" s="8" customFormat="1" ht="33">
      <c r="A261" s="49" t="s">
        <v>85</v>
      </c>
      <c r="B261" s="33" t="s">
        <v>59</v>
      </c>
      <c r="C261" s="33" t="s">
        <v>62</v>
      </c>
      <c r="D261" s="34" t="s">
        <v>341</v>
      </c>
      <c r="E261" s="33" t="s">
        <v>86</v>
      </c>
      <c r="F261" s="35">
        <f t="shared" si="134"/>
        <v>1463</v>
      </c>
      <c r="G261" s="35">
        <f t="shared" si="134"/>
        <v>0</v>
      </c>
      <c r="H261" s="35">
        <f t="shared" si="134"/>
        <v>1485</v>
      </c>
    </row>
    <row r="262" spans="1:8" s="8" customFormat="1" ht="49.5">
      <c r="A262" s="49" t="s">
        <v>188</v>
      </c>
      <c r="B262" s="33" t="s">
        <v>59</v>
      </c>
      <c r="C262" s="33" t="s">
        <v>62</v>
      </c>
      <c r="D262" s="34" t="s">
        <v>341</v>
      </c>
      <c r="E262" s="33" t="s">
        <v>187</v>
      </c>
      <c r="F262" s="35">
        <v>1463</v>
      </c>
      <c r="G262" s="39"/>
      <c r="H262" s="35">
        <v>1485</v>
      </c>
    </row>
    <row r="263" spans="1:8" s="8" customFormat="1" ht="16.5">
      <c r="A263" s="32" t="s">
        <v>87</v>
      </c>
      <c r="B263" s="33" t="s">
        <v>59</v>
      </c>
      <c r="C263" s="33" t="s">
        <v>62</v>
      </c>
      <c r="D263" s="50" t="s">
        <v>267</v>
      </c>
      <c r="E263" s="33"/>
      <c r="F263" s="35">
        <f t="shared" ref="F263:H263" si="135">F264+F271</f>
        <v>55022</v>
      </c>
      <c r="G263" s="35">
        <f t="shared" si="135"/>
        <v>0</v>
      </c>
      <c r="H263" s="35">
        <f t="shared" si="135"/>
        <v>35832</v>
      </c>
    </row>
    <row r="264" spans="1:8" s="8" customFormat="1" ht="33">
      <c r="A264" s="57" t="s">
        <v>247</v>
      </c>
      <c r="B264" s="33" t="s">
        <v>59</v>
      </c>
      <c r="C264" s="33" t="s">
        <v>62</v>
      </c>
      <c r="D264" s="50" t="s">
        <v>287</v>
      </c>
      <c r="E264" s="33"/>
      <c r="F264" s="35">
        <f>F265+F268</f>
        <v>9484</v>
      </c>
      <c r="G264" s="35">
        <f t="shared" ref="G264:H264" si="136">G265+G268</f>
        <v>0</v>
      </c>
      <c r="H264" s="35">
        <f t="shared" si="136"/>
        <v>24232</v>
      </c>
    </row>
    <row r="265" spans="1:8" s="8" customFormat="1" ht="33">
      <c r="A265" s="32" t="s">
        <v>211</v>
      </c>
      <c r="B265" s="33" t="s">
        <v>59</v>
      </c>
      <c r="C265" s="33" t="s">
        <v>62</v>
      </c>
      <c r="D265" s="50" t="s">
        <v>307</v>
      </c>
      <c r="E265" s="33"/>
      <c r="F265" s="35">
        <f>F266</f>
        <v>0</v>
      </c>
      <c r="G265" s="35">
        <f t="shared" ref="G265:H265" si="137">G266</f>
        <v>0</v>
      </c>
      <c r="H265" s="35">
        <f t="shared" si="137"/>
        <v>14748</v>
      </c>
    </row>
    <row r="266" spans="1:8" s="8" customFormat="1" ht="49.5">
      <c r="A266" s="32" t="s">
        <v>89</v>
      </c>
      <c r="B266" s="33" t="s">
        <v>59</v>
      </c>
      <c r="C266" s="33" t="s">
        <v>62</v>
      </c>
      <c r="D266" s="50" t="s">
        <v>307</v>
      </c>
      <c r="E266" s="33" t="s">
        <v>90</v>
      </c>
      <c r="F266" s="35">
        <f>F267</f>
        <v>0</v>
      </c>
      <c r="G266" s="35">
        <f t="shared" ref="G266:H266" si="138">G267</f>
        <v>0</v>
      </c>
      <c r="H266" s="35">
        <f t="shared" si="138"/>
        <v>14748</v>
      </c>
    </row>
    <row r="267" spans="1:8" s="8" customFormat="1" ht="16.5">
      <c r="A267" s="32" t="s">
        <v>209</v>
      </c>
      <c r="B267" s="33" t="s">
        <v>59</v>
      </c>
      <c r="C267" s="33" t="s">
        <v>62</v>
      </c>
      <c r="D267" s="50" t="s">
        <v>307</v>
      </c>
      <c r="E267" s="33" t="s">
        <v>208</v>
      </c>
      <c r="F267" s="35"/>
      <c r="G267" s="35"/>
      <c r="H267" s="35">
        <v>14748</v>
      </c>
    </row>
    <row r="268" spans="1:8" s="8" customFormat="1" ht="33">
      <c r="A268" s="66" t="s">
        <v>88</v>
      </c>
      <c r="B268" s="33" t="s">
        <v>59</v>
      </c>
      <c r="C268" s="33" t="s">
        <v>62</v>
      </c>
      <c r="D268" s="50" t="s">
        <v>288</v>
      </c>
      <c r="E268" s="33"/>
      <c r="F268" s="35">
        <f t="shared" ref="F268:H269" si="139">F269</f>
        <v>9484</v>
      </c>
      <c r="G268" s="35">
        <f t="shared" si="139"/>
        <v>0</v>
      </c>
      <c r="H268" s="35">
        <f t="shared" si="139"/>
        <v>9484</v>
      </c>
    </row>
    <row r="269" spans="1:8" s="8" customFormat="1" ht="49.5">
      <c r="A269" s="32" t="s">
        <v>89</v>
      </c>
      <c r="B269" s="33" t="s">
        <v>59</v>
      </c>
      <c r="C269" s="33" t="s">
        <v>62</v>
      </c>
      <c r="D269" s="50" t="s">
        <v>288</v>
      </c>
      <c r="E269" s="33" t="s">
        <v>90</v>
      </c>
      <c r="F269" s="35">
        <f t="shared" si="139"/>
        <v>9484</v>
      </c>
      <c r="G269" s="35">
        <f t="shared" si="139"/>
        <v>0</v>
      </c>
      <c r="H269" s="35">
        <f t="shared" si="139"/>
        <v>9484</v>
      </c>
    </row>
    <row r="270" spans="1:8" s="8" customFormat="1" ht="16.5">
      <c r="A270" s="32" t="s">
        <v>196</v>
      </c>
      <c r="B270" s="33" t="s">
        <v>59</v>
      </c>
      <c r="C270" s="33" t="s">
        <v>62</v>
      </c>
      <c r="D270" s="50" t="s">
        <v>288</v>
      </c>
      <c r="E270" s="33" t="s">
        <v>195</v>
      </c>
      <c r="F270" s="35">
        <v>9484</v>
      </c>
      <c r="G270" s="39"/>
      <c r="H270" s="35">
        <v>9484</v>
      </c>
    </row>
    <row r="271" spans="1:8" s="9" customFormat="1" ht="16.5">
      <c r="A271" s="66" t="s">
        <v>83</v>
      </c>
      <c r="B271" s="33" t="s">
        <v>59</v>
      </c>
      <c r="C271" s="33" t="s">
        <v>62</v>
      </c>
      <c r="D271" s="33" t="s">
        <v>273</v>
      </c>
      <c r="E271" s="33"/>
      <c r="F271" s="35">
        <f t="shared" ref="F271:H271" si="140">F272+F275</f>
        <v>45538</v>
      </c>
      <c r="G271" s="35">
        <f t="shared" si="140"/>
        <v>0</v>
      </c>
      <c r="H271" s="35">
        <f t="shared" si="140"/>
        <v>11600</v>
      </c>
    </row>
    <row r="272" spans="1:8" s="9" customFormat="1" ht="16.5">
      <c r="A272" s="65" t="s">
        <v>91</v>
      </c>
      <c r="B272" s="33" t="s">
        <v>59</v>
      </c>
      <c r="C272" s="33" t="s">
        <v>62</v>
      </c>
      <c r="D272" s="33" t="s">
        <v>289</v>
      </c>
      <c r="E272" s="33"/>
      <c r="F272" s="35">
        <f t="shared" ref="F272" si="141">F273</f>
        <v>500</v>
      </c>
      <c r="G272" s="35">
        <f t="shared" ref="F272:H273" si="142">G273</f>
        <v>0</v>
      </c>
      <c r="H272" s="35">
        <f t="shared" si="142"/>
        <v>500</v>
      </c>
    </row>
    <row r="273" spans="1:8" s="9" customFormat="1" ht="33">
      <c r="A273" s="32" t="s">
        <v>248</v>
      </c>
      <c r="B273" s="33" t="s">
        <v>59</v>
      </c>
      <c r="C273" s="33" t="s">
        <v>62</v>
      </c>
      <c r="D273" s="33" t="s">
        <v>289</v>
      </c>
      <c r="E273" s="33" t="s">
        <v>92</v>
      </c>
      <c r="F273" s="35">
        <f t="shared" si="142"/>
        <v>500</v>
      </c>
      <c r="G273" s="35">
        <f t="shared" si="142"/>
        <v>0</v>
      </c>
      <c r="H273" s="35">
        <f t="shared" si="142"/>
        <v>500</v>
      </c>
    </row>
    <row r="274" spans="1:8" s="9" customFormat="1" ht="16.5">
      <c r="A274" s="32" t="s">
        <v>91</v>
      </c>
      <c r="B274" s="33" t="s">
        <v>59</v>
      </c>
      <c r="C274" s="33" t="s">
        <v>62</v>
      </c>
      <c r="D274" s="33" t="s">
        <v>289</v>
      </c>
      <c r="E274" s="33" t="s">
        <v>215</v>
      </c>
      <c r="F274" s="35">
        <v>500</v>
      </c>
      <c r="G274" s="39"/>
      <c r="H274" s="35">
        <v>500</v>
      </c>
    </row>
    <row r="275" spans="1:8" s="9" customFormat="1" ht="16.5">
      <c r="A275" s="66" t="s">
        <v>84</v>
      </c>
      <c r="B275" s="33" t="s">
        <v>59</v>
      </c>
      <c r="C275" s="33" t="s">
        <v>62</v>
      </c>
      <c r="D275" s="33" t="s">
        <v>290</v>
      </c>
      <c r="E275" s="33"/>
      <c r="F275" s="35">
        <f t="shared" ref="F275:H276" si="143">F276</f>
        <v>45038</v>
      </c>
      <c r="G275" s="35">
        <f t="shared" si="143"/>
        <v>0</v>
      </c>
      <c r="H275" s="35">
        <f t="shared" si="143"/>
        <v>11100</v>
      </c>
    </row>
    <row r="276" spans="1:8" s="9" customFormat="1" ht="33">
      <c r="A276" s="66" t="s">
        <v>85</v>
      </c>
      <c r="B276" s="33" t="s">
        <v>59</v>
      </c>
      <c r="C276" s="33" t="s">
        <v>62</v>
      </c>
      <c r="D276" s="33" t="s">
        <v>290</v>
      </c>
      <c r="E276" s="33" t="s">
        <v>86</v>
      </c>
      <c r="F276" s="35">
        <f t="shared" si="143"/>
        <v>45038</v>
      </c>
      <c r="G276" s="35">
        <f t="shared" si="143"/>
        <v>0</v>
      </c>
      <c r="H276" s="35">
        <f t="shared" si="143"/>
        <v>11100</v>
      </c>
    </row>
    <row r="277" spans="1:8" s="9" customFormat="1" ht="49.5">
      <c r="A277" s="49" t="s">
        <v>188</v>
      </c>
      <c r="B277" s="33" t="s">
        <v>59</v>
      </c>
      <c r="C277" s="33" t="s">
        <v>62</v>
      </c>
      <c r="D277" s="33" t="s">
        <v>290</v>
      </c>
      <c r="E277" s="33" t="s">
        <v>187</v>
      </c>
      <c r="F277" s="35">
        <v>45038</v>
      </c>
      <c r="G277" s="39"/>
      <c r="H277" s="35">
        <v>11100</v>
      </c>
    </row>
    <row r="278" spans="1:8">
      <c r="A278" s="53"/>
      <c r="B278" s="54"/>
      <c r="C278" s="54"/>
      <c r="D278" s="55"/>
      <c r="E278" s="54"/>
      <c r="F278" s="22"/>
      <c r="G278" s="22"/>
      <c r="H278" s="22"/>
    </row>
    <row r="279" spans="1:8" s="5" customFormat="1" ht="40.5">
      <c r="A279" s="59" t="s">
        <v>29</v>
      </c>
      <c r="B279" s="24" t="s">
        <v>30</v>
      </c>
      <c r="C279" s="24"/>
      <c r="D279" s="25"/>
      <c r="E279" s="24"/>
      <c r="F279" s="60">
        <f>F281+F310+F335+F352</f>
        <v>658185</v>
      </c>
      <c r="G279" s="60">
        <f>G281+G310+G335+G352</f>
        <v>0</v>
      </c>
      <c r="H279" s="60">
        <f>H281+H310+H335+H352</f>
        <v>664651</v>
      </c>
    </row>
    <row r="280" spans="1:8">
      <c r="A280" s="53"/>
      <c r="B280" s="54"/>
      <c r="C280" s="54"/>
      <c r="D280" s="55"/>
      <c r="E280" s="54"/>
      <c r="F280" s="22"/>
      <c r="G280" s="22"/>
      <c r="H280" s="22"/>
    </row>
    <row r="281" spans="1:8" s="7" customFormat="1" ht="18.75">
      <c r="A281" s="41" t="s">
        <v>31</v>
      </c>
      <c r="B281" s="29" t="s">
        <v>66</v>
      </c>
      <c r="C281" s="29" t="s">
        <v>54</v>
      </c>
      <c r="D281" s="42"/>
      <c r="E281" s="33"/>
      <c r="F281" s="31">
        <f>F282+F287+F302+F292+F297</f>
        <v>61184</v>
      </c>
      <c r="G281" s="31">
        <f t="shared" ref="G281:H281" si="144">G282+G287+G302+G292+G297</f>
        <v>0</v>
      </c>
      <c r="H281" s="31">
        <f t="shared" si="144"/>
        <v>61527</v>
      </c>
    </row>
    <row r="282" spans="1:8" s="7" customFormat="1" ht="83.25">
      <c r="A282" s="66" t="s">
        <v>184</v>
      </c>
      <c r="B282" s="33" t="s">
        <v>66</v>
      </c>
      <c r="C282" s="33" t="s">
        <v>54</v>
      </c>
      <c r="D282" s="33" t="s">
        <v>297</v>
      </c>
      <c r="E282" s="33"/>
      <c r="F282" s="35">
        <f t="shared" ref="F282" si="145">F283</f>
        <v>1796</v>
      </c>
      <c r="G282" s="35">
        <f t="shared" ref="F282:H285" si="146">G283</f>
        <v>0</v>
      </c>
      <c r="H282" s="35">
        <f t="shared" si="146"/>
        <v>1796</v>
      </c>
    </row>
    <row r="283" spans="1:8" s="7" customFormat="1" ht="18.75">
      <c r="A283" s="36" t="s">
        <v>83</v>
      </c>
      <c r="B283" s="33" t="s">
        <v>66</v>
      </c>
      <c r="C283" s="33" t="s">
        <v>54</v>
      </c>
      <c r="D283" s="33" t="s">
        <v>298</v>
      </c>
      <c r="E283" s="33"/>
      <c r="F283" s="35">
        <f t="shared" si="146"/>
        <v>1796</v>
      </c>
      <c r="G283" s="35">
        <f t="shared" si="146"/>
        <v>0</v>
      </c>
      <c r="H283" s="35">
        <f t="shared" si="146"/>
        <v>1796</v>
      </c>
    </row>
    <row r="284" spans="1:8" s="7" customFormat="1" ht="18.75">
      <c r="A284" s="58" t="s">
        <v>107</v>
      </c>
      <c r="B284" s="33" t="s">
        <v>66</v>
      </c>
      <c r="C284" s="33" t="s">
        <v>54</v>
      </c>
      <c r="D284" s="33" t="s">
        <v>447</v>
      </c>
      <c r="E284" s="33"/>
      <c r="F284" s="35">
        <f t="shared" si="146"/>
        <v>1796</v>
      </c>
      <c r="G284" s="35">
        <f t="shared" si="146"/>
        <v>0</v>
      </c>
      <c r="H284" s="35">
        <f t="shared" si="146"/>
        <v>1796</v>
      </c>
    </row>
    <row r="285" spans="1:8" s="7" customFormat="1" ht="18.75">
      <c r="A285" s="36" t="s">
        <v>105</v>
      </c>
      <c r="B285" s="33" t="s">
        <v>66</v>
      </c>
      <c r="C285" s="33" t="s">
        <v>54</v>
      </c>
      <c r="D285" s="33" t="s">
        <v>447</v>
      </c>
      <c r="E285" s="33" t="s">
        <v>106</v>
      </c>
      <c r="F285" s="35">
        <f t="shared" si="146"/>
        <v>1796</v>
      </c>
      <c r="G285" s="35">
        <f t="shared" si="146"/>
        <v>0</v>
      </c>
      <c r="H285" s="35">
        <f t="shared" si="146"/>
        <v>1796</v>
      </c>
    </row>
    <row r="286" spans="1:8" s="7" customFormat="1" ht="50.25">
      <c r="A286" s="36" t="s">
        <v>223</v>
      </c>
      <c r="B286" s="33" t="s">
        <v>66</v>
      </c>
      <c r="C286" s="33" t="s">
        <v>54</v>
      </c>
      <c r="D286" s="33" t="s">
        <v>447</v>
      </c>
      <c r="E286" s="33" t="s">
        <v>213</v>
      </c>
      <c r="F286" s="35">
        <v>1796</v>
      </c>
      <c r="G286" s="39"/>
      <c r="H286" s="35">
        <v>1796</v>
      </c>
    </row>
    <row r="287" spans="1:8" s="7" customFormat="1" ht="53.25" customHeight="1">
      <c r="A287" s="66" t="s">
        <v>132</v>
      </c>
      <c r="B287" s="33" t="s">
        <v>66</v>
      </c>
      <c r="C287" s="33" t="s">
        <v>54</v>
      </c>
      <c r="D287" s="33" t="s">
        <v>448</v>
      </c>
      <c r="E287" s="33"/>
      <c r="F287" s="35">
        <f t="shared" ref="F287" si="147">F288</f>
        <v>3745</v>
      </c>
      <c r="G287" s="35">
        <f t="shared" ref="F287:H290" si="148">G288</f>
        <v>0</v>
      </c>
      <c r="H287" s="35">
        <f t="shared" si="148"/>
        <v>3745</v>
      </c>
    </row>
    <row r="288" spans="1:8" s="7" customFormat="1" ht="18.75">
      <c r="A288" s="36" t="s">
        <v>83</v>
      </c>
      <c r="B288" s="33" t="s">
        <v>66</v>
      </c>
      <c r="C288" s="33" t="s">
        <v>54</v>
      </c>
      <c r="D288" s="33" t="s">
        <v>449</v>
      </c>
      <c r="E288" s="33"/>
      <c r="F288" s="35">
        <f t="shared" si="148"/>
        <v>3745</v>
      </c>
      <c r="G288" s="35">
        <f t="shared" si="148"/>
        <v>0</v>
      </c>
      <c r="H288" s="35">
        <f t="shared" si="148"/>
        <v>3745</v>
      </c>
    </row>
    <row r="289" spans="1:8" s="7" customFormat="1" ht="20.25" customHeight="1">
      <c r="A289" s="58" t="s">
        <v>107</v>
      </c>
      <c r="B289" s="33" t="s">
        <v>66</v>
      </c>
      <c r="C289" s="33" t="s">
        <v>54</v>
      </c>
      <c r="D289" s="33" t="s">
        <v>450</v>
      </c>
      <c r="E289" s="33"/>
      <c r="F289" s="35">
        <f t="shared" si="148"/>
        <v>3745</v>
      </c>
      <c r="G289" s="35">
        <f t="shared" si="148"/>
        <v>0</v>
      </c>
      <c r="H289" s="35">
        <f t="shared" si="148"/>
        <v>3745</v>
      </c>
    </row>
    <row r="290" spans="1:8" s="7" customFormat="1" ht="21" customHeight="1">
      <c r="A290" s="36" t="s">
        <v>105</v>
      </c>
      <c r="B290" s="33" t="s">
        <v>66</v>
      </c>
      <c r="C290" s="33" t="s">
        <v>54</v>
      </c>
      <c r="D290" s="33" t="s">
        <v>450</v>
      </c>
      <c r="E290" s="33" t="s">
        <v>106</v>
      </c>
      <c r="F290" s="35">
        <f t="shared" si="148"/>
        <v>3745</v>
      </c>
      <c r="G290" s="35">
        <f t="shared" si="148"/>
        <v>0</v>
      </c>
      <c r="H290" s="35">
        <f t="shared" si="148"/>
        <v>3745</v>
      </c>
    </row>
    <row r="291" spans="1:8" s="7" customFormat="1" ht="50.25">
      <c r="A291" s="36" t="s">
        <v>223</v>
      </c>
      <c r="B291" s="33" t="s">
        <v>66</v>
      </c>
      <c r="C291" s="33" t="s">
        <v>54</v>
      </c>
      <c r="D291" s="33" t="s">
        <v>450</v>
      </c>
      <c r="E291" s="33" t="s">
        <v>213</v>
      </c>
      <c r="F291" s="35">
        <v>3745</v>
      </c>
      <c r="G291" s="39"/>
      <c r="H291" s="35">
        <v>3745</v>
      </c>
    </row>
    <row r="292" spans="1:8" s="7" customFormat="1" ht="50.25">
      <c r="A292" s="32" t="s">
        <v>265</v>
      </c>
      <c r="B292" s="33" t="s">
        <v>66</v>
      </c>
      <c r="C292" s="33" t="s">
        <v>54</v>
      </c>
      <c r="D292" s="33" t="s">
        <v>451</v>
      </c>
      <c r="E292" s="33"/>
      <c r="F292" s="35">
        <f t="shared" ref="F292" si="149">F293</f>
        <v>2500</v>
      </c>
      <c r="G292" s="35">
        <f t="shared" ref="F292:H295" si="150">G293</f>
        <v>0</v>
      </c>
      <c r="H292" s="35">
        <f t="shared" si="150"/>
        <v>0</v>
      </c>
    </row>
    <row r="293" spans="1:8" s="7" customFormat="1" ht="22.5" customHeight="1">
      <c r="A293" s="32" t="s">
        <v>83</v>
      </c>
      <c r="B293" s="33" t="s">
        <v>66</v>
      </c>
      <c r="C293" s="33" t="s">
        <v>54</v>
      </c>
      <c r="D293" s="33" t="s">
        <v>452</v>
      </c>
      <c r="E293" s="33"/>
      <c r="F293" s="35">
        <f t="shared" si="150"/>
        <v>2500</v>
      </c>
      <c r="G293" s="35">
        <f t="shared" si="150"/>
        <v>0</v>
      </c>
      <c r="H293" s="35">
        <f t="shared" si="150"/>
        <v>0</v>
      </c>
    </row>
    <row r="294" spans="1:8" s="7" customFormat="1" ht="21" customHeight="1">
      <c r="A294" s="32" t="s">
        <v>107</v>
      </c>
      <c r="B294" s="33" t="s">
        <v>66</v>
      </c>
      <c r="C294" s="33" t="s">
        <v>54</v>
      </c>
      <c r="D294" s="33" t="s">
        <v>453</v>
      </c>
      <c r="E294" s="33"/>
      <c r="F294" s="35">
        <f t="shared" si="150"/>
        <v>2500</v>
      </c>
      <c r="G294" s="35">
        <f t="shared" si="150"/>
        <v>0</v>
      </c>
      <c r="H294" s="35">
        <f t="shared" si="150"/>
        <v>0</v>
      </c>
    </row>
    <row r="295" spans="1:8" s="7" customFormat="1" ht="33.75" customHeight="1">
      <c r="A295" s="32" t="s">
        <v>85</v>
      </c>
      <c r="B295" s="33" t="s">
        <v>66</v>
      </c>
      <c r="C295" s="33" t="s">
        <v>54</v>
      </c>
      <c r="D295" s="33" t="s">
        <v>453</v>
      </c>
      <c r="E295" s="33" t="s">
        <v>86</v>
      </c>
      <c r="F295" s="35">
        <f t="shared" si="150"/>
        <v>2500</v>
      </c>
      <c r="G295" s="35">
        <f t="shared" si="150"/>
        <v>0</v>
      </c>
      <c r="H295" s="35">
        <f t="shared" si="150"/>
        <v>0</v>
      </c>
    </row>
    <row r="296" spans="1:8" s="7" customFormat="1" ht="54.75" customHeight="1">
      <c r="A296" s="49" t="s">
        <v>188</v>
      </c>
      <c r="B296" s="33" t="s">
        <v>66</v>
      </c>
      <c r="C296" s="33" t="s">
        <v>54</v>
      </c>
      <c r="D296" s="33" t="s">
        <v>453</v>
      </c>
      <c r="E296" s="33" t="s">
        <v>187</v>
      </c>
      <c r="F296" s="35">
        <v>2500</v>
      </c>
      <c r="G296" s="39"/>
      <c r="H296" s="35"/>
    </row>
    <row r="297" spans="1:8" s="7" customFormat="1" ht="54.75" customHeight="1">
      <c r="A297" s="49" t="s">
        <v>454</v>
      </c>
      <c r="B297" s="33" t="s">
        <v>66</v>
      </c>
      <c r="C297" s="33" t="s">
        <v>54</v>
      </c>
      <c r="D297" s="33" t="s">
        <v>455</v>
      </c>
      <c r="E297" s="33"/>
      <c r="F297" s="35">
        <f>F298</f>
        <v>17000</v>
      </c>
      <c r="G297" s="35">
        <f t="shared" ref="G297:H297" si="151">G298</f>
        <v>0</v>
      </c>
      <c r="H297" s="35">
        <f t="shared" si="151"/>
        <v>17000</v>
      </c>
    </row>
    <row r="298" spans="1:8" s="7" customFormat="1" ht="18.75">
      <c r="A298" s="49" t="s">
        <v>83</v>
      </c>
      <c r="B298" s="33" t="s">
        <v>66</v>
      </c>
      <c r="C298" s="33" t="s">
        <v>54</v>
      </c>
      <c r="D298" s="33" t="s">
        <v>456</v>
      </c>
      <c r="E298" s="33"/>
      <c r="F298" s="35">
        <f t="shared" ref="F298:H300" si="152">F299</f>
        <v>17000</v>
      </c>
      <c r="G298" s="35">
        <f t="shared" si="152"/>
        <v>0</v>
      </c>
      <c r="H298" s="35">
        <f t="shared" si="152"/>
        <v>17000</v>
      </c>
    </row>
    <row r="299" spans="1:8" s="7" customFormat="1" ht="18.75">
      <c r="A299" s="49" t="s">
        <v>107</v>
      </c>
      <c r="B299" s="33" t="s">
        <v>66</v>
      </c>
      <c r="C299" s="33" t="s">
        <v>54</v>
      </c>
      <c r="D299" s="33" t="s">
        <v>457</v>
      </c>
      <c r="E299" s="33"/>
      <c r="F299" s="35">
        <f t="shared" si="152"/>
        <v>17000</v>
      </c>
      <c r="G299" s="35">
        <f t="shared" si="152"/>
        <v>0</v>
      </c>
      <c r="H299" s="35">
        <f t="shared" si="152"/>
        <v>17000</v>
      </c>
    </row>
    <row r="300" spans="1:8" s="7" customFormat="1" ht="18.75">
      <c r="A300" s="49" t="s">
        <v>105</v>
      </c>
      <c r="B300" s="33" t="s">
        <v>66</v>
      </c>
      <c r="C300" s="33" t="s">
        <v>54</v>
      </c>
      <c r="D300" s="33" t="s">
        <v>457</v>
      </c>
      <c r="E300" s="33" t="s">
        <v>106</v>
      </c>
      <c r="F300" s="35">
        <f t="shared" si="152"/>
        <v>17000</v>
      </c>
      <c r="G300" s="35">
        <f t="shared" si="152"/>
        <v>0</v>
      </c>
      <c r="H300" s="35">
        <f t="shared" si="152"/>
        <v>17000</v>
      </c>
    </row>
    <row r="301" spans="1:8" s="7" customFormat="1" ht="54.75" customHeight="1">
      <c r="A301" s="49" t="s">
        <v>223</v>
      </c>
      <c r="B301" s="33" t="s">
        <v>66</v>
      </c>
      <c r="C301" s="33" t="s">
        <v>54</v>
      </c>
      <c r="D301" s="33" t="s">
        <v>457</v>
      </c>
      <c r="E301" s="33" t="s">
        <v>213</v>
      </c>
      <c r="F301" s="35">
        <v>17000</v>
      </c>
      <c r="G301" s="39"/>
      <c r="H301" s="35">
        <v>17000</v>
      </c>
    </row>
    <row r="302" spans="1:8" s="8" customFormat="1" ht="19.5" customHeight="1">
      <c r="A302" s="32" t="s">
        <v>87</v>
      </c>
      <c r="B302" s="33" t="s">
        <v>66</v>
      </c>
      <c r="C302" s="33" t="s">
        <v>54</v>
      </c>
      <c r="D302" s="50" t="s">
        <v>267</v>
      </c>
      <c r="E302" s="33"/>
      <c r="F302" s="35">
        <f t="shared" ref="F302" si="153">F303</f>
        <v>36143</v>
      </c>
      <c r="G302" s="35">
        <f t="shared" ref="F302:H303" si="154">G303</f>
        <v>0</v>
      </c>
      <c r="H302" s="35">
        <f t="shared" si="154"/>
        <v>38986</v>
      </c>
    </row>
    <row r="303" spans="1:8" s="8" customFormat="1" ht="16.5">
      <c r="A303" s="66" t="s">
        <v>83</v>
      </c>
      <c r="B303" s="33" t="s">
        <v>66</v>
      </c>
      <c r="C303" s="33" t="s">
        <v>54</v>
      </c>
      <c r="D303" s="33" t="s">
        <v>273</v>
      </c>
      <c r="E303" s="33"/>
      <c r="F303" s="35">
        <f t="shared" si="154"/>
        <v>36143</v>
      </c>
      <c r="G303" s="35">
        <f t="shared" si="154"/>
        <v>0</v>
      </c>
      <c r="H303" s="35">
        <f t="shared" si="154"/>
        <v>38986</v>
      </c>
    </row>
    <row r="304" spans="1:8" s="8" customFormat="1" ht="16.5">
      <c r="A304" s="58" t="s">
        <v>107</v>
      </c>
      <c r="B304" s="56" t="s">
        <v>66</v>
      </c>
      <c r="C304" s="56" t="s">
        <v>54</v>
      </c>
      <c r="D304" s="56" t="s">
        <v>280</v>
      </c>
      <c r="E304" s="33"/>
      <c r="F304" s="35">
        <f t="shared" ref="F304:H304" si="155">F305+F307</f>
        <v>36143</v>
      </c>
      <c r="G304" s="35">
        <f t="shared" si="155"/>
        <v>0</v>
      </c>
      <c r="H304" s="35">
        <f t="shared" si="155"/>
        <v>38986</v>
      </c>
    </row>
    <row r="305" spans="1:8" s="8" customFormat="1" ht="33">
      <c r="A305" s="49" t="s">
        <v>85</v>
      </c>
      <c r="B305" s="56" t="s">
        <v>66</v>
      </c>
      <c r="C305" s="56" t="s">
        <v>54</v>
      </c>
      <c r="D305" s="56" t="s">
        <v>280</v>
      </c>
      <c r="E305" s="33" t="s">
        <v>86</v>
      </c>
      <c r="F305" s="35">
        <f t="shared" ref="F305:H305" si="156">F306</f>
        <v>8849</v>
      </c>
      <c r="G305" s="35">
        <f t="shared" si="156"/>
        <v>0</v>
      </c>
      <c r="H305" s="35">
        <f t="shared" si="156"/>
        <v>11692</v>
      </c>
    </row>
    <row r="306" spans="1:8" s="8" customFormat="1" ht="49.5">
      <c r="A306" s="49" t="s">
        <v>216</v>
      </c>
      <c r="B306" s="56" t="s">
        <v>66</v>
      </c>
      <c r="C306" s="56" t="s">
        <v>54</v>
      </c>
      <c r="D306" s="56" t="s">
        <v>280</v>
      </c>
      <c r="E306" s="33" t="s">
        <v>187</v>
      </c>
      <c r="F306" s="35">
        <f>7893+956</f>
        <v>8849</v>
      </c>
      <c r="G306" s="39"/>
      <c r="H306" s="35">
        <f>8194+3498</f>
        <v>11692</v>
      </c>
    </row>
    <row r="307" spans="1:8" s="8" customFormat="1" ht="16.5">
      <c r="A307" s="36" t="s">
        <v>105</v>
      </c>
      <c r="B307" s="56" t="s">
        <v>66</v>
      </c>
      <c r="C307" s="56" t="s">
        <v>54</v>
      </c>
      <c r="D307" s="56" t="s">
        <v>280</v>
      </c>
      <c r="E307" s="33" t="s">
        <v>106</v>
      </c>
      <c r="F307" s="35">
        <f t="shared" ref="F307:H307" si="157">F308</f>
        <v>27294</v>
      </c>
      <c r="G307" s="35">
        <f t="shared" si="157"/>
        <v>0</v>
      </c>
      <c r="H307" s="35">
        <f t="shared" si="157"/>
        <v>27294</v>
      </c>
    </row>
    <row r="308" spans="1:8" s="8" customFormat="1" ht="16.5">
      <c r="A308" s="36" t="s">
        <v>207</v>
      </c>
      <c r="B308" s="56" t="s">
        <v>66</v>
      </c>
      <c r="C308" s="56" t="s">
        <v>54</v>
      </c>
      <c r="D308" s="56" t="s">
        <v>280</v>
      </c>
      <c r="E308" s="33" t="s">
        <v>189</v>
      </c>
      <c r="F308" s="35">
        <v>27294</v>
      </c>
      <c r="G308" s="39"/>
      <c r="H308" s="35">
        <v>27294</v>
      </c>
    </row>
    <row r="309" spans="1:8" s="9" customFormat="1" ht="16.5">
      <c r="A309" s="32"/>
      <c r="B309" s="33"/>
      <c r="C309" s="33"/>
      <c r="D309" s="67"/>
      <c r="E309" s="33"/>
      <c r="F309" s="38"/>
      <c r="G309" s="38"/>
      <c r="H309" s="38"/>
    </row>
    <row r="310" spans="1:8" s="10" customFormat="1" ht="18.75">
      <c r="A310" s="41" t="s">
        <v>32</v>
      </c>
      <c r="B310" s="29" t="s">
        <v>66</v>
      </c>
      <c r="C310" s="29" t="s">
        <v>55</v>
      </c>
      <c r="D310" s="42"/>
      <c r="E310" s="29"/>
      <c r="F310" s="43">
        <f>F311+F316+F326+F321</f>
        <v>43673</v>
      </c>
      <c r="G310" s="43">
        <f t="shared" ref="G310:H310" si="158">G311+G316+G326+G321</f>
        <v>0</v>
      </c>
      <c r="H310" s="43">
        <f t="shared" si="158"/>
        <v>45196</v>
      </c>
    </row>
    <row r="311" spans="1:8" s="10" customFormat="1" ht="49.5">
      <c r="A311" s="32" t="s">
        <v>225</v>
      </c>
      <c r="B311" s="33" t="s">
        <v>66</v>
      </c>
      <c r="C311" s="33" t="s">
        <v>55</v>
      </c>
      <c r="D311" s="50" t="s">
        <v>448</v>
      </c>
      <c r="E311" s="33"/>
      <c r="F311" s="45">
        <f t="shared" ref="F311" si="159">F312</f>
        <v>1255</v>
      </c>
      <c r="G311" s="45">
        <f t="shared" ref="F311:H314" si="160">G312</f>
        <v>0</v>
      </c>
      <c r="H311" s="45">
        <f t="shared" si="160"/>
        <v>1255</v>
      </c>
    </row>
    <row r="312" spans="1:8" s="10" customFormat="1" ht="16.5">
      <c r="A312" s="57" t="s">
        <v>83</v>
      </c>
      <c r="B312" s="33" t="s">
        <v>66</v>
      </c>
      <c r="C312" s="33" t="s">
        <v>55</v>
      </c>
      <c r="D312" s="50" t="s">
        <v>449</v>
      </c>
      <c r="E312" s="33"/>
      <c r="F312" s="45">
        <f t="shared" si="160"/>
        <v>1255</v>
      </c>
      <c r="G312" s="45">
        <f t="shared" si="160"/>
        <v>0</v>
      </c>
      <c r="H312" s="45">
        <f t="shared" si="160"/>
        <v>1255</v>
      </c>
    </row>
    <row r="313" spans="1:8" s="10" customFormat="1" ht="16.5">
      <c r="A313" s="32" t="s">
        <v>130</v>
      </c>
      <c r="B313" s="33" t="s">
        <v>66</v>
      </c>
      <c r="C313" s="33" t="s">
        <v>55</v>
      </c>
      <c r="D313" s="50" t="s">
        <v>458</v>
      </c>
      <c r="E313" s="33"/>
      <c r="F313" s="45">
        <f t="shared" si="160"/>
        <v>1255</v>
      </c>
      <c r="G313" s="45">
        <f t="shared" si="160"/>
        <v>0</v>
      </c>
      <c r="H313" s="45">
        <f t="shared" si="160"/>
        <v>1255</v>
      </c>
    </row>
    <row r="314" spans="1:8" s="10" customFormat="1" ht="16.5">
      <c r="A314" s="57" t="s">
        <v>105</v>
      </c>
      <c r="B314" s="33" t="s">
        <v>66</v>
      </c>
      <c r="C314" s="33" t="s">
        <v>55</v>
      </c>
      <c r="D314" s="50" t="s">
        <v>458</v>
      </c>
      <c r="E314" s="33" t="s">
        <v>106</v>
      </c>
      <c r="F314" s="45">
        <f t="shared" si="160"/>
        <v>1255</v>
      </c>
      <c r="G314" s="45">
        <f t="shared" si="160"/>
        <v>0</v>
      </c>
      <c r="H314" s="45">
        <f t="shared" si="160"/>
        <v>1255</v>
      </c>
    </row>
    <row r="315" spans="1:8" s="10" customFormat="1" ht="49.5">
      <c r="A315" s="36" t="s">
        <v>223</v>
      </c>
      <c r="B315" s="33" t="s">
        <v>66</v>
      </c>
      <c r="C315" s="33" t="s">
        <v>55</v>
      </c>
      <c r="D315" s="50" t="s">
        <v>458</v>
      </c>
      <c r="E315" s="33" t="s">
        <v>213</v>
      </c>
      <c r="F315" s="35">
        <v>1255</v>
      </c>
      <c r="G315" s="39"/>
      <c r="H315" s="35">
        <v>1255</v>
      </c>
    </row>
    <row r="316" spans="1:8" s="10" customFormat="1" ht="49.5">
      <c r="A316" s="36" t="s">
        <v>265</v>
      </c>
      <c r="B316" s="33" t="s">
        <v>66</v>
      </c>
      <c r="C316" s="33" t="s">
        <v>55</v>
      </c>
      <c r="D316" s="33" t="s">
        <v>451</v>
      </c>
      <c r="E316" s="33"/>
      <c r="F316" s="35">
        <f t="shared" ref="F316" si="161">F317</f>
        <v>813</v>
      </c>
      <c r="G316" s="35">
        <f t="shared" ref="F316:H319" si="162">G317</f>
        <v>0</v>
      </c>
      <c r="H316" s="35">
        <f t="shared" si="162"/>
        <v>0</v>
      </c>
    </row>
    <row r="317" spans="1:8" s="10" customFormat="1" ht="15" customHeight="1">
      <c r="A317" s="57" t="s">
        <v>83</v>
      </c>
      <c r="B317" s="33" t="s">
        <v>66</v>
      </c>
      <c r="C317" s="33" t="s">
        <v>55</v>
      </c>
      <c r="D317" s="33" t="s">
        <v>452</v>
      </c>
      <c r="E317" s="33"/>
      <c r="F317" s="35">
        <f t="shared" si="162"/>
        <v>813</v>
      </c>
      <c r="G317" s="35">
        <f t="shared" si="162"/>
        <v>0</v>
      </c>
      <c r="H317" s="35">
        <f t="shared" si="162"/>
        <v>0</v>
      </c>
    </row>
    <row r="318" spans="1:8" s="10" customFormat="1" ht="21.75" customHeight="1">
      <c r="A318" s="57" t="s">
        <v>130</v>
      </c>
      <c r="B318" s="33" t="s">
        <v>66</v>
      </c>
      <c r="C318" s="33" t="s">
        <v>55</v>
      </c>
      <c r="D318" s="50" t="s">
        <v>459</v>
      </c>
      <c r="E318" s="33"/>
      <c r="F318" s="35">
        <f t="shared" si="162"/>
        <v>813</v>
      </c>
      <c r="G318" s="35">
        <f t="shared" si="162"/>
        <v>0</v>
      </c>
      <c r="H318" s="35">
        <f t="shared" si="162"/>
        <v>0</v>
      </c>
    </row>
    <row r="319" spans="1:8" s="10" customFormat="1" ht="36" customHeight="1">
      <c r="A319" s="49" t="s">
        <v>85</v>
      </c>
      <c r="B319" s="33" t="s">
        <v>66</v>
      </c>
      <c r="C319" s="33" t="s">
        <v>55</v>
      </c>
      <c r="D319" s="50" t="s">
        <v>459</v>
      </c>
      <c r="E319" s="33" t="s">
        <v>86</v>
      </c>
      <c r="F319" s="35">
        <f t="shared" si="162"/>
        <v>813</v>
      </c>
      <c r="G319" s="35">
        <f t="shared" si="162"/>
        <v>0</v>
      </c>
      <c r="H319" s="35">
        <f t="shared" si="162"/>
        <v>0</v>
      </c>
    </row>
    <row r="320" spans="1:8" s="10" customFormat="1" ht="50.25" customHeight="1">
      <c r="A320" s="49" t="s">
        <v>216</v>
      </c>
      <c r="B320" s="33" t="s">
        <v>66</v>
      </c>
      <c r="C320" s="33" t="s">
        <v>55</v>
      </c>
      <c r="D320" s="50" t="s">
        <v>459</v>
      </c>
      <c r="E320" s="33" t="s">
        <v>187</v>
      </c>
      <c r="F320" s="35">
        <v>813</v>
      </c>
      <c r="G320" s="39"/>
      <c r="H320" s="35"/>
    </row>
    <row r="321" spans="1:8" s="10" customFormat="1" ht="50.25" customHeight="1">
      <c r="A321" s="36" t="s">
        <v>226</v>
      </c>
      <c r="B321" s="33" t="s">
        <v>66</v>
      </c>
      <c r="C321" s="33" t="s">
        <v>55</v>
      </c>
      <c r="D321" s="50" t="s">
        <v>460</v>
      </c>
      <c r="E321" s="33"/>
      <c r="F321" s="45">
        <f t="shared" ref="F321" si="163">F322</f>
        <v>30120</v>
      </c>
      <c r="G321" s="45">
        <f t="shared" ref="F321:H324" si="164">G322</f>
        <v>0</v>
      </c>
      <c r="H321" s="45">
        <f t="shared" si="164"/>
        <v>0</v>
      </c>
    </row>
    <row r="322" spans="1:8" s="10" customFormat="1" ht="21" customHeight="1">
      <c r="A322" s="57" t="s">
        <v>83</v>
      </c>
      <c r="B322" s="33" t="s">
        <v>66</v>
      </c>
      <c r="C322" s="33" t="s">
        <v>55</v>
      </c>
      <c r="D322" s="50" t="s">
        <v>461</v>
      </c>
      <c r="E322" s="33"/>
      <c r="F322" s="45">
        <f t="shared" si="164"/>
        <v>30120</v>
      </c>
      <c r="G322" s="45">
        <f t="shared" si="164"/>
        <v>0</v>
      </c>
      <c r="H322" s="45">
        <f t="shared" si="164"/>
        <v>0</v>
      </c>
    </row>
    <row r="323" spans="1:8" s="10" customFormat="1" ht="21.75" customHeight="1">
      <c r="A323" s="32" t="s">
        <v>130</v>
      </c>
      <c r="B323" s="33" t="s">
        <v>66</v>
      </c>
      <c r="C323" s="33" t="s">
        <v>55</v>
      </c>
      <c r="D323" s="50" t="s">
        <v>462</v>
      </c>
      <c r="E323" s="33"/>
      <c r="F323" s="45">
        <f t="shared" si="164"/>
        <v>30120</v>
      </c>
      <c r="G323" s="45">
        <f t="shared" si="164"/>
        <v>0</v>
      </c>
      <c r="H323" s="45">
        <f t="shared" si="164"/>
        <v>0</v>
      </c>
    </row>
    <row r="324" spans="1:8" s="10" customFormat="1" ht="34.5" customHeight="1">
      <c r="A324" s="49" t="s">
        <v>85</v>
      </c>
      <c r="B324" s="33" t="s">
        <v>66</v>
      </c>
      <c r="C324" s="33" t="s">
        <v>55</v>
      </c>
      <c r="D324" s="50" t="s">
        <v>462</v>
      </c>
      <c r="E324" s="33" t="s">
        <v>86</v>
      </c>
      <c r="F324" s="45">
        <f t="shared" si="164"/>
        <v>30120</v>
      </c>
      <c r="G324" s="45">
        <f t="shared" si="164"/>
        <v>0</v>
      </c>
      <c r="H324" s="45">
        <f t="shared" si="164"/>
        <v>0</v>
      </c>
    </row>
    <row r="325" spans="1:8" s="10" customFormat="1" ht="50.25" customHeight="1">
      <c r="A325" s="49" t="s">
        <v>216</v>
      </c>
      <c r="B325" s="33" t="s">
        <v>66</v>
      </c>
      <c r="C325" s="33" t="s">
        <v>55</v>
      </c>
      <c r="D325" s="50" t="s">
        <v>462</v>
      </c>
      <c r="E325" s="33" t="s">
        <v>187</v>
      </c>
      <c r="F325" s="35">
        <v>30120</v>
      </c>
      <c r="G325" s="39"/>
      <c r="H325" s="35"/>
    </row>
    <row r="326" spans="1:8" s="10" customFormat="1" ht="16.5">
      <c r="A326" s="65" t="s">
        <v>87</v>
      </c>
      <c r="B326" s="33" t="s">
        <v>66</v>
      </c>
      <c r="C326" s="33" t="s">
        <v>55</v>
      </c>
      <c r="D326" s="50" t="s">
        <v>291</v>
      </c>
      <c r="E326" s="33"/>
      <c r="F326" s="35">
        <f>F327</f>
        <v>11485</v>
      </c>
      <c r="G326" s="35">
        <f t="shared" ref="G326:H326" si="165">G327</f>
        <v>0</v>
      </c>
      <c r="H326" s="35">
        <f t="shared" si="165"/>
        <v>43941</v>
      </c>
    </row>
    <row r="327" spans="1:8" s="10" customFormat="1" ht="16.5">
      <c r="A327" s="57" t="s">
        <v>83</v>
      </c>
      <c r="B327" s="33" t="s">
        <v>66</v>
      </c>
      <c r="C327" s="33" t="s">
        <v>55</v>
      </c>
      <c r="D327" s="50" t="s">
        <v>273</v>
      </c>
      <c r="E327" s="33"/>
      <c r="F327" s="35">
        <f>F328+F331</f>
        <v>11485</v>
      </c>
      <c r="G327" s="35">
        <f t="shared" ref="G327:H327" si="166">G328+G331</f>
        <v>0</v>
      </c>
      <c r="H327" s="35">
        <f t="shared" si="166"/>
        <v>43941</v>
      </c>
    </row>
    <row r="328" spans="1:8" s="10" customFormat="1" ht="16.5">
      <c r="A328" s="65" t="s">
        <v>91</v>
      </c>
      <c r="B328" s="33" t="s">
        <v>66</v>
      </c>
      <c r="C328" s="33" t="s">
        <v>55</v>
      </c>
      <c r="D328" s="50" t="s">
        <v>289</v>
      </c>
      <c r="E328" s="33"/>
      <c r="F328" s="35">
        <f>F329</f>
        <v>7810</v>
      </c>
      <c r="G328" s="35">
        <f t="shared" ref="G328:H328" si="167">G329</f>
        <v>0</v>
      </c>
      <c r="H328" s="35">
        <f t="shared" si="167"/>
        <v>6285</v>
      </c>
    </row>
    <row r="329" spans="1:8" s="10" customFormat="1" ht="33">
      <c r="A329" s="32" t="s">
        <v>248</v>
      </c>
      <c r="B329" s="33" t="s">
        <v>66</v>
      </c>
      <c r="C329" s="33" t="s">
        <v>55</v>
      </c>
      <c r="D329" s="50" t="s">
        <v>289</v>
      </c>
      <c r="E329" s="33" t="s">
        <v>92</v>
      </c>
      <c r="F329" s="35">
        <f>F330</f>
        <v>7810</v>
      </c>
      <c r="G329" s="35">
        <f t="shared" ref="G329:H329" si="168">G330</f>
        <v>0</v>
      </c>
      <c r="H329" s="35">
        <f t="shared" si="168"/>
        <v>6285</v>
      </c>
    </row>
    <row r="330" spans="1:8" s="10" customFormat="1" ht="16.5">
      <c r="A330" s="32" t="s">
        <v>91</v>
      </c>
      <c r="B330" s="33" t="s">
        <v>66</v>
      </c>
      <c r="C330" s="33" t="s">
        <v>55</v>
      </c>
      <c r="D330" s="50" t="s">
        <v>289</v>
      </c>
      <c r="E330" s="33" t="s">
        <v>215</v>
      </c>
      <c r="F330" s="35">
        <v>7810</v>
      </c>
      <c r="G330" s="39"/>
      <c r="H330" s="35">
        <v>6285</v>
      </c>
    </row>
    <row r="331" spans="1:8" s="10" customFormat="1" ht="16.5">
      <c r="A331" s="57" t="s">
        <v>131</v>
      </c>
      <c r="B331" s="33" t="s">
        <v>66</v>
      </c>
      <c r="C331" s="33" t="s">
        <v>55</v>
      </c>
      <c r="D331" s="50" t="s">
        <v>292</v>
      </c>
      <c r="E331" s="33"/>
      <c r="F331" s="35">
        <f>F332</f>
        <v>3675</v>
      </c>
      <c r="G331" s="35">
        <f t="shared" ref="G331:H331" si="169">G332</f>
        <v>0</v>
      </c>
      <c r="H331" s="35">
        <f t="shared" si="169"/>
        <v>37656</v>
      </c>
    </row>
    <row r="332" spans="1:8" s="10" customFormat="1" ht="33">
      <c r="A332" s="57" t="s">
        <v>85</v>
      </c>
      <c r="B332" s="33" t="s">
        <v>66</v>
      </c>
      <c r="C332" s="33" t="s">
        <v>55</v>
      </c>
      <c r="D332" s="50" t="s">
        <v>292</v>
      </c>
      <c r="E332" s="33" t="s">
        <v>86</v>
      </c>
      <c r="F332" s="35">
        <f t="shared" ref="F332:H332" si="170">F333</f>
        <v>3675</v>
      </c>
      <c r="G332" s="35">
        <f t="shared" si="170"/>
        <v>0</v>
      </c>
      <c r="H332" s="35">
        <f t="shared" si="170"/>
        <v>37656</v>
      </c>
    </row>
    <row r="333" spans="1:8" s="10" customFormat="1" ht="49.5">
      <c r="A333" s="49" t="s">
        <v>216</v>
      </c>
      <c r="B333" s="33" t="s">
        <v>66</v>
      </c>
      <c r="C333" s="33" t="s">
        <v>55</v>
      </c>
      <c r="D333" s="50" t="s">
        <v>292</v>
      </c>
      <c r="E333" s="33" t="s">
        <v>187</v>
      </c>
      <c r="F333" s="35">
        <v>3675</v>
      </c>
      <c r="G333" s="39"/>
      <c r="H333" s="35">
        <v>37656</v>
      </c>
    </row>
    <row r="334" spans="1:8" ht="11.25" customHeight="1">
      <c r="A334" s="40"/>
      <c r="B334" s="33"/>
      <c r="C334" s="33"/>
      <c r="D334" s="67"/>
      <c r="E334" s="33"/>
      <c r="F334" s="22"/>
      <c r="G334" s="22"/>
      <c r="H334" s="22"/>
    </row>
    <row r="335" spans="1:8" s="10" customFormat="1" ht="18.75">
      <c r="A335" s="68" t="s">
        <v>67</v>
      </c>
      <c r="B335" s="29" t="s">
        <v>66</v>
      </c>
      <c r="C335" s="29" t="s">
        <v>57</v>
      </c>
      <c r="D335" s="42"/>
      <c r="E335" s="29"/>
      <c r="F335" s="43">
        <f>F336+F346+F341</f>
        <v>413890</v>
      </c>
      <c r="G335" s="43">
        <f t="shared" ref="G335:H335" si="171">G336+G346+G341</f>
        <v>0</v>
      </c>
      <c r="H335" s="43">
        <f t="shared" si="171"/>
        <v>418494</v>
      </c>
    </row>
    <row r="336" spans="1:8" s="10" customFormat="1" ht="33">
      <c r="A336" s="69" t="s">
        <v>227</v>
      </c>
      <c r="B336" s="33" t="s">
        <v>66</v>
      </c>
      <c r="C336" s="33" t="s">
        <v>57</v>
      </c>
      <c r="D336" s="50" t="s">
        <v>463</v>
      </c>
      <c r="E336" s="33"/>
      <c r="F336" s="45">
        <f t="shared" ref="F336" si="172">F337</f>
        <v>165262</v>
      </c>
      <c r="G336" s="45">
        <f t="shared" ref="F336:H339" si="173">G337</f>
        <v>0</v>
      </c>
      <c r="H336" s="45">
        <f t="shared" si="173"/>
        <v>169847</v>
      </c>
    </row>
    <row r="337" spans="1:8" s="10" customFormat="1" ht="16.5">
      <c r="A337" s="66" t="s">
        <v>83</v>
      </c>
      <c r="B337" s="33" t="s">
        <v>66</v>
      </c>
      <c r="C337" s="33" t="s">
        <v>57</v>
      </c>
      <c r="D337" s="50" t="s">
        <v>464</v>
      </c>
      <c r="E337" s="33"/>
      <c r="F337" s="45">
        <f t="shared" si="173"/>
        <v>165262</v>
      </c>
      <c r="G337" s="45">
        <f t="shared" si="173"/>
        <v>0</v>
      </c>
      <c r="H337" s="45">
        <f t="shared" si="173"/>
        <v>169847</v>
      </c>
    </row>
    <row r="338" spans="1:8" s="10" customFormat="1" ht="21" customHeight="1">
      <c r="A338" s="69" t="s">
        <v>128</v>
      </c>
      <c r="B338" s="33" t="s">
        <v>66</v>
      </c>
      <c r="C338" s="33" t="s">
        <v>57</v>
      </c>
      <c r="D338" s="50" t="s">
        <v>465</v>
      </c>
      <c r="E338" s="33"/>
      <c r="F338" s="45">
        <f t="shared" si="173"/>
        <v>165262</v>
      </c>
      <c r="G338" s="45">
        <f t="shared" si="173"/>
        <v>0</v>
      </c>
      <c r="H338" s="45">
        <f t="shared" si="173"/>
        <v>169847</v>
      </c>
    </row>
    <row r="339" spans="1:8" s="10" customFormat="1" ht="33">
      <c r="A339" s="57" t="s">
        <v>85</v>
      </c>
      <c r="B339" s="33" t="s">
        <v>66</v>
      </c>
      <c r="C339" s="33" t="s">
        <v>57</v>
      </c>
      <c r="D339" s="50" t="s">
        <v>465</v>
      </c>
      <c r="E339" s="33" t="s">
        <v>86</v>
      </c>
      <c r="F339" s="45">
        <f t="shared" si="173"/>
        <v>165262</v>
      </c>
      <c r="G339" s="45">
        <f t="shared" si="173"/>
        <v>0</v>
      </c>
      <c r="H339" s="45">
        <f t="shared" si="173"/>
        <v>169847</v>
      </c>
    </row>
    <row r="340" spans="1:8" s="10" customFormat="1" ht="49.5">
      <c r="A340" s="49" t="s">
        <v>188</v>
      </c>
      <c r="B340" s="33" t="s">
        <v>66</v>
      </c>
      <c r="C340" s="33" t="s">
        <v>57</v>
      </c>
      <c r="D340" s="50" t="s">
        <v>465</v>
      </c>
      <c r="E340" s="33" t="s">
        <v>187</v>
      </c>
      <c r="F340" s="35">
        <v>165262</v>
      </c>
      <c r="G340" s="39"/>
      <c r="H340" s="35">
        <v>169847</v>
      </c>
    </row>
    <row r="341" spans="1:8" s="10" customFormat="1" ht="49.5">
      <c r="A341" s="36" t="s">
        <v>226</v>
      </c>
      <c r="B341" s="33" t="s">
        <v>66</v>
      </c>
      <c r="C341" s="33" t="s">
        <v>57</v>
      </c>
      <c r="D341" s="50" t="s">
        <v>460</v>
      </c>
      <c r="E341" s="33"/>
      <c r="F341" s="35">
        <f t="shared" ref="F341" si="174">F342</f>
        <v>242249</v>
      </c>
      <c r="G341" s="35">
        <f t="shared" ref="F341:H344" si="175">G342</f>
        <v>0</v>
      </c>
      <c r="H341" s="35">
        <f t="shared" si="175"/>
        <v>0</v>
      </c>
    </row>
    <row r="342" spans="1:8" s="10" customFormat="1" ht="16.5">
      <c r="A342" s="57" t="s">
        <v>83</v>
      </c>
      <c r="B342" s="33" t="s">
        <v>66</v>
      </c>
      <c r="C342" s="33" t="s">
        <v>57</v>
      </c>
      <c r="D342" s="50" t="s">
        <v>461</v>
      </c>
      <c r="E342" s="33"/>
      <c r="F342" s="35">
        <f t="shared" si="175"/>
        <v>242249</v>
      </c>
      <c r="G342" s="35">
        <f t="shared" si="175"/>
        <v>0</v>
      </c>
      <c r="H342" s="35">
        <f t="shared" si="175"/>
        <v>0</v>
      </c>
    </row>
    <row r="343" spans="1:8" s="10" customFormat="1" ht="16.5">
      <c r="A343" s="69" t="s">
        <v>128</v>
      </c>
      <c r="B343" s="33" t="s">
        <v>66</v>
      </c>
      <c r="C343" s="33" t="s">
        <v>57</v>
      </c>
      <c r="D343" s="50" t="s">
        <v>466</v>
      </c>
      <c r="E343" s="33"/>
      <c r="F343" s="35">
        <f t="shared" si="175"/>
        <v>242249</v>
      </c>
      <c r="G343" s="35">
        <f t="shared" si="175"/>
        <v>0</v>
      </c>
      <c r="H343" s="35">
        <f t="shared" si="175"/>
        <v>0</v>
      </c>
    </row>
    <row r="344" spans="1:8" s="10" customFormat="1" ht="33">
      <c r="A344" s="49" t="s">
        <v>85</v>
      </c>
      <c r="B344" s="33" t="s">
        <v>66</v>
      </c>
      <c r="C344" s="33" t="s">
        <v>57</v>
      </c>
      <c r="D344" s="50" t="s">
        <v>466</v>
      </c>
      <c r="E344" s="33" t="s">
        <v>86</v>
      </c>
      <c r="F344" s="35">
        <f t="shared" si="175"/>
        <v>242249</v>
      </c>
      <c r="G344" s="35">
        <f t="shared" si="175"/>
        <v>0</v>
      </c>
      <c r="H344" s="35">
        <f t="shared" si="175"/>
        <v>0</v>
      </c>
    </row>
    <row r="345" spans="1:8" s="10" customFormat="1" ht="49.5">
      <c r="A345" s="49" t="s">
        <v>216</v>
      </c>
      <c r="B345" s="33" t="s">
        <v>66</v>
      </c>
      <c r="C345" s="33" t="s">
        <v>57</v>
      </c>
      <c r="D345" s="50" t="s">
        <v>466</v>
      </c>
      <c r="E345" s="33" t="s">
        <v>187</v>
      </c>
      <c r="F345" s="35">
        <v>242249</v>
      </c>
      <c r="G345" s="39"/>
      <c r="H345" s="35"/>
    </row>
    <row r="346" spans="1:8" s="10" customFormat="1" ht="16.5">
      <c r="A346" s="32" t="s">
        <v>87</v>
      </c>
      <c r="B346" s="33" t="s">
        <v>66</v>
      </c>
      <c r="C346" s="33" t="s">
        <v>57</v>
      </c>
      <c r="D346" s="50" t="s">
        <v>267</v>
      </c>
      <c r="E346" s="33"/>
      <c r="F346" s="35">
        <f t="shared" ref="F346:H347" si="176">F347</f>
        <v>6379</v>
      </c>
      <c r="G346" s="35">
        <f t="shared" si="176"/>
        <v>0</v>
      </c>
      <c r="H346" s="35">
        <f t="shared" si="176"/>
        <v>248647</v>
      </c>
    </row>
    <row r="347" spans="1:8" s="8" customFormat="1" ht="16.5">
      <c r="A347" s="66" t="s">
        <v>83</v>
      </c>
      <c r="B347" s="33" t="s">
        <v>66</v>
      </c>
      <c r="C347" s="33" t="s">
        <v>57</v>
      </c>
      <c r="D347" s="33" t="s">
        <v>273</v>
      </c>
      <c r="E347" s="33"/>
      <c r="F347" s="35">
        <f>F348</f>
        <v>6379</v>
      </c>
      <c r="G347" s="35">
        <f t="shared" si="176"/>
        <v>0</v>
      </c>
      <c r="H347" s="35">
        <f t="shared" si="176"/>
        <v>248647</v>
      </c>
    </row>
    <row r="348" spans="1:8" s="8" customFormat="1" ht="16.5">
      <c r="A348" s="32" t="s">
        <v>128</v>
      </c>
      <c r="B348" s="33" t="s">
        <v>66</v>
      </c>
      <c r="C348" s="33" t="s">
        <v>57</v>
      </c>
      <c r="D348" s="33" t="s">
        <v>413</v>
      </c>
      <c r="E348" s="33"/>
      <c r="F348" s="35">
        <f t="shared" ref="F348" si="177">F349</f>
        <v>6379</v>
      </c>
      <c r="G348" s="35">
        <f t="shared" ref="F348:H349" si="178">G349</f>
        <v>0</v>
      </c>
      <c r="H348" s="35">
        <f t="shared" si="178"/>
        <v>248647</v>
      </c>
    </row>
    <row r="349" spans="1:8" s="8" customFormat="1" ht="33">
      <c r="A349" s="57" t="s">
        <v>85</v>
      </c>
      <c r="B349" s="33" t="s">
        <v>66</v>
      </c>
      <c r="C349" s="33" t="s">
        <v>57</v>
      </c>
      <c r="D349" s="33" t="s">
        <v>413</v>
      </c>
      <c r="E349" s="33" t="s">
        <v>86</v>
      </c>
      <c r="F349" s="35">
        <f t="shared" si="178"/>
        <v>6379</v>
      </c>
      <c r="G349" s="35">
        <f t="shared" si="178"/>
        <v>0</v>
      </c>
      <c r="H349" s="35">
        <f t="shared" si="178"/>
        <v>248647</v>
      </c>
    </row>
    <row r="350" spans="1:8" s="8" customFormat="1" ht="49.5">
      <c r="A350" s="49" t="s">
        <v>188</v>
      </c>
      <c r="B350" s="33" t="s">
        <v>66</v>
      </c>
      <c r="C350" s="33" t="s">
        <v>57</v>
      </c>
      <c r="D350" s="33" t="s">
        <v>413</v>
      </c>
      <c r="E350" s="33" t="s">
        <v>187</v>
      </c>
      <c r="F350" s="35">
        <f>370+6009</f>
        <v>6379</v>
      </c>
      <c r="G350" s="39"/>
      <c r="H350" s="35">
        <f>389+248258</f>
        <v>248647</v>
      </c>
    </row>
    <row r="351" spans="1:8" s="8" customFormat="1" ht="16.5">
      <c r="A351" s="32"/>
      <c r="B351" s="33"/>
      <c r="C351" s="33"/>
      <c r="D351" s="50"/>
      <c r="E351" s="33"/>
      <c r="F351" s="47"/>
      <c r="G351" s="47"/>
      <c r="H351" s="47"/>
    </row>
    <row r="352" spans="1:8" s="9" customFormat="1" ht="37.5">
      <c r="A352" s="41" t="s">
        <v>33</v>
      </c>
      <c r="B352" s="29" t="s">
        <v>66</v>
      </c>
      <c r="C352" s="29" t="s">
        <v>66</v>
      </c>
      <c r="D352" s="42"/>
      <c r="E352" s="29"/>
      <c r="F352" s="43">
        <f>F353+F358+F377+F367+F372</f>
        <v>139438</v>
      </c>
      <c r="G352" s="43">
        <f t="shared" ref="G352:H352" si="179">G353+G358+G377+G367+G372</f>
        <v>0</v>
      </c>
      <c r="H352" s="43">
        <f t="shared" si="179"/>
        <v>139434</v>
      </c>
    </row>
    <row r="353" spans="1:8" s="9" customFormat="1" ht="99.75">
      <c r="A353" s="69" t="s">
        <v>238</v>
      </c>
      <c r="B353" s="33" t="s">
        <v>66</v>
      </c>
      <c r="C353" s="33" t="s">
        <v>66</v>
      </c>
      <c r="D353" s="50" t="s">
        <v>313</v>
      </c>
      <c r="E353" s="29"/>
      <c r="F353" s="45">
        <f>F354</f>
        <v>1785</v>
      </c>
      <c r="G353" s="45">
        <f t="shared" ref="G353:H356" si="180">G354</f>
        <v>0</v>
      </c>
      <c r="H353" s="45">
        <f t="shared" si="180"/>
        <v>1785</v>
      </c>
    </row>
    <row r="354" spans="1:8" s="9" customFormat="1" ht="33.75">
      <c r="A354" s="69" t="s">
        <v>247</v>
      </c>
      <c r="B354" s="33" t="s">
        <v>66</v>
      </c>
      <c r="C354" s="33" t="s">
        <v>66</v>
      </c>
      <c r="D354" s="50" t="s">
        <v>319</v>
      </c>
      <c r="E354" s="29"/>
      <c r="F354" s="45">
        <f>F355</f>
        <v>1785</v>
      </c>
      <c r="G354" s="45">
        <f t="shared" si="180"/>
        <v>0</v>
      </c>
      <c r="H354" s="45">
        <f t="shared" si="180"/>
        <v>1785</v>
      </c>
    </row>
    <row r="355" spans="1:8" s="9" customFormat="1" ht="50.25">
      <c r="A355" s="69" t="s">
        <v>467</v>
      </c>
      <c r="B355" s="33" t="s">
        <v>66</v>
      </c>
      <c r="C355" s="33" t="s">
        <v>66</v>
      </c>
      <c r="D355" s="50" t="s">
        <v>468</v>
      </c>
      <c r="E355" s="29"/>
      <c r="F355" s="45">
        <f>F356</f>
        <v>1785</v>
      </c>
      <c r="G355" s="45">
        <f t="shared" si="180"/>
        <v>0</v>
      </c>
      <c r="H355" s="45">
        <f t="shared" si="180"/>
        <v>1785</v>
      </c>
    </row>
    <row r="356" spans="1:8" s="9" customFormat="1" ht="49.5">
      <c r="A356" s="57" t="s">
        <v>89</v>
      </c>
      <c r="B356" s="33" t="s">
        <v>66</v>
      </c>
      <c r="C356" s="33" t="s">
        <v>66</v>
      </c>
      <c r="D356" s="50" t="s">
        <v>468</v>
      </c>
      <c r="E356" s="50">
        <v>600</v>
      </c>
      <c r="F356" s="45">
        <f>F357</f>
        <v>1785</v>
      </c>
      <c r="G356" s="45">
        <f t="shared" si="180"/>
        <v>0</v>
      </c>
      <c r="H356" s="45">
        <f t="shared" si="180"/>
        <v>1785</v>
      </c>
    </row>
    <row r="357" spans="1:8" s="9" customFormat="1" ht="16.5">
      <c r="A357" s="32" t="s">
        <v>196</v>
      </c>
      <c r="B357" s="33" t="s">
        <v>66</v>
      </c>
      <c r="C357" s="33" t="s">
        <v>66</v>
      </c>
      <c r="D357" s="50" t="s">
        <v>468</v>
      </c>
      <c r="E357" s="50">
        <v>610</v>
      </c>
      <c r="F357" s="45">
        <v>1785</v>
      </c>
      <c r="G357" s="45"/>
      <c r="H357" s="45">
        <v>1785</v>
      </c>
    </row>
    <row r="358" spans="1:8" s="9" customFormat="1" ht="33">
      <c r="A358" s="69" t="s">
        <v>227</v>
      </c>
      <c r="B358" s="33" t="s">
        <v>66</v>
      </c>
      <c r="C358" s="33" t="s">
        <v>66</v>
      </c>
      <c r="D358" s="50" t="s">
        <v>463</v>
      </c>
      <c r="E358" s="33"/>
      <c r="F358" s="45">
        <f t="shared" ref="F358:H358" si="181">F359+F363</f>
        <v>137396</v>
      </c>
      <c r="G358" s="45">
        <f t="shared" si="181"/>
        <v>0</v>
      </c>
      <c r="H358" s="45">
        <f t="shared" si="181"/>
        <v>137392</v>
      </c>
    </row>
    <row r="359" spans="1:8" s="9" customFormat="1" ht="33">
      <c r="A359" s="57" t="s">
        <v>247</v>
      </c>
      <c r="B359" s="33" t="s">
        <v>66</v>
      </c>
      <c r="C359" s="33" t="s">
        <v>66</v>
      </c>
      <c r="D359" s="50" t="s">
        <v>469</v>
      </c>
      <c r="E359" s="33"/>
      <c r="F359" s="45">
        <f t="shared" ref="F359" si="182">F360</f>
        <v>137391</v>
      </c>
      <c r="G359" s="45">
        <f t="shared" ref="F359:H361" si="183">G360</f>
        <v>0</v>
      </c>
      <c r="H359" s="45">
        <f t="shared" si="183"/>
        <v>137391</v>
      </c>
    </row>
    <row r="360" spans="1:8" s="9" customFormat="1" ht="49.5">
      <c r="A360" s="57" t="s">
        <v>133</v>
      </c>
      <c r="B360" s="33" t="s">
        <v>66</v>
      </c>
      <c r="C360" s="33" t="s">
        <v>66</v>
      </c>
      <c r="D360" s="50" t="s">
        <v>470</v>
      </c>
      <c r="E360" s="33"/>
      <c r="F360" s="45">
        <f t="shared" si="183"/>
        <v>137391</v>
      </c>
      <c r="G360" s="45">
        <f t="shared" si="183"/>
        <v>0</v>
      </c>
      <c r="H360" s="45">
        <f t="shared" si="183"/>
        <v>137391</v>
      </c>
    </row>
    <row r="361" spans="1:8" s="9" customFormat="1" ht="49.5">
      <c r="A361" s="57" t="s">
        <v>89</v>
      </c>
      <c r="B361" s="33" t="s">
        <v>66</v>
      </c>
      <c r="C361" s="33" t="s">
        <v>66</v>
      </c>
      <c r="D361" s="50" t="s">
        <v>470</v>
      </c>
      <c r="E361" s="33" t="s">
        <v>90</v>
      </c>
      <c r="F361" s="45">
        <f t="shared" si="183"/>
        <v>137391</v>
      </c>
      <c r="G361" s="45">
        <f t="shared" si="183"/>
        <v>0</v>
      </c>
      <c r="H361" s="45">
        <f t="shared" si="183"/>
        <v>137391</v>
      </c>
    </row>
    <row r="362" spans="1:8" s="9" customFormat="1" ht="16.5">
      <c r="A362" s="32" t="s">
        <v>196</v>
      </c>
      <c r="B362" s="33" t="s">
        <v>66</v>
      </c>
      <c r="C362" s="33" t="s">
        <v>66</v>
      </c>
      <c r="D362" s="50" t="s">
        <v>470</v>
      </c>
      <c r="E362" s="33" t="s">
        <v>195</v>
      </c>
      <c r="F362" s="35">
        <v>137391</v>
      </c>
      <c r="G362" s="39"/>
      <c r="H362" s="35">
        <v>137391</v>
      </c>
    </row>
    <row r="363" spans="1:8" s="9" customFormat="1" ht="16.5">
      <c r="A363" s="66" t="s">
        <v>83</v>
      </c>
      <c r="B363" s="33" t="s">
        <v>66</v>
      </c>
      <c r="C363" s="33" t="s">
        <v>57</v>
      </c>
      <c r="D363" s="50" t="s">
        <v>464</v>
      </c>
      <c r="E363" s="33"/>
      <c r="F363" s="45">
        <f t="shared" ref="F363" si="184">F364</f>
        <v>5</v>
      </c>
      <c r="G363" s="45">
        <f t="shared" ref="F363:H365" si="185">G364</f>
        <v>0</v>
      </c>
      <c r="H363" s="45">
        <f t="shared" si="185"/>
        <v>1</v>
      </c>
    </row>
    <row r="364" spans="1:8" s="9" customFormat="1" ht="49.5">
      <c r="A364" s="57" t="s">
        <v>228</v>
      </c>
      <c r="B364" s="33" t="s">
        <v>66</v>
      </c>
      <c r="C364" s="33" t="s">
        <v>57</v>
      </c>
      <c r="D364" s="50" t="s">
        <v>471</v>
      </c>
      <c r="E364" s="33"/>
      <c r="F364" s="45">
        <f t="shared" si="185"/>
        <v>5</v>
      </c>
      <c r="G364" s="45">
        <f t="shared" si="185"/>
        <v>0</v>
      </c>
      <c r="H364" s="45">
        <f t="shared" si="185"/>
        <v>1</v>
      </c>
    </row>
    <row r="365" spans="1:8" s="9" customFormat="1" ht="49.5">
      <c r="A365" s="57" t="s">
        <v>89</v>
      </c>
      <c r="B365" s="33" t="s">
        <v>66</v>
      </c>
      <c r="C365" s="33" t="s">
        <v>57</v>
      </c>
      <c r="D365" s="50" t="s">
        <v>471</v>
      </c>
      <c r="E365" s="33" t="s">
        <v>90</v>
      </c>
      <c r="F365" s="45">
        <f t="shared" si="185"/>
        <v>5</v>
      </c>
      <c r="G365" s="45">
        <f t="shared" si="185"/>
        <v>0</v>
      </c>
      <c r="H365" s="45">
        <f t="shared" si="185"/>
        <v>1</v>
      </c>
    </row>
    <row r="366" spans="1:8" s="9" customFormat="1" ht="16.5">
      <c r="A366" s="32" t="s">
        <v>196</v>
      </c>
      <c r="B366" s="33" t="s">
        <v>66</v>
      </c>
      <c r="C366" s="33" t="s">
        <v>57</v>
      </c>
      <c r="D366" s="50" t="s">
        <v>471</v>
      </c>
      <c r="E366" s="33" t="s">
        <v>195</v>
      </c>
      <c r="F366" s="35">
        <v>5</v>
      </c>
      <c r="G366" s="39"/>
      <c r="H366" s="35">
        <v>1</v>
      </c>
    </row>
    <row r="367" spans="1:8" s="9" customFormat="1" ht="49.5">
      <c r="A367" s="32" t="s">
        <v>170</v>
      </c>
      <c r="B367" s="33" t="s">
        <v>66</v>
      </c>
      <c r="C367" s="33" t="s">
        <v>66</v>
      </c>
      <c r="D367" s="50" t="s">
        <v>444</v>
      </c>
      <c r="E367" s="33"/>
      <c r="F367" s="35">
        <f>F368</f>
        <v>166</v>
      </c>
      <c r="G367" s="35">
        <f t="shared" ref="G367:H368" si="186">G368</f>
        <v>0</v>
      </c>
      <c r="H367" s="35">
        <f t="shared" si="186"/>
        <v>166</v>
      </c>
    </row>
    <row r="368" spans="1:8" s="9" customFormat="1" ht="33">
      <c r="A368" s="32" t="s">
        <v>247</v>
      </c>
      <c r="B368" s="33" t="s">
        <v>66</v>
      </c>
      <c r="C368" s="33" t="s">
        <v>66</v>
      </c>
      <c r="D368" s="50" t="s">
        <v>472</v>
      </c>
      <c r="E368" s="33"/>
      <c r="F368" s="35">
        <f>F369</f>
        <v>166</v>
      </c>
      <c r="G368" s="35">
        <f t="shared" si="186"/>
        <v>0</v>
      </c>
      <c r="H368" s="35">
        <f t="shared" si="186"/>
        <v>166</v>
      </c>
    </row>
    <row r="369" spans="1:8" s="9" customFormat="1" ht="49.5">
      <c r="A369" s="32" t="s">
        <v>467</v>
      </c>
      <c r="B369" s="33" t="s">
        <v>66</v>
      </c>
      <c r="C369" s="33" t="s">
        <v>66</v>
      </c>
      <c r="D369" s="50" t="s">
        <v>473</v>
      </c>
      <c r="E369" s="33"/>
      <c r="F369" s="35">
        <f>F370</f>
        <v>166</v>
      </c>
      <c r="G369" s="35">
        <f t="shared" ref="G369:H369" si="187">G370</f>
        <v>0</v>
      </c>
      <c r="H369" s="35">
        <f t="shared" si="187"/>
        <v>166</v>
      </c>
    </row>
    <row r="370" spans="1:8" s="9" customFormat="1" ht="49.5">
      <c r="A370" s="32" t="s">
        <v>89</v>
      </c>
      <c r="B370" s="33" t="s">
        <v>66</v>
      </c>
      <c r="C370" s="33" t="s">
        <v>66</v>
      </c>
      <c r="D370" s="50" t="s">
        <v>473</v>
      </c>
      <c r="E370" s="33" t="s">
        <v>90</v>
      </c>
      <c r="F370" s="35">
        <f>F371</f>
        <v>166</v>
      </c>
      <c r="G370" s="35">
        <f t="shared" ref="G370:H370" si="188">G371</f>
        <v>0</v>
      </c>
      <c r="H370" s="35">
        <f t="shared" si="188"/>
        <v>166</v>
      </c>
    </row>
    <row r="371" spans="1:8" s="9" customFormat="1" ht="16.5">
      <c r="A371" s="32" t="s">
        <v>196</v>
      </c>
      <c r="B371" s="33" t="s">
        <v>66</v>
      </c>
      <c r="C371" s="33" t="s">
        <v>66</v>
      </c>
      <c r="D371" s="50" t="s">
        <v>473</v>
      </c>
      <c r="E371" s="33" t="s">
        <v>195</v>
      </c>
      <c r="F371" s="35">
        <v>166</v>
      </c>
      <c r="G371" s="39"/>
      <c r="H371" s="35">
        <v>166</v>
      </c>
    </row>
    <row r="372" spans="1:8" s="9" customFormat="1" ht="49.5">
      <c r="A372" s="90" t="s">
        <v>226</v>
      </c>
      <c r="B372" s="33" t="s">
        <v>66</v>
      </c>
      <c r="C372" s="33" t="s">
        <v>66</v>
      </c>
      <c r="D372" s="50" t="s">
        <v>460</v>
      </c>
      <c r="E372" s="33"/>
      <c r="F372" s="35">
        <f>F373</f>
        <v>91</v>
      </c>
      <c r="G372" s="35">
        <f t="shared" ref="G372:H375" si="189">G373</f>
        <v>0</v>
      </c>
      <c r="H372" s="35">
        <f t="shared" si="189"/>
        <v>0</v>
      </c>
    </row>
    <row r="373" spans="1:8" s="9" customFormat="1" ht="33">
      <c r="A373" s="51" t="s">
        <v>247</v>
      </c>
      <c r="B373" s="33" t="s">
        <v>66</v>
      </c>
      <c r="C373" s="33" t="s">
        <v>66</v>
      </c>
      <c r="D373" s="50" t="s">
        <v>474</v>
      </c>
      <c r="E373" s="33"/>
      <c r="F373" s="35">
        <f>F374</f>
        <v>91</v>
      </c>
      <c r="G373" s="35">
        <f t="shared" si="189"/>
        <v>0</v>
      </c>
      <c r="H373" s="35">
        <f t="shared" si="189"/>
        <v>0</v>
      </c>
    </row>
    <row r="374" spans="1:8" s="9" customFormat="1" ht="49.5">
      <c r="A374" s="51" t="s">
        <v>467</v>
      </c>
      <c r="B374" s="33" t="s">
        <v>66</v>
      </c>
      <c r="C374" s="33" t="s">
        <v>66</v>
      </c>
      <c r="D374" s="50" t="s">
        <v>475</v>
      </c>
      <c r="E374" s="33"/>
      <c r="F374" s="35">
        <f>F375</f>
        <v>91</v>
      </c>
      <c r="G374" s="35">
        <f t="shared" si="189"/>
        <v>0</v>
      </c>
      <c r="H374" s="35">
        <f t="shared" si="189"/>
        <v>0</v>
      </c>
    </row>
    <row r="375" spans="1:8" s="9" customFormat="1" ht="49.5">
      <c r="A375" s="51" t="s">
        <v>89</v>
      </c>
      <c r="B375" s="33" t="s">
        <v>66</v>
      </c>
      <c r="C375" s="33" t="s">
        <v>66</v>
      </c>
      <c r="D375" s="50" t="s">
        <v>475</v>
      </c>
      <c r="E375" s="33" t="s">
        <v>90</v>
      </c>
      <c r="F375" s="35">
        <f>F376</f>
        <v>91</v>
      </c>
      <c r="G375" s="35">
        <f t="shared" si="189"/>
        <v>0</v>
      </c>
      <c r="H375" s="35">
        <f t="shared" si="189"/>
        <v>0</v>
      </c>
    </row>
    <row r="376" spans="1:8" s="9" customFormat="1" ht="16.5">
      <c r="A376" s="51" t="s">
        <v>196</v>
      </c>
      <c r="B376" s="33" t="s">
        <v>66</v>
      </c>
      <c r="C376" s="33" t="s">
        <v>66</v>
      </c>
      <c r="D376" s="50" t="s">
        <v>475</v>
      </c>
      <c r="E376" s="33" t="s">
        <v>195</v>
      </c>
      <c r="F376" s="35">
        <v>91</v>
      </c>
      <c r="G376" s="39"/>
      <c r="H376" s="35"/>
    </row>
    <row r="377" spans="1:8" s="9" customFormat="1" ht="16.5">
      <c r="A377" s="57" t="s">
        <v>87</v>
      </c>
      <c r="B377" s="70" t="s">
        <v>66</v>
      </c>
      <c r="C377" s="70" t="s">
        <v>66</v>
      </c>
      <c r="D377" s="71" t="s">
        <v>267</v>
      </c>
      <c r="E377" s="33"/>
      <c r="F377" s="45">
        <f>F378</f>
        <v>0</v>
      </c>
      <c r="G377" s="45">
        <f t="shared" ref="G377:H377" si="190">G378</f>
        <v>0</v>
      </c>
      <c r="H377" s="45">
        <f t="shared" si="190"/>
        <v>91</v>
      </c>
    </row>
    <row r="378" spans="1:8" s="9" customFormat="1" ht="33">
      <c r="A378" s="57" t="s">
        <v>247</v>
      </c>
      <c r="B378" s="70" t="s">
        <v>66</v>
      </c>
      <c r="C378" s="70" t="s">
        <v>66</v>
      </c>
      <c r="D378" s="71" t="s">
        <v>287</v>
      </c>
      <c r="E378" s="33"/>
      <c r="F378" s="45">
        <f t="shared" ref="F378" si="191">F379</f>
        <v>0</v>
      </c>
      <c r="G378" s="45">
        <f t="shared" ref="F378:H380" si="192">G379</f>
        <v>0</v>
      </c>
      <c r="H378" s="45">
        <f t="shared" si="192"/>
        <v>91</v>
      </c>
    </row>
    <row r="379" spans="1:8" s="9" customFormat="1" ht="49.5">
      <c r="A379" s="57" t="s">
        <v>133</v>
      </c>
      <c r="B379" s="70" t="s">
        <v>66</v>
      </c>
      <c r="C379" s="70" t="s">
        <v>66</v>
      </c>
      <c r="D379" s="71" t="s">
        <v>476</v>
      </c>
      <c r="E379" s="33"/>
      <c r="F379" s="45">
        <f t="shared" si="192"/>
        <v>0</v>
      </c>
      <c r="G379" s="45">
        <f t="shared" si="192"/>
        <v>0</v>
      </c>
      <c r="H379" s="45">
        <f t="shared" si="192"/>
        <v>91</v>
      </c>
    </row>
    <row r="380" spans="1:8" s="9" customFormat="1" ht="49.5">
      <c r="A380" s="57" t="s">
        <v>89</v>
      </c>
      <c r="B380" s="70" t="s">
        <v>66</v>
      </c>
      <c r="C380" s="70" t="s">
        <v>66</v>
      </c>
      <c r="D380" s="71" t="s">
        <v>476</v>
      </c>
      <c r="E380" s="33" t="s">
        <v>90</v>
      </c>
      <c r="F380" s="35">
        <f t="shared" si="192"/>
        <v>0</v>
      </c>
      <c r="G380" s="35">
        <f t="shared" si="192"/>
        <v>0</v>
      </c>
      <c r="H380" s="35">
        <f t="shared" si="192"/>
        <v>91</v>
      </c>
    </row>
    <row r="381" spans="1:8" s="9" customFormat="1" ht="16.5">
      <c r="A381" s="32" t="s">
        <v>196</v>
      </c>
      <c r="B381" s="70" t="s">
        <v>66</v>
      </c>
      <c r="C381" s="70" t="s">
        <v>66</v>
      </c>
      <c r="D381" s="71" t="s">
        <v>476</v>
      </c>
      <c r="E381" s="33">
        <v>610</v>
      </c>
      <c r="F381" s="35"/>
      <c r="G381" s="39"/>
      <c r="H381" s="35">
        <v>91</v>
      </c>
    </row>
    <row r="382" spans="1:8">
      <c r="A382" s="53"/>
      <c r="B382" s="54"/>
      <c r="C382" s="54"/>
      <c r="D382" s="55"/>
      <c r="E382" s="54"/>
      <c r="F382" s="22"/>
      <c r="G382" s="22"/>
      <c r="H382" s="22"/>
    </row>
    <row r="383" spans="1:8" s="5" customFormat="1" ht="20.25">
      <c r="A383" s="59" t="s">
        <v>34</v>
      </c>
      <c r="B383" s="24" t="s">
        <v>35</v>
      </c>
      <c r="C383" s="24"/>
      <c r="D383" s="25"/>
      <c r="E383" s="24"/>
      <c r="F383" s="60">
        <f>F385+F392</f>
        <v>10050</v>
      </c>
      <c r="G383" s="60">
        <f>G385+G392</f>
        <v>0</v>
      </c>
      <c r="H383" s="60">
        <f>H385+H392</f>
        <v>12050</v>
      </c>
    </row>
    <row r="384" spans="1:8" s="5" customFormat="1" ht="20.25">
      <c r="A384" s="59"/>
      <c r="B384" s="24"/>
      <c r="C384" s="24"/>
      <c r="D384" s="25"/>
      <c r="E384" s="24"/>
      <c r="F384" s="61"/>
      <c r="G384" s="61"/>
      <c r="H384" s="61"/>
    </row>
    <row r="385" spans="1:8" s="5" customFormat="1" ht="37.5">
      <c r="A385" s="41" t="s">
        <v>75</v>
      </c>
      <c r="B385" s="29" t="s">
        <v>64</v>
      </c>
      <c r="C385" s="29" t="s">
        <v>55</v>
      </c>
      <c r="D385" s="25"/>
      <c r="E385" s="24"/>
      <c r="F385" s="31">
        <f>F386</f>
        <v>50</v>
      </c>
      <c r="G385" s="31">
        <f t="shared" ref="G385:H385" si="193">G386</f>
        <v>0</v>
      </c>
      <c r="H385" s="31">
        <f t="shared" si="193"/>
        <v>50</v>
      </c>
    </row>
    <row r="386" spans="1:8" s="5" customFormat="1" ht="20.25">
      <c r="A386" s="57" t="s">
        <v>87</v>
      </c>
      <c r="B386" s="70" t="s">
        <v>64</v>
      </c>
      <c r="C386" s="70" t="s">
        <v>55</v>
      </c>
      <c r="D386" s="67" t="s">
        <v>267</v>
      </c>
      <c r="E386" s="33"/>
      <c r="F386" s="35">
        <f t="shared" ref="F386" si="194">F387</f>
        <v>50</v>
      </c>
      <c r="G386" s="35">
        <f t="shared" ref="F386:H389" si="195">G387</f>
        <v>0</v>
      </c>
      <c r="H386" s="35">
        <f t="shared" si="195"/>
        <v>50</v>
      </c>
    </row>
    <row r="387" spans="1:8" s="5" customFormat="1" ht="20.25">
      <c r="A387" s="57" t="s">
        <v>83</v>
      </c>
      <c r="B387" s="70" t="s">
        <v>64</v>
      </c>
      <c r="C387" s="70" t="s">
        <v>55</v>
      </c>
      <c r="D387" s="71" t="s">
        <v>273</v>
      </c>
      <c r="E387" s="33"/>
      <c r="F387" s="35">
        <f t="shared" si="195"/>
        <v>50</v>
      </c>
      <c r="G387" s="35">
        <f t="shared" si="195"/>
        <v>0</v>
      </c>
      <c r="H387" s="35">
        <f t="shared" si="195"/>
        <v>50</v>
      </c>
    </row>
    <row r="388" spans="1:8" s="5" customFormat="1" ht="33.75">
      <c r="A388" s="32" t="s">
        <v>134</v>
      </c>
      <c r="B388" s="70" t="s">
        <v>64</v>
      </c>
      <c r="C388" s="70" t="s">
        <v>55</v>
      </c>
      <c r="D388" s="71" t="s">
        <v>477</v>
      </c>
      <c r="E388" s="33"/>
      <c r="F388" s="35">
        <f t="shared" si="195"/>
        <v>50</v>
      </c>
      <c r="G388" s="35">
        <f t="shared" si="195"/>
        <v>0</v>
      </c>
      <c r="H388" s="35">
        <f t="shared" si="195"/>
        <v>50</v>
      </c>
    </row>
    <row r="389" spans="1:8" s="5" customFormat="1" ht="33.75">
      <c r="A389" s="57" t="s">
        <v>85</v>
      </c>
      <c r="B389" s="70" t="s">
        <v>64</v>
      </c>
      <c r="C389" s="70" t="s">
        <v>55</v>
      </c>
      <c r="D389" s="71" t="s">
        <v>477</v>
      </c>
      <c r="E389" s="33" t="s">
        <v>86</v>
      </c>
      <c r="F389" s="35">
        <f t="shared" si="195"/>
        <v>50</v>
      </c>
      <c r="G389" s="35">
        <f t="shared" si="195"/>
        <v>0</v>
      </c>
      <c r="H389" s="35">
        <f t="shared" si="195"/>
        <v>50</v>
      </c>
    </row>
    <row r="390" spans="1:8" s="5" customFormat="1" ht="50.25">
      <c r="A390" s="49" t="s">
        <v>188</v>
      </c>
      <c r="B390" s="70" t="s">
        <v>64</v>
      </c>
      <c r="C390" s="70" t="s">
        <v>55</v>
      </c>
      <c r="D390" s="71" t="s">
        <v>477</v>
      </c>
      <c r="E390" s="33" t="s">
        <v>187</v>
      </c>
      <c r="F390" s="35">
        <v>50</v>
      </c>
      <c r="G390" s="39"/>
      <c r="H390" s="35">
        <v>50</v>
      </c>
    </row>
    <row r="391" spans="1:8" s="5" customFormat="1" ht="20.25">
      <c r="A391" s="32"/>
      <c r="B391" s="33"/>
      <c r="C391" s="33"/>
      <c r="D391" s="33"/>
      <c r="E391" s="33"/>
      <c r="F391" s="61"/>
      <c r="G391" s="61"/>
      <c r="H391" s="61"/>
    </row>
    <row r="392" spans="1:8" s="7" customFormat="1" ht="37.5">
      <c r="A392" s="41" t="s">
        <v>68</v>
      </c>
      <c r="B392" s="29" t="s">
        <v>64</v>
      </c>
      <c r="C392" s="29" t="s">
        <v>66</v>
      </c>
      <c r="D392" s="42"/>
      <c r="E392" s="29"/>
      <c r="F392" s="31">
        <f>F393+F398</f>
        <v>10000</v>
      </c>
      <c r="G392" s="31">
        <f t="shared" ref="G392:H392" si="196">G393+G398</f>
        <v>0</v>
      </c>
      <c r="H392" s="31">
        <f t="shared" si="196"/>
        <v>12000</v>
      </c>
    </row>
    <row r="393" spans="1:8" s="9" customFormat="1" ht="34.5" customHeight="1">
      <c r="A393" s="57" t="s">
        <v>224</v>
      </c>
      <c r="B393" s="70" t="s">
        <v>64</v>
      </c>
      <c r="C393" s="70" t="s">
        <v>66</v>
      </c>
      <c r="D393" s="70" t="s">
        <v>478</v>
      </c>
      <c r="E393" s="33"/>
      <c r="F393" s="35">
        <f t="shared" ref="F393:H396" si="197">F394</f>
        <v>10000</v>
      </c>
      <c r="G393" s="35">
        <f t="shared" si="197"/>
        <v>0</v>
      </c>
      <c r="H393" s="35">
        <f t="shared" si="197"/>
        <v>0</v>
      </c>
    </row>
    <row r="394" spans="1:8" s="9" customFormat="1" ht="17.25" customHeight="1">
      <c r="A394" s="57" t="s">
        <v>83</v>
      </c>
      <c r="B394" s="70" t="s">
        <v>64</v>
      </c>
      <c r="C394" s="70" t="s">
        <v>66</v>
      </c>
      <c r="D394" s="70" t="s">
        <v>479</v>
      </c>
      <c r="E394" s="33"/>
      <c r="F394" s="35">
        <f t="shared" si="197"/>
        <v>10000</v>
      </c>
      <c r="G394" s="35">
        <f t="shared" si="197"/>
        <v>0</v>
      </c>
      <c r="H394" s="35">
        <f t="shared" si="197"/>
        <v>0</v>
      </c>
    </row>
    <row r="395" spans="1:8" s="9" customFormat="1" ht="33">
      <c r="A395" s="57" t="s">
        <v>135</v>
      </c>
      <c r="B395" s="70" t="s">
        <v>64</v>
      </c>
      <c r="C395" s="70" t="s">
        <v>66</v>
      </c>
      <c r="D395" s="70" t="s">
        <v>480</v>
      </c>
      <c r="E395" s="33"/>
      <c r="F395" s="35">
        <f t="shared" si="197"/>
        <v>10000</v>
      </c>
      <c r="G395" s="35">
        <f t="shared" si="197"/>
        <v>0</v>
      </c>
      <c r="H395" s="35">
        <f t="shared" si="197"/>
        <v>0</v>
      </c>
    </row>
    <row r="396" spans="1:8" s="9" customFormat="1" ht="33">
      <c r="A396" s="57" t="s">
        <v>85</v>
      </c>
      <c r="B396" s="70" t="s">
        <v>64</v>
      </c>
      <c r="C396" s="70" t="s">
        <v>66</v>
      </c>
      <c r="D396" s="70" t="s">
        <v>480</v>
      </c>
      <c r="E396" s="33" t="s">
        <v>86</v>
      </c>
      <c r="F396" s="35">
        <f t="shared" si="197"/>
        <v>10000</v>
      </c>
      <c r="G396" s="35">
        <f t="shared" si="197"/>
        <v>0</v>
      </c>
      <c r="H396" s="35">
        <f t="shared" si="197"/>
        <v>0</v>
      </c>
    </row>
    <row r="397" spans="1:8" s="9" customFormat="1" ht="49.5">
      <c r="A397" s="49" t="s">
        <v>188</v>
      </c>
      <c r="B397" s="70" t="s">
        <v>64</v>
      </c>
      <c r="C397" s="70" t="s">
        <v>66</v>
      </c>
      <c r="D397" s="70" t="s">
        <v>480</v>
      </c>
      <c r="E397" s="33" t="s">
        <v>187</v>
      </c>
      <c r="F397" s="35">
        <v>10000</v>
      </c>
      <c r="G397" s="39"/>
      <c r="H397" s="35"/>
    </row>
    <row r="398" spans="1:8" s="9" customFormat="1" ht="16.5">
      <c r="A398" s="57" t="s">
        <v>87</v>
      </c>
      <c r="B398" s="70" t="s">
        <v>64</v>
      </c>
      <c r="C398" s="70" t="s">
        <v>66</v>
      </c>
      <c r="D398" s="67" t="s">
        <v>267</v>
      </c>
      <c r="E398" s="33"/>
      <c r="F398" s="35">
        <f>F399</f>
        <v>0</v>
      </c>
      <c r="G398" s="35">
        <f t="shared" ref="G398:H398" si="198">G399</f>
        <v>0</v>
      </c>
      <c r="H398" s="35">
        <f t="shared" si="198"/>
        <v>12000</v>
      </c>
    </row>
    <row r="399" spans="1:8" s="9" customFormat="1" ht="16.5">
      <c r="A399" s="57" t="s">
        <v>83</v>
      </c>
      <c r="B399" s="70" t="s">
        <v>64</v>
      </c>
      <c r="C399" s="70" t="s">
        <v>66</v>
      </c>
      <c r="D399" s="70" t="s">
        <v>273</v>
      </c>
      <c r="E399" s="33"/>
      <c r="F399" s="35">
        <f>F400</f>
        <v>0</v>
      </c>
      <c r="G399" s="35">
        <f t="shared" ref="G399:H401" si="199">G400</f>
        <v>0</v>
      </c>
      <c r="H399" s="35">
        <f t="shared" si="199"/>
        <v>12000</v>
      </c>
    </row>
    <row r="400" spans="1:8" s="9" customFormat="1" ht="33">
      <c r="A400" s="57" t="s">
        <v>135</v>
      </c>
      <c r="B400" s="70" t="s">
        <v>64</v>
      </c>
      <c r="C400" s="70" t="s">
        <v>66</v>
      </c>
      <c r="D400" s="70" t="s">
        <v>481</v>
      </c>
      <c r="E400" s="33"/>
      <c r="F400" s="35">
        <f>F401</f>
        <v>0</v>
      </c>
      <c r="G400" s="35">
        <f t="shared" si="199"/>
        <v>0</v>
      </c>
      <c r="H400" s="35">
        <f t="shared" si="199"/>
        <v>12000</v>
      </c>
    </row>
    <row r="401" spans="1:8" s="9" customFormat="1" ht="33">
      <c r="A401" s="57" t="s">
        <v>85</v>
      </c>
      <c r="B401" s="70" t="s">
        <v>64</v>
      </c>
      <c r="C401" s="70" t="s">
        <v>66</v>
      </c>
      <c r="D401" s="70" t="s">
        <v>481</v>
      </c>
      <c r="E401" s="33" t="s">
        <v>86</v>
      </c>
      <c r="F401" s="35">
        <f>F402</f>
        <v>0</v>
      </c>
      <c r="G401" s="35">
        <f t="shared" si="199"/>
        <v>0</v>
      </c>
      <c r="H401" s="35">
        <f t="shared" si="199"/>
        <v>12000</v>
      </c>
    </row>
    <row r="402" spans="1:8" s="9" customFormat="1" ht="49.5">
      <c r="A402" s="49" t="s">
        <v>188</v>
      </c>
      <c r="B402" s="70" t="s">
        <v>64</v>
      </c>
      <c r="C402" s="70" t="s">
        <v>66</v>
      </c>
      <c r="D402" s="70" t="s">
        <v>481</v>
      </c>
      <c r="E402" s="33" t="s">
        <v>187</v>
      </c>
      <c r="F402" s="35"/>
      <c r="G402" s="39"/>
      <c r="H402" s="35">
        <v>12000</v>
      </c>
    </row>
    <row r="403" spans="1:8" ht="16.5" customHeight="1">
      <c r="A403" s="72"/>
      <c r="B403" s="73"/>
      <c r="C403" s="73"/>
      <c r="D403" s="73"/>
      <c r="E403" s="74"/>
      <c r="F403" s="22"/>
      <c r="G403" s="22"/>
      <c r="H403" s="22"/>
    </row>
    <row r="404" spans="1:8" s="5" customFormat="1" ht="20.25">
      <c r="A404" s="59" t="s">
        <v>36</v>
      </c>
      <c r="B404" s="24" t="s">
        <v>37</v>
      </c>
      <c r="C404" s="24"/>
      <c r="D404" s="25"/>
      <c r="E404" s="24"/>
      <c r="F404" s="75">
        <f>F406+F423+F456+F472+F483+F502</f>
        <v>2691683</v>
      </c>
      <c r="G404" s="75">
        <f>G406+G423+G456+G472+G483+G502</f>
        <v>0</v>
      </c>
      <c r="H404" s="75">
        <f>H406+H423+H456+H472+H483+H502</f>
        <v>2692657</v>
      </c>
    </row>
    <row r="405" spans="1:8" s="5" customFormat="1" ht="20.25">
      <c r="A405" s="59"/>
      <c r="B405" s="24"/>
      <c r="C405" s="24"/>
      <c r="D405" s="25"/>
      <c r="E405" s="24"/>
      <c r="F405" s="76"/>
      <c r="G405" s="76"/>
      <c r="H405" s="76"/>
    </row>
    <row r="406" spans="1:8" s="5" customFormat="1" ht="20.25">
      <c r="A406" s="41" t="s">
        <v>38</v>
      </c>
      <c r="B406" s="29" t="s">
        <v>60</v>
      </c>
      <c r="C406" s="29" t="s">
        <v>54</v>
      </c>
      <c r="D406" s="42"/>
      <c r="E406" s="29"/>
      <c r="F406" s="43">
        <f>F407</f>
        <v>899104</v>
      </c>
      <c r="G406" s="43">
        <f t="shared" ref="G406:H406" si="200">G407</f>
        <v>0</v>
      </c>
      <c r="H406" s="43">
        <f t="shared" si="200"/>
        <v>899145</v>
      </c>
    </row>
    <row r="407" spans="1:8" s="5" customFormat="1" ht="20.25">
      <c r="A407" s="36" t="s">
        <v>87</v>
      </c>
      <c r="B407" s="56" t="s">
        <v>60</v>
      </c>
      <c r="C407" s="56" t="s">
        <v>54</v>
      </c>
      <c r="D407" s="77" t="s">
        <v>267</v>
      </c>
      <c r="E407" s="56"/>
      <c r="F407" s="35">
        <f t="shared" ref="F407:H407" si="201">F408+F413+F418</f>
        <v>899104</v>
      </c>
      <c r="G407" s="35">
        <f t="shared" si="201"/>
        <v>0</v>
      </c>
      <c r="H407" s="35">
        <f t="shared" si="201"/>
        <v>899145</v>
      </c>
    </row>
    <row r="408" spans="1:8" s="5" customFormat="1" ht="33.75">
      <c r="A408" s="57" t="s">
        <v>247</v>
      </c>
      <c r="B408" s="56" t="s">
        <v>60</v>
      </c>
      <c r="C408" s="56" t="s">
        <v>54</v>
      </c>
      <c r="D408" s="77" t="s">
        <v>287</v>
      </c>
      <c r="E408" s="56"/>
      <c r="F408" s="35">
        <f t="shared" ref="F408" si="202">F409</f>
        <v>629710</v>
      </c>
      <c r="G408" s="35">
        <f t="shared" ref="F408:H409" si="203">G409</f>
        <v>0</v>
      </c>
      <c r="H408" s="35">
        <f t="shared" si="203"/>
        <v>629710</v>
      </c>
    </row>
    <row r="409" spans="1:8" s="5" customFormat="1" ht="20.25">
      <c r="A409" s="36" t="s">
        <v>113</v>
      </c>
      <c r="B409" s="56" t="s">
        <v>60</v>
      </c>
      <c r="C409" s="56" t="s">
        <v>54</v>
      </c>
      <c r="D409" s="77" t="s">
        <v>365</v>
      </c>
      <c r="E409" s="56"/>
      <c r="F409" s="35">
        <f t="shared" si="203"/>
        <v>629710</v>
      </c>
      <c r="G409" s="35">
        <f t="shared" si="203"/>
        <v>0</v>
      </c>
      <c r="H409" s="35">
        <f t="shared" si="203"/>
        <v>629710</v>
      </c>
    </row>
    <row r="410" spans="1:8" s="5" customFormat="1" ht="50.25">
      <c r="A410" s="36" t="s">
        <v>89</v>
      </c>
      <c r="B410" s="56" t="s">
        <v>60</v>
      </c>
      <c r="C410" s="56" t="s">
        <v>54</v>
      </c>
      <c r="D410" s="77" t="s">
        <v>365</v>
      </c>
      <c r="E410" s="56" t="s">
        <v>90</v>
      </c>
      <c r="F410" s="35">
        <f t="shared" ref="F410:H410" si="204">F411+F412</f>
        <v>629710</v>
      </c>
      <c r="G410" s="35">
        <f t="shared" si="204"/>
        <v>0</v>
      </c>
      <c r="H410" s="35">
        <f t="shared" si="204"/>
        <v>629710</v>
      </c>
    </row>
    <row r="411" spans="1:8" s="5" customFormat="1" ht="20.25">
      <c r="A411" s="32" t="s">
        <v>196</v>
      </c>
      <c r="B411" s="56" t="s">
        <v>60</v>
      </c>
      <c r="C411" s="56" t="s">
        <v>54</v>
      </c>
      <c r="D411" s="77" t="s">
        <v>365</v>
      </c>
      <c r="E411" s="56" t="s">
        <v>195</v>
      </c>
      <c r="F411" s="35">
        <v>555249</v>
      </c>
      <c r="G411" s="39"/>
      <c r="H411" s="35">
        <v>555249</v>
      </c>
    </row>
    <row r="412" spans="1:8" s="5" customFormat="1" ht="20.25">
      <c r="A412" s="32" t="s">
        <v>209</v>
      </c>
      <c r="B412" s="56" t="s">
        <v>60</v>
      </c>
      <c r="C412" s="56" t="s">
        <v>54</v>
      </c>
      <c r="D412" s="77" t="s">
        <v>365</v>
      </c>
      <c r="E412" s="56" t="s">
        <v>208</v>
      </c>
      <c r="F412" s="35">
        <v>74461</v>
      </c>
      <c r="G412" s="39"/>
      <c r="H412" s="35">
        <v>74461</v>
      </c>
    </row>
    <row r="413" spans="1:8" s="5" customFormat="1" ht="20.25">
      <c r="A413" s="66" t="s">
        <v>83</v>
      </c>
      <c r="B413" s="56" t="s">
        <v>60</v>
      </c>
      <c r="C413" s="56" t="s">
        <v>54</v>
      </c>
      <c r="D413" s="77" t="s">
        <v>273</v>
      </c>
      <c r="E413" s="56"/>
      <c r="F413" s="35">
        <f t="shared" ref="F413" si="205">F414</f>
        <v>2694</v>
      </c>
      <c r="G413" s="35">
        <f t="shared" ref="F413:H414" si="206">G414</f>
        <v>0</v>
      </c>
      <c r="H413" s="35">
        <f t="shared" si="206"/>
        <v>2735</v>
      </c>
    </row>
    <row r="414" spans="1:8" s="5" customFormat="1" ht="20.25">
      <c r="A414" s="36" t="s">
        <v>114</v>
      </c>
      <c r="B414" s="56" t="s">
        <v>60</v>
      </c>
      <c r="C414" s="56" t="s">
        <v>54</v>
      </c>
      <c r="D414" s="77" t="s">
        <v>366</v>
      </c>
      <c r="E414" s="56"/>
      <c r="F414" s="35">
        <f t="shared" si="206"/>
        <v>2694</v>
      </c>
      <c r="G414" s="35">
        <f t="shared" si="206"/>
        <v>0</v>
      </c>
      <c r="H414" s="35">
        <f t="shared" si="206"/>
        <v>2735</v>
      </c>
    </row>
    <row r="415" spans="1:8" s="5" customFormat="1" ht="50.25">
      <c r="A415" s="36" t="s">
        <v>89</v>
      </c>
      <c r="B415" s="56" t="s">
        <v>60</v>
      </c>
      <c r="C415" s="56" t="s">
        <v>54</v>
      </c>
      <c r="D415" s="77" t="s">
        <v>366</v>
      </c>
      <c r="E415" s="56" t="s">
        <v>90</v>
      </c>
      <c r="F415" s="35">
        <f t="shared" ref="F415:H415" si="207">F416+F417</f>
        <v>2694</v>
      </c>
      <c r="G415" s="35">
        <f t="shared" si="207"/>
        <v>0</v>
      </c>
      <c r="H415" s="35">
        <f t="shared" si="207"/>
        <v>2735</v>
      </c>
    </row>
    <row r="416" spans="1:8" s="5" customFormat="1" ht="20.25">
      <c r="A416" s="32" t="s">
        <v>196</v>
      </c>
      <c r="B416" s="56" t="s">
        <v>60</v>
      </c>
      <c r="C416" s="56" t="s">
        <v>54</v>
      </c>
      <c r="D416" s="77" t="s">
        <v>366</v>
      </c>
      <c r="E416" s="56" t="s">
        <v>195</v>
      </c>
      <c r="F416" s="35">
        <v>2534</v>
      </c>
      <c r="G416" s="39"/>
      <c r="H416" s="35">
        <v>2573</v>
      </c>
    </row>
    <row r="417" spans="1:8" s="5" customFormat="1" ht="20.25">
      <c r="A417" s="32" t="s">
        <v>209</v>
      </c>
      <c r="B417" s="56" t="s">
        <v>60</v>
      </c>
      <c r="C417" s="56" t="s">
        <v>54</v>
      </c>
      <c r="D417" s="77" t="s">
        <v>366</v>
      </c>
      <c r="E417" s="56" t="s">
        <v>208</v>
      </c>
      <c r="F417" s="35">
        <v>160</v>
      </c>
      <c r="G417" s="39"/>
      <c r="H417" s="35">
        <v>162</v>
      </c>
    </row>
    <row r="418" spans="1:8" s="5" customFormat="1" ht="20.25">
      <c r="A418" s="32" t="s">
        <v>241</v>
      </c>
      <c r="B418" s="56" t="s">
        <v>60</v>
      </c>
      <c r="C418" s="56" t="s">
        <v>54</v>
      </c>
      <c r="D418" s="77" t="s">
        <v>325</v>
      </c>
      <c r="E418" s="56"/>
      <c r="F418" s="35">
        <f t="shared" ref="F418" si="208">F419</f>
        <v>266700</v>
      </c>
      <c r="G418" s="35">
        <f t="shared" ref="F418:H420" si="209">G419</f>
        <v>0</v>
      </c>
      <c r="H418" s="35">
        <f t="shared" si="209"/>
        <v>266700</v>
      </c>
    </row>
    <row r="419" spans="1:8" s="5" customFormat="1" ht="33.75">
      <c r="A419" s="32" t="s">
        <v>242</v>
      </c>
      <c r="B419" s="56" t="s">
        <v>60</v>
      </c>
      <c r="C419" s="56" t="s">
        <v>54</v>
      </c>
      <c r="D419" s="77" t="s">
        <v>367</v>
      </c>
      <c r="E419" s="56"/>
      <c r="F419" s="35">
        <f t="shared" si="209"/>
        <v>266700</v>
      </c>
      <c r="G419" s="35">
        <f t="shared" si="209"/>
        <v>0</v>
      </c>
      <c r="H419" s="35">
        <f t="shared" si="209"/>
        <v>266700</v>
      </c>
    </row>
    <row r="420" spans="1:8" s="5" customFormat="1" ht="50.25">
      <c r="A420" s="36" t="s">
        <v>89</v>
      </c>
      <c r="B420" s="56" t="s">
        <v>60</v>
      </c>
      <c r="C420" s="56" t="s">
        <v>54</v>
      </c>
      <c r="D420" s="77" t="s">
        <v>367</v>
      </c>
      <c r="E420" s="56" t="s">
        <v>90</v>
      </c>
      <c r="F420" s="35">
        <f t="shared" si="209"/>
        <v>266700</v>
      </c>
      <c r="G420" s="35">
        <f t="shared" si="209"/>
        <v>0</v>
      </c>
      <c r="H420" s="35">
        <f t="shared" si="209"/>
        <v>266700</v>
      </c>
    </row>
    <row r="421" spans="1:8" s="5" customFormat="1" ht="50.25">
      <c r="A421" s="32" t="s">
        <v>212</v>
      </c>
      <c r="B421" s="56" t="s">
        <v>60</v>
      </c>
      <c r="C421" s="56" t="s">
        <v>54</v>
      </c>
      <c r="D421" s="77" t="s">
        <v>367</v>
      </c>
      <c r="E421" s="56" t="s">
        <v>201</v>
      </c>
      <c r="F421" s="35">
        <v>266700</v>
      </c>
      <c r="G421" s="39"/>
      <c r="H421" s="35">
        <v>266700</v>
      </c>
    </row>
    <row r="422" spans="1:8">
      <c r="A422" s="53"/>
      <c r="B422" s="54"/>
      <c r="C422" s="54"/>
      <c r="D422" s="55"/>
      <c r="E422" s="54"/>
      <c r="F422" s="22"/>
      <c r="G422" s="22"/>
      <c r="H422" s="22"/>
    </row>
    <row r="423" spans="1:8" s="7" customFormat="1" ht="18.75">
      <c r="A423" s="41" t="s">
        <v>39</v>
      </c>
      <c r="B423" s="29" t="s">
        <v>60</v>
      </c>
      <c r="C423" s="29" t="s">
        <v>55</v>
      </c>
      <c r="D423" s="42"/>
      <c r="E423" s="29"/>
      <c r="F423" s="43">
        <f>F424+F433</f>
        <v>1614942</v>
      </c>
      <c r="G423" s="43">
        <f t="shared" ref="G423:H423" si="210">G424+G433</f>
        <v>0</v>
      </c>
      <c r="H423" s="43">
        <f t="shared" si="210"/>
        <v>1615431</v>
      </c>
    </row>
    <row r="424" spans="1:8" s="7" customFormat="1" ht="34.5">
      <c r="A424" s="36" t="s">
        <v>165</v>
      </c>
      <c r="B424" s="33" t="s">
        <v>60</v>
      </c>
      <c r="C424" s="33" t="s">
        <v>55</v>
      </c>
      <c r="D424" s="50" t="s">
        <v>345</v>
      </c>
      <c r="E424" s="29"/>
      <c r="F424" s="45">
        <f t="shared" ref="F424:H424" si="211">F425+F429</f>
        <v>248242</v>
      </c>
      <c r="G424" s="45">
        <f t="shared" si="211"/>
        <v>0</v>
      </c>
      <c r="H424" s="45">
        <f t="shared" si="211"/>
        <v>248253</v>
      </c>
    </row>
    <row r="425" spans="1:8" s="7" customFormat="1" ht="33.75">
      <c r="A425" s="57" t="s">
        <v>247</v>
      </c>
      <c r="B425" s="33" t="s">
        <v>60</v>
      </c>
      <c r="C425" s="33" t="s">
        <v>55</v>
      </c>
      <c r="D425" s="50" t="s">
        <v>346</v>
      </c>
      <c r="E425" s="33"/>
      <c r="F425" s="45">
        <f t="shared" ref="F425" si="212">F426</f>
        <v>247534</v>
      </c>
      <c r="G425" s="45">
        <f t="shared" ref="F425:H427" si="213">G426</f>
        <v>0</v>
      </c>
      <c r="H425" s="45">
        <f t="shared" si="213"/>
        <v>247534</v>
      </c>
    </row>
    <row r="426" spans="1:8" s="7" customFormat="1" ht="18.75">
      <c r="A426" s="32" t="s">
        <v>93</v>
      </c>
      <c r="B426" s="33" t="s">
        <v>60</v>
      </c>
      <c r="C426" s="33" t="s">
        <v>55</v>
      </c>
      <c r="D426" s="50" t="s">
        <v>347</v>
      </c>
      <c r="E426" s="33"/>
      <c r="F426" s="45">
        <f t="shared" si="213"/>
        <v>247534</v>
      </c>
      <c r="G426" s="45">
        <f t="shared" si="213"/>
        <v>0</v>
      </c>
      <c r="H426" s="45">
        <f t="shared" si="213"/>
        <v>247534</v>
      </c>
    </row>
    <row r="427" spans="1:8" s="7" customFormat="1" ht="50.25">
      <c r="A427" s="36" t="s">
        <v>89</v>
      </c>
      <c r="B427" s="33" t="s">
        <v>60</v>
      </c>
      <c r="C427" s="33" t="s">
        <v>55</v>
      </c>
      <c r="D427" s="50" t="s">
        <v>347</v>
      </c>
      <c r="E427" s="33" t="s">
        <v>90</v>
      </c>
      <c r="F427" s="35">
        <f t="shared" si="213"/>
        <v>247534</v>
      </c>
      <c r="G427" s="35">
        <f t="shared" si="213"/>
        <v>0</v>
      </c>
      <c r="H427" s="35">
        <f t="shared" si="213"/>
        <v>247534</v>
      </c>
    </row>
    <row r="428" spans="1:8" s="7" customFormat="1" ht="18.75">
      <c r="A428" s="36" t="s">
        <v>196</v>
      </c>
      <c r="B428" s="33" t="s">
        <v>60</v>
      </c>
      <c r="C428" s="33" t="s">
        <v>55</v>
      </c>
      <c r="D428" s="50" t="s">
        <v>347</v>
      </c>
      <c r="E428" s="33" t="s">
        <v>195</v>
      </c>
      <c r="F428" s="35">
        <v>247534</v>
      </c>
      <c r="G428" s="39"/>
      <c r="H428" s="35">
        <v>247534</v>
      </c>
    </row>
    <row r="429" spans="1:8" s="7" customFormat="1" ht="18.75">
      <c r="A429" s="36" t="s">
        <v>83</v>
      </c>
      <c r="B429" s="33" t="s">
        <v>60</v>
      </c>
      <c r="C429" s="33" t="s">
        <v>55</v>
      </c>
      <c r="D429" s="50" t="s">
        <v>348</v>
      </c>
      <c r="E429" s="33"/>
      <c r="F429" s="45">
        <f t="shared" ref="F429:H431" si="214">F430</f>
        <v>708</v>
      </c>
      <c r="G429" s="45">
        <f t="shared" si="214"/>
        <v>0</v>
      </c>
      <c r="H429" s="45">
        <f t="shared" si="214"/>
        <v>719</v>
      </c>
    </row>
    <row r="430" spans="1:8" s="7" customFormat="1" ht="20.25" customHeight="1">
      <c r="A430" s="36" t="s">
        <v>94</v>
      </c>
      <c r="B430" s="33" t="s">
        <v>60</v>
      </c>
      <c r="C430" s="33" t="s">
        <v>55</v>
      </c>
      <c r="D430" s="50" t="s">
        <v>349</v>
      </c>
      <c r="E430" s="33"/>
      <c r="F430" s="45">
        <f t="shared" si="214"/>
        <v>708</v>
      </c>
      <c r="G430" s="45">
        <f t="shared" si="214"/>
        <v>0</v>
      </c>
      <c r="H430" s="45">
        <f t="shared" si="214"/>
        <v>719</v>
      </c>
    </row>
    <row r="431" spans="1:8" s="7" customFormat="1" ht="50.25">
      <c r="A431" s="36" t="s">
        <v>89</v>
      </c>
      <c r="B431" s="33" t="s">
        <v>60</v>
      </c>
      <c r="C431" s="33" t="s">
        <v>55</v>
      </c>
      <c r="D431" s="50" t="s">
        <v>349</v>
      </c>
      <c r="E431" s="33" t="s">
        <v>90</v>
      </c>
      <c r="F431" s="35">
        <f t="shared" si="214"/>
        <v>708</v>
      </c>
      <c r="G431" s="35">
        <f t="shared" si="214"/>
        <v>0</v>
      </c>
      <c r="H431" s="35">
        <f t="shared" si="214"/>
        <v>719</v>
      </c>
    </row>
    <row r="432" spans="1:8" s="7" customFormat="1" ht="18.75">
      <c r="A432" s="36" t="s">
        <v>196</v>
      </c>
      <c r="B432" s="33" t="s">
        <v>60</v>
      </c>
      <c r="C432" s="33" t="s">
        <v>55</v>
      </c>
      <c r="D432" s="50" t="s">
        <v>349</v>
      </c>
      <c r="E432" s="33" t="s">
        <v>195</v>
      </c>
      <c r="F432" s="35">
        <v>708</v>
      </c>
      <c r="G432" s="39"/>
      <c r="H432" s="35">
        <v>719</v>
      </c>
    </row>
    <row r="433" spans="1:8" s="7" customFormat="1" ht="18.75">
      <c r="A433" s="36" t="s">
        <v>87</v>
      </c>
      <c r="B433" s="77" t="s">
        <v>60</v>
      </c>
      <c r="C433" s="77" t="s">
        <v>55</v>
      </c>
      <c r="D433" s="77" t="s">
        <v>267</v>
      </c>
      <c r="E433" s="77"/>
      <c r="F433" s="35">
        <f>F434+F441+F451</f>
        <v>1366700</v>
      </c>
      <c r="G433" s="35">
        <f t="shared" ref="G433:H433" si="215">G434+G441+G451</f>
        <v>0</v>
      </c>
      <c r="H433" s="35">
        <f t="shared" si="215"/>
        <v>1367178</v>
      </c>
    </row>
    <row r="434" spans="1:8" s="7" customFormat="1" ht="33.75">
      <c r="A434" s="57" t="s">
        <v>247</v>
      </c>
      <c r="B434" s="77" t="s">
        <v>60</v>
      </c>
      <c r="C434" s="77" t="s">
        <v>55</v>
      </c>
      <c r="D434" s="77" t="s">
        <v>287</v>
      </c>
      <c r="E434" s="77"/>
      <c r="F434" s="35">
        <f t="shared" ref="F434:H434" si="216">F435+F438</f>
        <v>1337224</v>
      </c>
      <c r="G434" s="35">
        <f t="shared" si="216"/>
        <v>0</v>
      </c>
      <c r="H434" s="35">
        <f t="shared" si="216"/>
        <v>1337224</v>
      </c>
    </row>
    <row r="435" spans="1:8" s="7" customFormat="1" ht="18.75">
      <c r="A435" s="36" t="s">
        <v>116</v>
      </c>
      <c r="B435" s="77" t="s">
        <v>60</v>
      </c>
      <c r="C435" s="77" t="s">
        <v>55</v>
      </c>
      <c r="D435" s="77" t="s">
        <v>332</v>
      </c>
      <c r="E435" s="77"/>
      <c r="F435" s="35">
        <f t="shared" ref="F435" si="217">F436</f>
        <v>657536</v>
      </c>
      <c r="G435" s="35">
        <f t="shared" ref="F435:H436" si="218">G436</f>
        <v>0</v>
      </c>
      <c r="H435" s="35">
        <f t="shared" si="218"/>
        <v>657536</v>
      </c>
    </row>
    <row r="436" spans="1:8" s="7" customFormat="1" ht="50.25">
      <c r="A436" s="36" t="s">
        <v>89</v>
      </c>
      <c r="B436" s="77" t="s">
        <v>60</v>
      </c>
      <c r="C436" s="77" t="s">
        <v>55</v>
      </c>
      <c r="D436" s="77" t="s">
        <v>332</v>
      </c>
      <c r="E436" s="77" t="s">
        <v>90</v>
      </c>
      <c r="F436" s="35">
        <f t="shared" si="218"/>
        <v>657536</v>
      </c>
      <c r="G436" s="35">
        <f t="shared" si="218"/>
        <v>0</v>
      </c>
      <c r="H436" s="35">
        <f t="shared" si="218"/>
        <v>657536</v>
      </c>
    </row>
    <row r="437" spans="1:8" s="7" customFormat="1" ht="18.75">
      <c r="A437" s="36" t="s">
        <v>196</v>
      </c>
      <c r="B437" s="77" t="s">
        <v>60</v>
      </c>
      <c r="C437" s="77" t="s">
        <v>55</v>
      </c>
      <c r="D437" s="77" t="s">
        <v>332</v>
      </c>
      <c r="E437" s="77" t="s">
        <v>195</v>
      </c>
      <c r="F437" s="35">
        <v>657536</v>
      </c>
      <c r="G437" s="39"/>
      <c r="H437" s="35">
        <v>657536</v>
      </c>
    </row>
    <row r="438" spans="1:8" s="7" customFormat="1" ht="18.75">
      <c r="A438" s="36" t="s">
        <v>93</v>
      </c>
      <c r="B438" s="77" t="s">
        <v>60</v>
      </c>
      <c r="C438" s="77" t="s">
        <v>55</v>
      </c>
      <c r="D438" s="77" t="s">
        <v>333</v>
      </c>
      <c r="E438" s="77"/>
      <c r="F438" s="35">
        <f t="shared" ref="F438" si="219">F439</f>
        <v>679688</v>
      </c>
      <c r="G438" s="35">
        <f t="shared" ref="F438:H439" si="220">G439</f>
        <v>0</v>
      </c>
      <c r="H438" s="35">
        <f t="shared" si="220"/>
        <v>679688</v>
      </c>
    </row>
    <row r="439" spans="1:8" s="7" customFormat="1" ht="50.25">
      <c r="A439" s="36" t="s">
        <v>89</v>
      </c>
      <c r="B439" s="77" t="s">
        <v>60</v>
      </c>
      <c r="C439" s="77" t="s">
        <v>55</v>
      </c>
      <c r="D439" s="77" t="s">
        <v>333</v>
      </c>
      <c r="E439" s="77" t="s">
        <v>90</v>
      </c>
      <c r="F439" s="35">
        <f t="shared" si="220"/>
        <v>679688</v>
      </c>
      <c r="G439" s="35">
        <f t="shared" si="220"/>
        <v>0</v>
      </c>
      <c r="H439" s="35">
        <f t="shared" si="220"/>
        <v>679688</v>
      </c>
    </row>
    <row r="440" spans="1:8" s="7" customFormat="1" ht="18.75">
      <c r="A440" s="36" t="s">
        <v>196</v>
      </c>
      <c r="B440" s="77" t="s">
        <v>60</v>
      </c>
      <c r="C440" s="77" t="s">
        <v>55</v>
      </c>
      <c r="D440" s="77" t="s">
        <v>333</v>
      </c>
      <c r="E440" s="77" t="s">
        <v>195</v>
      </c>
      <c r="F440" s="35">
        <f>436812+242876</f>
        <v>679688</v>
      </c>
      <c r="G440" s="39"/>
      <c r="H440" s="35">
        <f>436812+242876</f>
        <v>679688</v>
      </c>
    </row>
    <row r="441" spans="1:8" s="7" customFormat="1" ht="18.75">
      <c r="A441" s="66" t="s">
        <v>83</v>
      </c>
      <c r="B441" s="77" t="s">
        <v>60</v>
      </c>
      <c r="C441" s="77" t="s">
        <v>55</v>
      </c>
      <c r="D441" s="77" t="s">
        <v>273</v>
      </c>
      <c r="E441" s="77"/>
      <c r="F441" s="35">
        <f t="shared" ref="F441:H441" si="221">F442+F445+F448</f>
        <v>6061</v>
      </c>
      <c r="G441" s="35">
        <f t="shared" si="221"/>
        <v>0</v>
      </c>
      <c r="H441" s="35">
        <f t="shared" si="221"/>
        <v>6179</v>
      </c>
    </row>
    <row r="442" spans="1:8" s="7" customFormat="1" ht="18.75">
      <c r="A442" s="65" t="s">
        <v>91</v>
      </c>
      <c r="B442" s="77" t="s">
        <v>60</v>
      </c>
      <c r="C442" s="77" t="s">
        <v>55</v>
      </c>
      <c r="D442" s="77" t="s">
        <v>289</v>
      </c>
      <c r="E442" s="77"/>
      <c r="F442" s="35">
        <f t="shared" ref="F442" si="222">F443</f>
        <v>1044</v>
      </c>
      <c r="G442" s="35">
        <f t="shared" ref="F442:H443" si="223">G443</f>
        <v>0</v>
      </c>
      <c r="H442" s="35">
        <f t="shared" si="223"/>
        <v>1085</v>
      </c>
    </row>
    <row r="443" spans="1:8" s="7" customFormat="1" ht="33.75">
      <c r="A443" s="32" t="s">
        <v>248</v>
      </c>
      <c r="B443" s="77" t="s">
        <v>60</v>
      </c>
      <c r="C443" s="77" t="s">
        <v>55</v>
      </c>
      <c r="D443" s="77" t="s">
        <v>289</v>
      </c>
      <c r="E443" s="77" t="s">
        <v>92</v>
      </c>
      <c r="F443" s="35">
        <f t="shared" si="223"/>
        <v>1044</v>
      </c>
      <c r="G443" s="35">
        <f t="shared" si="223"/>
        <v>0</v>
      </c>
      <c r="H443" s="35">
        <f t="shared" si="223"/>
        <v>1085</v>
      </c>
    </row>
    <row r="444" spans="1:8" s="7" customFormat="1" ht="18.75">
      <c r="A444" s="57" t="s">
        <v>91</v>
      </c>
      <c r="B444" s="77" t="s">
        <v>60</v>
      </c>
      <c r="C444" s="77" t="s">
        <v>55</v>
      </c>
      <c r="D444" s="77" t="s">
        <v>289</v>
      </c>
      <c r="E444" s="77" t="s">
        <v>215</v>
      </c>
      <c r="F444" s="35">
        <v>1044</v>
      </c>
      <c r="G444" s="39"/>
      <c r="H444" s="35">
        <v>1085</v>
      </c>
    </row>
    <row r="445" spans="1:8" s="7" customFormat="1" ht="21.75" customHeight="1">
      <c r="A445" s="36" t="s">
        <v>115</v>
      </c>
      <c r="B445" s="77" t="s">
        <v>60</v>
      </c>
      <c r="C445" s="77" t="s">
        <v>55</v>
      </c>
      <c r="D445" s="77" t="s">
        <v>368</v>
      </c>
      <c r="E445" s="77"/>
      <c r="F445" s="35">
        <f t="shared" ref="F445" si="224">F446</f>
        <v>2102</v>
      </c>
      <c r="G445" s="35">
        <f t="shared" ref="F445:H446" si="225">G446</f>
        <v>0</v>
      </c>
      <c r="H445" s="35">
        <f t="shared" si="225"/>
        <v>2134</v>
      </c>
    </row>
    <row r="446" spans="1:8" s="7" customFormat="1" ht="50.25">
      <c r="A446" s="36" t="s">
        <v>89</v>
      </c>
      <c r="B446" s="77" t="s">
        <v>60</v>
      </c>
      <c r="C446" s="77" t="s">
        <v>55</v>
      </c>
      <c r="D446" s="77" t="s">
        <v>368</v>
      </c>
      <c r="E446" s="77" t="s">
        <v>90</v>
      </c>
      <c r="F446" s="35">
        <f t="shared" si="225"/>
        <v>2102</v>
      </c>
      <c r="G446" s="35">
        <f t="shared" si="225"/>
        <v>0</v>
      </c>
      <c r="H446" s="35">
        <f t="shared" si="225"/>
        <v>2134</v>
      </c>
    </row>
    <row r="447" spans="1:8" s="7" customFormat="1" ht="18.75">
      <c r="A447" s="36" t="s">
        <v>196</v>
      </c>
      <c r="B447" s="77" t="s">
        <v>60</v>
      </c>
      <c r="C447" s="77" t="s">
        <v>55</v>
      </c>
      <c r="D447" s="77" t="s">
        <v>368</v>
      </c>
      <c r="E447" s="77" t="s">
        <v>195</v>
      </c>
      <c r="F447" s="35">
        <v>2102</v>
      </c>
      <c r="G447" s="39"/>
      <c r="H447" s="35">
        <v>2134</v>
      </c>
    </row>
    <row r="448" spans="1:8" s="7" customFormat="1" ht="19.5" customHeight="1">
      <c r="A448" s="36" t="s">
        <v>94</v>
      </c>
      <c r="B448" s="77" t="s">
        <v>60</v>
      </c>
      <c r="C448" s="77" t="s">
        <v>55</v>
      </c>
      <c r="D448" s="77" t="s">
        <v>334</v>
      </c>
      <c r="E448" s="77"/>
      <c r="F448" s="35">
        <f t="shared" ref="F448" si="226">F449</f>
        <v>2915</v>
      </c>
      <c r="G448" s="35">
        <f t="shared" ref="F448:H449" si="227">G449</f>
        <v>0</v>
      </c>
      <c r="H448" s="35">
        <f t="shared" si="227"/>
        <v>2960</v>
      </c>
    </row>
    <row r="449" spans="1:8" s="7" customFormat="1" ht="50.25">
      <c r="A449" s="36" t="s">
        <v>89</v>
      </c>
      <c r="B449" s="77" t="s">
        <v>60</v>
      </c>
      <c r="C449" s="77" t="s">
        <v>55</v>
      </c>
      <c r="D449" s="77" t="s">
        <v>334</v>
      </c>
      <c r="E449" s="77" t="s">
        <v>90</v>
      </c>
      <c r="F449" s="35">
        <f t="shared" si="227"/>
        <v>2915</v>
      </c>
      <c r="G449" s="35">
        <f t="shared" si="227"/>
        <v>0</v>
      </c>
      <c r="H449" s="35">
        <f t="shared" si="227"/>
        <v>2960</v>
      </c>
    </row>
    <row r="450" spans="1:8" s="7" customFormat="1" ht="18.75">
      <c r="A450" s="36" t="s">
        <v>196</v>
      </c>
      <c r="B450" s="77" t="s">
        <v>60</v>
      </c>
      <c r="C450" s="77" t="s">
        <v>55</v>
      </c>
      <c r="D450" s="77" t="s">
        <v>334</v>
      </c>
      <c r="E450" s="77" t="s">
        <v>195</v>
      </c>
      <c r="F450" s="35">
        <f>541+2374</f>
        <v>2915</v>
      </c>
      <c r="G450" s="39"/>
      <c r="H450" s="35">
        <f>549+2411</f>
        <v>2960</v>
      </c>
    </row>
    <row r="451" spans="1:8" s="7" customFormat="1" ht="66.75">
      <c r="A451" s="36" t="s">
        <v>243</v>
      </c>
      <c r="B451" s="77" t="s">
        <v>60</v>
      </c>
      <c r="C451" s="77" t="s">
        <v>55</v>
      </c>
      <c r="D451" s="77" t="s">
        <v>369</v>
      </c>
      <c r="E451" s="77"/>
      <c r="F451" s="35">
        <f t="shared" ref="F451" si="228">F452</f>
        <v>23415</v>
      </c>
      <c r="G451" s="35">
        <f t="shared" ref="F451:H453" si="229">G452</f>
        <v>0</v>
      </c>
      <c r="H451" s="35">
        <f t="shared" si="229"/>
        <v>23775</v>
      </c>
    </row>
    <row r="452" spans="1:8" s="7" customFormat="1" ht="33.75">
      <c r="A452" s="36" t="s">
        <v>244</v>
      </c>
      <c r="B452" s="77" t="s">
        <v>60</v>
      </c>
      <c r="C452" s="77" t="s">
        <v>55</v>
      </c>
      <c r="D452" s="77" t="s">
        <v>370</v>
      </c>
      <c r="E452" s="77"/>
      <c r="F452" s="35">
        <f t="shared" si="229"/>
        <v>23415</v>
      </c>
      <c r="G452" s="35">
        <f t="shared" si="229"/>
        <v>0</v>
      </c>
      <c r="H452" s="35">
        <f t="shared" si="229"/>
        <v>23775</v>
      </c>
    </row>
    <row r="453" spans="1:8" s="7" customFormat="1" ht="18.75">
      <c r="A453" s="36" t="s">
        <v>105</v>
      </c>
      <c r="B453" s="77" t="s">
        <v>60</v>
      </c>
      <c r="C453" s="77" t="s">
        <v>55</v>
      </c>
      <c r="D453" s="77" t="s">
        <v>370</v>
      </c>
      <c r="E453" s="77" t="s">
        <v>106</v>
      </c>
      <c r="F453" s="35">
        <f t="shared" si="229"/>
        <v>23415</v>
      </c>
      <c r="G453" s="35">
        <f t="shared" si="229"/>
        <v>0</v>
      </c>
      <c r="H453" s="35">
        <f t="shared" si="229"/>
        <v>23775</v>
      </c>
    </row>
    <row r="454" spans="1:8" s="7" customFormat="1" ht="50.25">
      <c r="A454" s="36" t="s">
        <v>214</v>
      </c>
      <c r="B454" s="77" t="s">
        <v>60</v>
      </c>
      <c r="C454" s="77" t="s">
        <v>55</v>
      </c>
      <c r="D454" s="77" t="s">
        <v>370</v>
      </c>
      <c r="E454" s="77" t="s">
        <v>213</v>
      </c>
      <c r="F454" s="35">
        <v>23415</v>
      </c>
      <c r="G454" s="39"/>
      <c r="H454" s="35">
        <v>23775</v>
      </c>
    </row>
    <row r="455" spans="1:8" s="9" customFormat="1" ht="16.5">
      <c r="A455" s="32"/>
      <c r="B455" s="33"/>
      <c r="C455" s="33"/>
      <c r="D455" s="67"/>
      <c r="E455" s="33"/>
      <c r="F455" s="38"/>
      <c r="G455" s="38"/>
      <c r="H455" s="38"/>
    </row>
    <row r="456" spans="1:8" s="9" customFormat="1" ht="56.25">
      <c r="A456" s="41" t="s">
        <v>69</v>
      </c>
      <c r="B456" s="29" t="s">
        <v>60</v>
      </c>
      <c r="C456" s="29" t="s">
        <v>66</v>
      </c>
      <c r="D456" s="42"/>
      <c r="E456" s="29"/>
      <c r="F456" s="31">
        <f>F457+F466</f>
        <v>2837</v>
      </c>
      <c r="G456" s="31">
        <f t="shared" ref="G456:H456" si="230">G457+G466</f>
        <v>0</v>
      </c>
      <c r="H456" s="31">
        <f t="shared" si="230"/>
        <v>2839</v>
      </c>
    </row>
    <row r="457" spans="1:8" s="9" customFormat="1" ht="99">
      <c r="A457" s="32" t="s">
        <v>238</v>
      </c>
      <c r="B457" s="33" t="s">
        <v>60</v>
      </c>
      <c r="C457" s="33" t="s">
        <v>66</v>
      </c>
      <c r="D457" s="50" t="s">
        <v>313</v>
      </c>
      <c r="E457" s="33"/>
      <c r="F457" s="35">
        <f t="shared" ref="F457:H457" si="231">F458+F462</f>
        <v>2740</v>
      </c>
      <c r="G457" s="35">
        <f t="shared" si="231"/>
        <v>0</v>
      </c>
      <c r="H457" s="35">
        <f t="shared" si="231"/>
        <v>2740</v>
      </c>
    </row>
    <row r="458" spans="1:8" s="9" customFormat="1" ht="33">
      <c r="A458" s="57" t="s">
        <v>247</v>
      </c>
      <c r="B458" s="33" t="s">
        <v>60</v>
      </c>
      <c r="C458" s="33" t="s">
        <v>66</v>
      </c>
      <c r="D458" s="50" t="s">
        <v>319</v>
      </c>
      <c r="E458" s="33"/>
      <c r="F458" s="35">
        <f t="shared" ref="F458" si="232">F459</f>
        <v>2738</v>
      </c>
      <c r="G458" s="35">
        <f t="shared" ref="F458:H460" si="233">G459</f>
        <v>0</v>
      </c>
      <c r="H458" s="35">
        <f t="shared" si="233"/>
        <v>2738</v>
      </c>
    </row>
    <row r="459" spans="1:8" s="9" customFormat="1" ht="66">
      <c r="A459" s="32" t="s">
        <v>136</v>
      </c>
      <c r="B459" s="33" t="s">
        <v>60</v>
      </c>
      <c r="C459" s="33" t="s">
        <v>66</v>
      </c>
      <c r="D459" s="50" t="s">
        <v>320</v>
      </c>
      <c r="E459" s="33"/>
      <c r="F459" s="35">
        <f t="shared" si="233"/>
        <v>2738</v>
      </c>
      <c r="G459" s="35">
        <f t="shared" si="233"/>
        <v>0</v>
      </c>
      <c r="H459" s="35">
        <f t="shared" si="233"/>
        <v>2738</v>
      </c>
    </row>
    <row r="460" spans="1:8" s="9" customFormat="1" ht="49.5">
      <c r="A460" s="32" t="s">
        <v>89</v>
      </c>
      <c r="B460" s="33" t="s">
        <v>60</v>
      </c>
      <c r="C460" s="33" t="s">
        <v>66</v>
      </c>
      <c r="D460" s="50" t="s">
        <v>320</v>
      </c>
      <c r="E460" s="33" t="s">
        <v>90</v>
      </c>
      <c r="F460" s="35">
        <f t="shared" si="233"/>
        <v>2738</v>
      </c>
      <c r="G460" s="35">
        <f t="shared" si="233"/>
        <v>0</v>
      </c>
      <c r="H460" s="35">
        <f t="shared" si="233"/>
        <v>2738</v>
      </c>
    </row>
    <row r="461" spans="1:8" s="9" customFormat="1" ht="16.5">
      <c r="A461" s="32" t="s">
        <v>196</v>
      </c>
      <c r="B461" s="33" t="s">
        <v>60</v>
      </c>
      <c r="C461" s="33" t="s">
        <v>66</v>
      </c>
      <c r="D461" s="50" t="s">
        <v>320</v>
      </c>
      <c r="E461" s="33" t="s">
        <v>195</v>
      </c>
      <c r="F461" s="35">
        <v>2738</v>
      </c>
      <c r="G461" s="39"/>
      <c r="H461" s="35">
        <v>2738</v>
      </c>
    </row>
    <row r="462" spans="1:8" s="9" customFormat="1" ht="16.5">
      <c r="A462" s="32" t="s">
        <v>83</v>
      </c>
      <c r="B462" s="33" t="s">
        <v>60</v>
      </c>
      <c r="C462" s="33" t="s">
        <v>66</v>
      </c>
      <c r="D462" s="50" t="s">
        <v>321</v>
      </c>
      <c r="E462" s="33"/>
      <c r="F462" s="35">
        <f t="shared" ref="F462" si="234">F463</f>
        <v>2</v>
      </c>
      <c r="G462" s="35">
        <f t="shared" ref="F462:H464" si="235">G463</f>
        <v>0</v>
      </c>
      <c r="H462" s="35">
        <f t="shared" si="235"/>
        <v>2</v>
      </c>
    </row>
    <row r="463" spans="1:8" s="9" customFormat="1" ht="49.5">
      <c r="A463" s="32" t="s">
        <v>164</v>
      </c>
      <c r="B463" s="33" t="s">
        <v>60</v>
      </c>
      <c r="C463" s="33" t="s">
        <v>66</v>
      </c>
      <c r="D463" s="50" t="s">
        <v>322</v>
      </c>
      <c r="E463" s="33"/>
      <c r="F463" s="35">
        <f t="shared" si="235"/>
        <v>2</v>
      </c>
      <c r="G463" s="35">
        <f t="shared" si="235"/>
        <v>0</v>
      </c>
      <c r="H463" s="35">
        <f t="shared" si="235"/>
        <v>2</v>
      </c>
    </row>
    <row r="464" spans="1:8" s="9" customFormat="1" ht="49.5">
      <c r="A464" s="32" t="s">
        <v>89</v>
      </c>
      <c r="B464" s="33" t="s">
        <v>60</v>
      </c>
      <c r="C464" s="33" t="s">
        <v>66</v>
      </c>
      <c r="D464" s="50" t="s">
        <v>322</v>
      </c>
      <c r="E464" s="33" t="s">
        <v>90</v>
      </c>
      <c r="F464" s="35">
        <f t="shared" si="235"/>
        <v>2</v>
      </c>
      <c r="G464" s="35">
        <f t="shared" si="235"/>
        <v>0</v>
      </c>
      <c r="H464" s="35">
        <f t="shared" si="235"/>
        <v>2</v>
      </c>
    </row>
    <row r="465" spans="1:8" s="9" customFormat="1" ht="16.5">
      <c r="A465" s="32" t="s">
        <v>196</v>
      </c>
      <c r="B465" s="33" t="s">
        <v>60</v>
      </c>
      <c r="C465" s="33" t="s">
        <v>66</v>
      </c>
      <c r="D465" s="50" t="s">
        <v>322</v>
      </c>
      <c r="E465" s="33" t="s">
        <v>195</v>
      </c>
      <c r="F465" s="35">
        <v>2</v>
      </c>
      <c r="G465" s="39"/>
      <c r="H465" s="35">
        <v>2</v>
      </c>
    </row>
    <row r="466" spans="1:8" s="11" customFormat="1" ht="18.75">
      <c r="A466" s="36" t="s">
        <v>87</v>
      </c>
      <c r="B466" s="33" t="s">
        <v>60</v>
      </c>
      <c r="C466" s="33" t="s">
        <v>66</v>
      </c>
      <c r="D466" s="50" t="s">
        <v>267</v>
      </c>
      <c r="E466" s="29"/>
      <c r="F466" s="35">
        <f t="shared" ref="F466:H469" si="236">F467</f>
        <v>97</v>
      </c>
      <c r="G466" s="35">
        <f t="shared" si="236"/>
        <v>0</v>
      </c>
      <c r="H466" s="35">
        <f t="shared" si="236"/>
        <v>99</v>
      </c>
    </row>
    <row r="467" spans="1:8" s="11" customFormat="1" ht="16.5">
      <c r="A467" s="32" t="s">
        <v>83</v>
      </c>
      <c r="B467" s="33" t="s">
        <v>60</v>
      </c>
      <c r="C467" s="33" t="s">
        <v>66</v>
      </c>
      <c r="D467" s="50" t="s">
        <v>273</v>
      </c>
      <c r="E467" s="33"/>
      <c r="F467" s="35">
        <f t="shared" si="236"/>
        <v>97</v>
      </c>
      <c r="G467" s="35">
        <f t="shared" si="236"/>
        <v>0</v>
      </c>
      <c r="H467" s="35">
        <f t="shared" si="236"/>
        <v>99</v>
      </c>
    </row>
    <row r="468" spans="1:8" s="11" customFormat="1" ht="49.5">
      <c r="A468" s="32" t="s">
        <v>164</v>
      </c>
      <c r="B468" s="33" t="s">
        <v>60</v>
      </c>
      <c r="C468" s="33" t="s">
        <v>66</v>
      </c>
      <c r="D468" s="50" t="s">
        <v>331</v>
      </c>
      <c r="E468" s="33"/>
      <c r="F468" s="35">
        <f t="shared" si="236"/>
        <v>97</v>
      </c>
      <c r="G468" s="35">
        <f t="shared" si="236"/>
        <v>0</v>
      </c>
      <c r="H468" s="35">
        <f t="shared" si="236"/>
        <v>99</v>
      </c>
    </row>
    <row r="469" spans="1:8" s="11" customFormat="1" ht="49.5">
      <c r="A469" s="32" t="s">
        <v>89</v>
      </c>
      <c r="B469" s="33" t="s">
        <v>60</v>
      </c>
      <c r="C469" s="33" t="s">
        <v>66</v>
      </c>
      <c r="D469" s="50" t="s">
        <v>331</v>
      </c>
      <c r="E469" s="33" t="s">
        <v>90</v>
      </c>
      <c r="F469" s="35">
        <f t="shared" si="236"/>
        <v>97</v>
      </c>
      <c r="G469" s="35">
        <f t="shared" si="236"/>
        <v>0</v>
      </c>
      <c r="H469" s="35">
        <f t="shared" si="236"/>
        <v>99</v>
      </c>
    </row>
    <row r="470" spans="1:8" s="11" customFormat="1" ht="16.5">
      <c r="A470" s="32" t="s">
        <v>196</v>
      </c>
      <c r="B470" s="33" t="s">
        <v>60</v>
      </c>
      <c r="C470" s="33" t="s">
        <v>66</v>
      </c>
      <c r="D470" s="50" t="s">
        <v>331</v>
      </c>
      <c r="E470" s="33" t="s">
        <v>195</v>
      </c>
      <c r="F470" s="35">
        <v>97</v>
      </c>
      <c r="G470" s="39"/>
      <c r="H470" s="35">
        <v>99</v>
      </c>
    </row>
    <row r="471" spans="1:8" s="11" customFormat="1" ht="16.5">
      <c r="A471" s="32"/>
      <c r="B471" s="33"/>
      <c r="C471" s="33"/>
      <c r="D471" s="50"/>
      <c r="E471" s="33"/>
      <c r="F471" s="78"/>
      <c r="G471" s="78"/>
      <c r="H471" s="78"/>
    </row>
    <row r="472" spans="1:8" s="11" customFormat="1" ht="37.5">
      <c r="A472" s="41" t="s">
        <v>0</v>
      </c>
      <c r="B472" s="29" t="s">
        <v>60</v>
      </c>
      <c r="C472" s="29" t="s">
        <v>64</v>
      </c>
      <c r="D472" s="42"/>
      <c r="E472" s="29"/>
      <c r="F472" s="43">
        <f t="shared" ref="F472:H472" si="237">F473</f>
        <v>75653</v>
      </c>
      <c r="G472" s="43">
        <f t="shared" si="237"/>
        <v>0</v>
      </c>
      <c r="H472" s="43">
        <f t="shared" si="237"/>
        <v>75687</v>
      </c>
    </row>
    <row r="473" spans="1:8" s="11" customFormat="1" ht="34.5">
      <c r="A473" s="36" t="s">
        <v>165</v>
      </c>
      <c r="B473" s="33" t="s">
        <v>60</v>
      </c>
      <c r="C473" s="33" t="s">
        <v>64</v>
      </c>
      <c r="D473" s="50" t="s">
        <v>350</v>
      </c>
      <c r="E473" s="29"/>
      <c r="F473" s="45">
        <f t="shared" ref="F473:H473" si="238">F474+F478</f>
        <v>75653</v>
      </c>
      <c r="G473" s="45">
        <f t="shared" si="238"/>
        <v>0</v>
      </c>
      <c r="H473" s="45">
        <f t="shared" si="238"/>
        <v>75687</v>
      </c>
    </row>
    <row r="474" spans="1:8" s="11" customFormat="1" ht="33" customHeight="1">
      <c r="A474" s="57" t="s">
        <v>247</v>
      </c>
      <c r="B474" s="33" t="s">
        <v>60</v>
      </c>
      <c r="C474" s="33" t="s">
        <v>64</v>
      </c>
      <c r="D474" s="50" t="s">
        <v>346</v>
      </c>
      <c r="E474" s="29"/>
      <c r="F474" s="45">
        <f t="shared" ref="F474" si="239">F475</f>
        <v>73442</v>
      </c>
      <c r="G474" s="45">
        <f t="shared" ref="F474:H476" si="240">G475</f>
        <v>0</v>
      </c>
      <c r="H474" s="45">
        <f t="shared" si="240"/>
        <v>73442</v>
      </c>
    </row>
    <row r="475" spans="1:8" s="11" customFormat="1" ht="19.5" customHeight="1">
      <c r="A475" s="32" t="s">
        <v>95</v>
      </c>
      <c r="B475" s="33" t="s">
        <v>60</v>
      </c>
      <c r="C475" s="33" t="s">
        <v>64</v>
      </c>
      <c r="D475" s="50" t="s">
        <v>351</v>
      </c>
      <c r="E475" s="29"/>
      <c r="F475" s="45">
        <f t="shared" si="240"/>
        <v>73442</v>
      </c>
      <c r="G475" s="45">
        <f t="shared" si="240"/>
        <v>0</v>
      </c>
      <c r="H475" s="45">
        <f t="shared" si="240"/>
        <v>73442</v>
      </c>
    </row>
    <row r="476" spans="1:8" s="11" customFormat="1" ht="49.5">
      <c r="A476" s="32" t="s">
        <v>89</v>
      </c>
      <c r="B476" s="33" t="s">
        <v>60</v>
      </c>
      <c r="C476" s="33" t="s">
        <v>64</v>
      </c>
      <c r="D476" s="50" t="s">
        <v>351</v>
      </c>
      <c r="E476" s="33" t="s">
        <v>90</v>
      </c>
      <c r="F476" s="35">
        <f t="shared" si="240"/>
        <v>73442</v>
      </c>
      <c r="G476" s="35">
        <f t="shared" si="240"/>
        <v>0</v>
      </c>
      <c r="H476" s="35">
        <f t="shared" si="240"/>
        <v>73442</v>
      </c>
    </row>
    <row r="477" spans="1:8" s="11" customFormat="1" ht="16.5">
      <c r="A477" s="32" t="s">
        <v>196</v>
      </c>
      <c r="B477" s="33" t="s">
        <v>60</v>
      </c>
      <c r="C477" s="33" t="s">
        <v>64</v>
      </c>
      <c r="D477" s="50" t="s">
        <v>351</v>
      </c>
      <c r="E477" s="33" t="s">
        <v>195</v>
      </c>
      <c r="F477" s="35">
        <v>73442</v>
      </c>
      <c r="G477" s="39"/>
      <c r="H477" s="35">
        <v>73442</v>
      </c>
    </row>
    <row r="478" spans="1:8" s="11" customFormat="1" ht="18.75">
      <c r="A478" s="36" t="s">
        <v>83</v>
      </c>
      <c r="B478" s="33" t="s">
        <v>60</v>
      </c>
      <c r="C478" s="33" t="s">
        <v>64</v>
      </c>
      <c r="D478" s="50" t="s">
        <v>348</v>
      </c>
      <c r="E478" s="29"/>
      <c r="F478" s="45">
        <f t="shared" ref="F478" si="241">F479</f>
        <v>2211</v>
      </c>
      <c r="G478" s="45">
        <f t="shared" ref="F478:H480" si="242">G479</f>
        <v>0</v>
      </c>
      <c r="H478" s="45">
        <f t="shared" si="242"/>
        <v>2245</v>
      </c>
    </row>
    <row r="479" spans="1:8" s="11" customFormat="1" ht="18.75">
      <c r="A479" s="32" t="s">
        <v>96</v>
      </c>
      <c r="B479" s="33" t="s">
        <v>60</v>
      </c>
      <c r="C479" s="33" t="s">
        <v>64</v>
      </c>
      <c r="D479" s="50" t="s">
        <v>352</v>
      </c>
      <c r="E479" s="29"/>
      <c r="F479" s="45">
        <f t="shared" si="242"/>
        <v>2211</v>
      </c>
      <c r="G479" s="45">
        <f t="shared" si="242"/>
        <v>0</v>
      </c>
      <c r="H479" s="45">
        <f t="shared" si="242"/>
        <v>2245</v>
      </c>
    </row>
    <row r="480" spans="1:8" s="11" customFormat="1" ht="49.5">
      <c r="A480" s="36" t="s">
        <v>89</v>
      </c>
      <c r="B480" s="33" t="s">
        <v>60</v>
      </c>
      <c r="C480" s="33" t="s">
        <v>64</v>
      </c>
      <c r="D480" s="50" t="s">
        <v>352</v>
      </c>
      <c r="E480" s="33" t="s">
        <v>90</v>
      </c>
      <c r="F480" s="35">
        <f t="shared" si="242"/>
        <v>2211</v>
      </c>
      <c r="G480" s="35">
        <f t="shared" si="242"/>
        <v>0</v>
      </c>
      <c r="H480" s="35">
        <f t="shared" si="242"/>
        <v>2245</v>
      </c>
    </row>
    <row r="481" spans="1:8" s="11" customFormat="1" ht="16.5">
      <c r="A481" s="32" t="s">
        <v>196</v>
      </c>
      <c r="B481" s="33" t="s">
        <v>60</v>
      </c>
      <c r="C481" s="33" t="s">
        <v>64</v>
      </c>
      <c r="D481" s="50" t="s">
        <v>352</v>
      </c>
      <c r="E481" s="33" t="s">
        <v>195</v>
      </c>
      <c r="F481" s="35">
        <v>2211</v>
      </c>
      <c r="G481" s="39"/>
      <c r="H481" s="35">
        <v>2245</v>
      </c>
    </row>
    <row r="482" spans="1:8" s="11" customFormat="1" ht="16.5">
      <c r="A482" s="32"/>
      <c r="B482" s="33"/>
      <c r="C482" s="33"/>
      <c r="D482" s="50"/>
      <c r="E482" s="33"/>
      <c r="F482" s="78"/>
      <c r="G482" s="78"/>
      <c r="H482" s="78"/>
    </row>
    <row r="483" spans="1:8" s="11" customFormat="1" ht="37.5">
      <c r="A483" s="41" t="s">
        <v>40</v>
      </c>
      <c r="B483" s="29" t="s">
        <v>60</v>
      </c>
      <c r="C483" s="29" t="s">
        <v>60</v>
      </c>
      <c r="D483" s="42"/>
      <c r="E483" s="29"/>
      <c r="F483" s="43">
        <f>F484+F493</f>
        <v>35633</v>
      </c>
      <c r="G483" s="43">
        <f t="shared" ref="G483:H483" si="243">G484+G493</f>
        <v>0</v>
      </c>
      <c r="H483" s="43">
        <f t="shared" si="243"/>
        <v>35633</v>
      </c>
    </row>
    <row r="484" spans="1:8" s="11" customFormat="1" ht="50.25">
      <c r="A484" s="32" t="s">
        <v>146</v>
      </c>
      <c r="B484" s="33" t="s">
        <v>60</v>
      </c>
      <c r="C484" s="33" t="s">
        <v>60</v>
      </c>
      <c r="D484" s="50" t="s">
        <v>308</v>
      </c>
      <c r="E484" s="29"/>
      <c r="F484" s="45">
        <f>F485+F489</f>
        <v>26448</v>
      </c>
      <c r="G484" s="45">
        <f t="shared" ref="G484:H484" si="244">G485+G489</f>
        <v>0</v>
      </c>
      <c r="H484" s="45">
        <f t="shared" si="244"/>
        <v>26448</v>
      </c>
    </row>
    <row r="485" spans="1:8" s="11" customFormat="1" ht="33">
      <c r="A485" s="57" t="s">
        <v>247</v>
      </c>
      <c r="B485" s="33" t="s">
        <v>60</v>
      </c>
      <c r="C485" s="33" t="s">
        <v>60</v>
      </c>
      <c r="D485" s="39" t="s">
        <v>311</v>
      </c>
      <c r="E485" s="39"/>
      <c r="F485" s="45">
        <f t="shared" ref="F485" si="245">F486</f>
        <v>26142</v>
      </c>
      <c r="G485" s="45">
        <f t="shared" ref="F485:H487" si="246">G486</f>
        <v>0</v>
      </c>
      <c r="H485" s="45">
        <f t="shared" si="246"/>
        <v>26142</v>
      </c>
    </row>
    <row r="486" spans="1:8" s="11" customFormat="1" ht="33">
      <c r="A486" s="32" t="s">
        <v>148</v>
      </c>
      <c r="B486" s="33" t="s">
        <v>60</v>
      </c>
      <c r="C486" s="33" t="s">
        <v>60</v>
      </c>
      <c r="D486" s="39" t="s">
        <v>312</v>
      </c>
      <c r="E486" s="39"/>
      <c r="F486" s="45">
        <f t="shared" si="246"/>
        <v>26142</v>
      </c>
      <c r="G486" s="45">
        <f t="shared" si="246"/>
        <v>0</v>
      </c>
      <c r="H486" s="45">
        <f t="shared" si="246"/>
        <v>26142</v>
      </c>
    </row>
    <row r="487" spans="1:8" s="11" customFormat="1" ht="49.5">
      <c r="A487" s="32" t="s">
        <v>89</v>
      </c>
      <c r="B487" s="33" t="s">
        <v>60</v>
      </c>
      <c r="C487" s="33" t="s">
        <v>60</v>
      </c>
      <c r="D487" s="39" t="s">
        <v>312</v>
      </c>
      <c r="E487" s="77">
        <v>600</v>
      </c>
      <c r="F487" s="35">
        <f t="shared" si="246"/>
        <v>26142</v>
      </c>
      <c r="G487" s="35">
        <f t="shared" si="246"/>
        <v>0</v>
      </c>
      <c r="H487" s="35">
        <f t="shared" si="246"/>
        <v>26142</v>
      </c>
    </row>
    <row r="488" spans="1:8" s="11" customFormat="1" ht="16.5">
      <c r="A488" s="32" t="s">
        <v>196</v>
      </c>
      <c r="B488" s="33" t="s">
        <v>60</v>
      </c>
      <c r="C488" s="33" t="s">
        <v>60</v>
      </c>
      <c r="D488" s="39" t="s">
        <v>312</v>
      </c>
      <c r="E488" s="77" t="s">
        <v>195</v>
      </c>
      <c r="F488" s="35">
        <v>26142</v>
      </c>
      <c r="G488" s="39"/>
      <c r="H488" s="35">
        <v>26142</v>
      </c>
    </row>
    <row r="489" spans="1:8" s="11" customFormat="1" ht="16.5">
      <c r="A489" s="32" t="s">
        <v>83</v>
      </c>
      <c r="B489" s="33" t="s">
        <v>60</v>
      </c>
      <c r="C489" s="33" t="s">
        <v>60</v>
      </c>
      <c r="D489" s="50" t="s">
        <v>309</v>
      </c>
      <c r="E489" s="33"/>
      <c r="F489" s="45">
        <f t="shared" ref="F489" si="247">F490</f>
        <v>306</v>
      </c>
      <c r="G489" s="45">
        <f t="shared" ref="F489:H491" si="248">G490</f>
        <v>0</v>
      </c>
      <c r="H489" s="45">
        <f t="shared" si="248"/>
        <v>306</v>
      </c>
    </row>
    <row r="490" spans="1:8" s="11" customFormat="1" ht="16.5">
      <c r="A490" s="32" t="s">
        <v>147</v>
      </c>
      <c r="B490" s="33" t="s">
        <v>60</v>
      </c>
      <c r="C490" s="33" t="s">
        <v>60</v>
      </c>
      <c r="D490" s="50" t="s">
        <v>310</v>
      </c>
      <c r="E490" s="33"/>
      <c r="F490" s="45">
        <f t="shared" si="248"/>
        <v>306</v>
      </c>
      <c r="G490" s="45">
        <f t="shared" si="248"/>
        <v>0</v>
      </c>
      <c r="H490" s="45">
        <f t="shared" si="248"/>
        <v>306</v>
      </c>
    </row>
    <row r="491" spans="1:8" s="11" customFormat="1" ht="49.5">
      <c r="A491" s="32" t="s">
        <v>89</v>
      </c>
      <c r="B491" s="33" t="s">
        <v>60</v>
      </c>
      <c r="C491" s="33" t="s">
        <v>60</v>
      </c>
      <c r="D491" s="50" t="s">
        <v>310</v>
      </c>
      <c r="E491" s="33" t="s">
        <v>90</v>
      </c>
      <c r="F491" s="35">
        <f t="shared" si="248"/>
        <v>306</v>
      </c>
      <c r="G491" s="35">
        <f t="shared" si="248"/>
        <v>0</v>
      </c>
      <c r="H491" s="35">
        <f t="shared" si="248"/>
        <v>306</v>
      </c>
    </row>
    <row r="492" spans="1:8" s="11" customFormat="1" ht="16.5">
      <c r="A492" s="32" t="s">
        <v>196</v>
      </c>
      <c r="B492" s="33" t="s">
        <v>60</v>
      </c>
      <c r="C492" s="33" t="s">
        <v>60</v>
      </c>
      <c r="D492" s="50" t="s">
        <v>310</v>
      </c>
      <c r="E492" s="33" t="s">
        <v>195</v>
      </c>
      <c r="F492" s="35">
        <v>306</v>
      </c>
      <c r="G492" s="39"/>
      <c r="H492" s="35">
        <v>306</v>
      </c>
    </row>
    <row r="493" spans="1:8" s="11" customFormat="1" ht="16.5">
      <c r="A493" s="36" t="s">
        <v>87</v>
      </c>
      <c r="B493" s="56" t="s">
        <v>60</v>
      </c>
      <c r="C493" s="56" t="s">
        <v>60</v>
      </c>
      <c r="D493" s="77" t="s">
        <v>267</v>
      </c>
      <c r="E493" s="56"/>
      <c r="F493" s="35">
        <f t="shared" ref="F493:H493" si="249">F494</f>
        <v>9185</v>
      </c>
      <c r="G493" s="35">
        <f t="shared" si="249"/>
        <v>0</v>
      </c>
      <c r="H493" s="35">
        <f t="shared" si="249"/>
        <v>9185</v>
      </c>
    </row>
    <row r="494" spans="1:8" s="11" customFormat="1" ht="33">
      <c r="A494" s="57" t="s">
        <v>247</v>
      </c>
      <c r="B494" s="56" t="s">
        <v>60</v>
      </c>
      <c r="C494" s="56" t="s">
        <v>60</v>
      </c>
      <c r="D494" s="77" t="s">
        <v>287</v>
      </c>
      <c r="E494" s="56"/>
      <c r="F494" s="35">
        <f t="shared" ref="F494:H494" si="250">F495+F498</f>
        <v>9185</v>
      </c>
      <c r="G494" s="35">
        <f t="shared" si="250"/>
        <v>0</v>
      </c>
      <c r="H494" s="35">
        <f t="shared" si="250"/>
        <v>9185</v>
      </c>
    </row>
    <row r="495" spans="1:8" s="11" customFormat="1" ht="16.5">
      <c r="A495" s="36" t="s">
        <v>116</v>
      </c>
      <c r="B495" s="56" t="s">
        <v>60</v>
      </c>
      <c r="C495" s="56" t="s">
        <v>60</v>
      </c>
      <c r="D495" s="77" t="s">
        <v>332</v>
      </c>
      <c r="E495" s="56"/>
      <c r="F495" s="35">
        <f t="shared" ref="F495" si="251">F496</f>
        <v>6663</v>
      </c>
      <c r="G495" s="35">
        <f t="shared" ref="F495:H496" si="252">G496</f>
        <v>0</v>
      </c>
      <c r="H495" s="35">
        <f t="shared" si="252"/>
        <v>6663</v>
      </c>
    </row>
    <row r="496" spans="1:8" s="11" customFormat="1" ht="49.5">
      <c r="A496" s="36" t="s">
        <v>89</v>
      </c>
      <c r="B496" s="56" t="s">
        <v>60</v>
      </c>
      <c r="C496" s="56" t="s">
        <v>60</v>
      </c>
      <c r="D496" s="77" t="s">
        <v>332</v>
      </c>
      <c r="E496" s="56" t="s">
        <v>90</v>
      </c>
      <c r="F496" s="35">
        <f t="shared" si="252"/>
        <v>6663</v>
      </c>
      <c r="G496" s="35">
        <f t="shared" si="252"/>
        <v>0</v>
      </c>
      <c r="H496" s="35">
        <f t="shared" si="252"/>
        <v>6663</v>
      </c>
    </row>
    <row r="497" spans="1:8" s="11" customFormat="1" ht="16.5">
      <c r="A497" s="32" t="s">
        <v>196</v>
      </c>
      <c r="B497" s="56" t="s">
        <v>60</v>
      </c>
      <c r="C497" s="56" t="s">
        <v>60</v>
      </c>
      <c r="D497" s="77" t="s">
        <v>332</v>
      </c>
      <c r="E497" s="56" t="s">
        <v>195</v>
      </c>
      <c r="F497" s="35">
        <v>6663</v>
      </c>
      <c r="G497" s="39"/>
      <c r="H497" s="35">
        <v>6663</v>
      </c>
    </row>
    <row r="498" spans="1:8" s="11" customFormat="1" ht="16.5">
      <c r="A498" s="36" t="s">
        <v>93</v>
      </c>
      <c r="B498" s="56" t="s">
        <v>60</v>
      </c>
      <c r="C498" s="56" t="s">
        <v>60</v>
      </c>
      <c r="D498" s="77" t="s">
        <v>333</v>
      </c>
      <c r="E498" s="56"/>
      <c r="F498" s="35">
        <f t="shared" ref="F498" si="253">F499</f>
        <v>2522</v>
      </c>
      <c r="G498" s="35">
        <f t="shared" ref="F498:H499" si="254">G499</f>
        <v>0</v>
      </c>
      <c r="H498" s="35">
        <f t="shared" si="254"/>
        <v>2522</v>
      </c>
    </row>
    <row r="499" spans="1:8" s="11" customFormat="1" ht="49.5">
      <c r="A499" s="36" t="s">
        <v>89</v>
      </c>
      <c r="B499" s="56" t="s">
        <v>60</v>
      </c>
      <c r="C499" s="56" t="s">
        <v>60</v>
      </c>
      <c r="D499" s="77" t="s">
        <v>333</v>
      </c>
      <c r="E499" s="56" t="s">
        <v>90</v>
      </c>
      <c r="F499" s="35">
        <f t="shared" si="254"/>
        <v>2522</v>
      </c>
      <c r="G499" s="35">
        <f t="shared" si="254"/>
        <v>0</v>
      </c>
      <c r="H499" s="35">
        <f t="shared" si="254"/>
        <v>2522</v>
      </c>
    </row>
    <row r="500" spans="1:8" s="11" customFormat="1" ht="16.5">
      <c r="A500" s="32" t="s">
        <v>196</v>
      </c>
      <c r="B500" s="56" t="s">
        <v>60</v>
      </c>
      <c r="C500" s="56" t="s">
        <v>60</v>
      </c>
      <c r="D500" s="77" t="s">
        <v>333</v>
      </c>
      <c r="E500" s="56" t="s">
        <v>195</v>
      </c>
      <c r="F500" s="35">
        <v>2522</v>
      </c>
      <c r="G500" s="39"/>
      <c r="H500" s="35">
        <v>2522</v>
      </c>
    </row>
    <row r="501" spans="1:8" s="11" customFormat="1" ht="16.5">
      <c r="A501" s="32"/>
      <c r="B501" s="56"/>
      <c r="C501" s="56"/>
      <c r="D501" s="77"/>
      <c r="E501" s="33"/>
      <c r="F501" s="78"/>
      <c r="G501" s="78"/>
      <c r="H501" s="78"/>
    </row>
    <row r="502" spans="1:8" s="11" customFormat="1" ht="18.75">
      <c r="A502" s="41" t="s">
        <v>41</v>
      </c>
      <c r="B502" s="29" t="s">
        <v>60</v>
      </c>
      <c r="C502" s="29" t="s">
        <v>63</v>
      </c>
      <c r="D502" s="50"/>
      <c r="E502" s="79"/>
      <c r="F502" s="31">
        <f>F503</f>
        <v>63514</v>
      </c>
      <c r="G502" s="31">
        <f t="shared" ref="G502:H502" si="255">G503</f>
        <v>0</v>
      </c>
      <c r="H502" s="31">
        <f t="shared" si="255"/>
        <v>63922</v>
      </c>
    </row>
    <row r="503" spans="1:8" s="8" customFormat="1" ht="16.5">
      <c r="A503" s="36" t="s">
        <v>87</v>
      </c>
      <c r="B503" s="56" t="s">
        <v>60</v>
      </c>
      <c r="C503" s="56" t="s">
        <v>63</v>
      </c>
      <c r="D503" s="77" t="s">
        <v>267</v>
      </c>
      <c r="E503" s="56"/>
      <c r="F503" s="35">
        <f t="shared" ref="F503:H503" si="256">F504+F508+F512</f>
        <v>63514</v>
      </c>
      <c r="G503" s="35">
        <f t="shared" si="256"/>
        <v>0</v>
      </c>
      <c r="H503" s="35">
        <f t="shared" si="256"/>
        <v>63922</v>
      </c>
    </row>
    <row r="504" spans="1:8" s="8" customFormat="1" ht="33">
      <c r="A504" s="57" t="s">
        <v>247</v>
      </c>
      <c r="B504" s="56" t="s">
        <v>60</v>
      </c>
      <c r="C504" s="56" t="s">
        <v>63</v>
      </c>
      <c r="D504" s="77" t="s">
        <v>287</v>
      </c>
      <c r="E504" s="56"/>
      <c r="F504" s="35">
        <f t="shared" ref="F504" si="257">F505</f>
        <v>37028</v>
      </c>
      <c r="G504" s="35">
        <f t="shared" ref="F504:H506" si="258">G505</f>
        <v>0</v>
      </c>
      <c r="H504" s="35">
        <f t="shared" si="258"/>
        <v>37028</v>
      </c>
    </row>
    <row r="505" spans="1:8" s="8" customFormat="1" ht="33">
      <c r="A505" s="36" t="s">
        <v>117</v>
      </c>
      <c r="B505" s="56" t="s">
        <v>60</v>
      </c>
      <c r="C505" s="56" t="s">
        <v>63</v>
      </c>
      <c r="D505" s="77" t="s">
        <v>371</v>
      </c>
      <c r="E505" s="56"/>
      <c r="F505" s="35">
        <f t="shared" si="258"/>
        <v>37028</v>
      </c>
      <c r="G505" s="35">
        <f t="shared" si="258"/>
        <v>0</v>
      </c>
      <c r="H505" s="35">
        <f t="shared" si="258"/>
        <v>37028</v>
      </c>
    </row>
    <row r="506" spans="1:8" s="8" customFormat="1" ht="49.5">
      <c r="A506" s="36" t="s">
        <v>89</v>
      </c>
      <c r="B506" s="56" t="s">
        <v>60</v>
      </c>
      <c r="C506" s="56" t="s">
        <v>63</v>
      </c>
      <c r="D506" s="77" t="s">
        <v>371</v>
      </c>
      <c r="E506" s="56" t="s">
        <v>90</v>
      </c>
      <c r="F506" s="35">
        <f t="shared" si="258"/>
        <v>37028</v>
      </c>
      <c r="G506" s="35">
        <f t="shared" si="258"/>
        <v>0</v>
      </c>
      <c r="H506" s="35">
        <f t="shared" si="258"/>
        <v>37028</v>
      </c>
    </row>
    <row r="507" spans="1:8" s="8" customFormat="1" ht="16.5">
      <c r="A507" s="36" t="s">
        <v>209</v>
      </c>
      <c r="B507" s="56" t="s">
        <v>60</v>
      </c>
      <c r="C507" s="56" t="s">
        <v>63</v>
      </c>
      <c r="D507" s="77" t="s">
        <v>371</v>
      </c>
      <c r="E507" s="56" t="s">
        <v>208</v>
      </c>
      <c r="F507" s="35">
        <v>37028</v>
      </c>
      <c r="G507" s="39"/>
      <c r="H507" s="35">
        <v>37028</v>
      </c>
    </row>
    <row r="508" spans="1:8" s="8" customFormat="1" ht="16.5">
      <c r="A508" s="36" t="s">
        <v>83</v>
      </c>
      <c r="B508" s="56" t="s">
        <v>60</v>
      </c>
      <c r="C508" s="56" t="s">
        <v>63</v>
      </c>
      <c r="D508" s="77" t="s">
        <v>273</v>
      </c>
      <c r="E508" s="56"/>
      <c r="F508" s="35">
        <f t="shared" ref="F508" si="259">F509</f>
        <v>512</v>
      </c>
      <c r="G508" s="35">
        <f t="shared" ref="F508:H510" si="260">G509</f>
        <v>0</v>
      </c>
      <c r="H508" s="35">
        <f t="shared" si="260"/>
        <v>520</v>
      </c>
    </row>
    <row r="509" spans="1:8" s="8" customFormat="1" ht="33">
      <c r="A509" s="36" t="s">
        <v>118</v>
      </c>
      <c r="B509" s="56" t="s">
        <v>60</v>
      </c>
      <c r="C509" s="56" t="s">
        <v>63</v>
      </c>
      <c r="D509" s="77" t="s">
        <v>372</v>
      </c>
      <c r="E509" s="56"/>
      <c r="F509" s="35">
        <f t="shared" si="260"/>
        <v>512</v>
      </c>
      <c r="G509" s="35">
        <f t="shared" si="260"/>
        <v>0</v>
      </c>
      <c r="H509" s="35">
        <f t="shared" si="260"/>
        <v>520</v>
      </c>
    </row>
    <row r="510" spans="1:8" s="8" customFormat="1" ht="49.5">
      <c r="A510" s="36" t="s">
        <v>89</v>
      </c>
      <c r="B510" s="56" t="s">
        <v>60</v>
      </c>
      <c r="C510" s="56" t="s">
        <v>63</v>
      </c>
      <c r="D510" s="77" t="s">
        <v>372</v>
      </c>
      <c r="E510" s="56" t="s">
        <v>90</v>
      </c>
      <c r="F510" s="35">
        <f t="shared" si="260"/>
        <v>512</v>
      </c>
      <c r="G510" s="35">
        <f t="shared" si="260"/>
        <v>0</v>
      </c>
      <c r="H510" s="35">
        <f t="shared" si="260"/>
        <v>520</v>
      </c>
    </row>
    <row r="511" spans="1:8" s="8" customFormat="1" ht="16.5">
      <c r="A511" s="36" t="s">
        <v>209</v>
      </c>
      <c r="B511" s="56" t="s">
        <v>60</v>
      </c>
      <c r="C511" s="56" t="s">
        <v>63</v>
      </c>
      <c r="D511" s="77" t="s">
        <v>372</v>
      </c>
      <c r="E511" s="56" t="s">
        <v>208</v>
      </c>
      <c r="F511" s="35">
        <v>512</v>
      </c>
      <c r="G511" s="39"/>
      <c r="H511" s="35">
        <v>520</v>
      </c>
    </row>
    <row r="512" spans="1:8" s="8" customFormat="1" ht="33">
      <c r="A512" s="32" t="s">
        <v>245</v>
      </c>
      <c r="B512" s="56" t="s">
        <v>60</v>
      </c>
      <c r="C512" s="56" t="s">
        <v>63</v>
      </c>
      <c r="D512" s="77" t="s">
        <v>317</v>
      </c>
      <c r="E512" s="56"/>
      <c r="F512" s="35">
        <f t="shared" ref="F512:H514" si="261">F513</f>
        <v>25974</v>
      </c>
      <c r="G512" s="35">
        <f t="shared" si="261"/>
        <v>0</v>
      </c>
      <c r="H512" s="35">
        <f t="shared" si="261"/>
        <v>26374</v>
      </c>
    </row>
    <row r="513" spans="1:8" s="8" customFormat="1" ht="33">
      <c r="A513" s="36" t="s">
        <v>117</v>
      </c>
      <c r="B513" s="56" t="s">
        <v>60</v>
      </c>
      <c r="C513" s="56" t="s">
        <v>63</v>
      </c>
      <c r="D513" s="77" t="s">
        <v>373</v>
      </c>
      <c r="E513" s="56"/>
      <c r="F513" s="35">
        <f t="shared" ref="F513:H513" si="262">F514+F516+F518</f>
        <v>25974</v>
      </c>
      <c r="G513" s="35">
        <f t="shared" si="262"/>
        <v>0</v>
      </c>
      <c r="H513" s="35">
        <f t="shared" si="262"/>
        <v>26374</v>
      </c>
    </row>
    <row r="514" spans="1:8" s="8" customFormat="1" ht="82.5">
      <c r="A514" s="51" t="s">
        <v>111</v>
      </c>
      <c r="B514" s="56" t="s">
        <v>60</v>
      </c>
      <c r="C514" s="56" t="s">
        <v>63</v>
      </c>
      <c r="D514" s="77" t="s">
        <v>373</v>
      </c>
      <c r="E514" s="56" t="s">
        <v>112</v>
      </c>
      <c r="F514" s="35">
        <f t="shared" si="261"/>
        <v>25000</v>
      </c>
      <c r="G514" s="35">
        <f t="shared" si="261"/>
        <v>0</v>
      </c>
      <c r="H514" s="35">
        <f t="shared" si="261"/>
        <v>25385</v>
      </c>
    </row>
    <row r="515" spans="1:8" s="8" customFormat="1" ht="33">
      <c r="A515" s="36" t="s">
        <v>198</v>
      </c>
      <c r="B515" s="56" t="s">
        <v>60</v>
      </c>
      <c r="C515" s="56" t="s">
        <v>63</v>
      </c>
      <c r="D515" s="77" t="s">
        <v>373</v>
      </c>
      <c r="E515" s="56" t="s">
        <v>197</v>
      </c>
      <c r="F515" s="35">
        <v>25000</v>
      </c>
      <c r="G515" s="39"/>
      <c r="H515" s="35">
        <v>25385</v>
      </c>
    </row>
    <row r="516" spans="1:8" s="8" customFormat="1" ht="33">
      <c r="A516" s="49" t="s">
        <v>85</v>
      </c>
      <c r="B516" s="56" t="s">
        <v>60</v>
      </c>
      <c r="C516" s="56" t="s">
        <v>63</v>
      </c>
      <c r="D516" s="77" t="s">
        <v>373</v>
      </c>
      <c r="E516" s="56" t="s">
        <v>86</v>
      </c>
      <c r="F516" s="35">
        <f t="shared" ref="F516:H516" si="263">F517</f>
        <v>969</v>
      </c>
      <c r="G516" s="35">
        <f t="shared" si="263"/>
        <v>0</v>
      </c>
      <c r="H516" s="35">
        <f t="shared" si="263"/>
        <v>984</v>
      </c>
    </row>
    <row r="517" spans="1:8" s="8" customFormat="1" ht="49.5">
      <c r="A517" s="49" t="s">
        <v>188</v>
      </c>
      <c r="B517" s="56" t="s">
        <v>60</v>
      </c>
      <c r="C517" s="56" t="s">
        <v>63</v>
      </c>
      <c r="D517" s="77" t="s">
        <v>373</v>
      </c>
      <c r="E517" s="56" t="s">
        <v>187</v>
      </c>
      <c r="F517" s="35">
        <v>969</v>
      </c>
      <c r="G517" s="39"/>
      <c r="H517" s="35">
        <v>984</v>
      </c>
    </row>
    <row r="518" spans="1:8" s="8" customFormat="1" ht="16.5">
      <c r="A518" s="36" t="s">
        <v>105</v>
      </c>
      <c r="B518" s="56" t="s">
        <v>60</v>
      </c>
      <c r="C518" s="56" t="s">
        <v>63</v>
      </c>
      <c r="D518" s="77" t="s">
        <v>373</v>
      </c>
      <c r="E518" s="56" t="s">
        <v>106</v>
      </c>
      <c r="F518" s="35">
        <f t="shared" ref="F518:H518" si="264">F519</f>
        <v>5</v>
      </c>
      <c r="G518" s="35">
        <f t="shared" si="264"/>
        <v>0</v>
      </c>
      <c r="H518" s="35">
        <f t="shared" si="264"/>
        <v>5</v>
      </c>
    </row>
    <row r="519" spans="1:8" ht="16.5">
      <c r="A519" s="32" t="s">
        <v>190</v>
      </c>
      <c r="B519" s="56" t="s">
        <v>60</v>
      </c>
      <c r="C519" s="56" t="s">
        <v>63</v>
      </c>
      <c r="D519" s="77" t="s">
        <v>373</v>
      </c>
      <c r="E519" s="56" t="s">
        <v>189</v>
      </c>
      <c r="F519" s="35">
        <v>5</v>
      </c>
      <c r="G519" s="39"/>
      <c r="H519" s="35">
        <v>5</v>
      </c>
    </row>
    <row r="520" spans="1:8" ht="16.5">
      <c r="A520" s="32"/>
      <c r="B520" s="56"/>
      <c r="C520" s="56"/>
      <c r="D520" s="77"/>
      <c r="E520" s="56"/>
      <c r="F520" s="22"/>
      <c r="G520" s="22"/>
      <c r="H520" s="22"/>
    </row>
    <row r="521" spans="1:8" s="5" customFormat="1" ht="20.25">
      <c r="A521" s="59" t="s">
        <v>78</v>
      </c>
      <c r="B521" s="24" t="s">
        <v>42</v>
      </c>
      <c r="C521" s="24"/>
      <c r="D521" s="25"/>
      <c r="E521" s="24"/>
      <c r="F521" s="26">
        <f t="shared" ref="F521:H521" si="265">F523+F556</f>
        <v>344696</v>
      </c>
      <c r="G521" s="26">
        <f t="shared" si="265"/>
        <v>0</v>
      </c>
      <c r="H521" s="26">
        <f t="shared" si="265"/>
        <v>344765</v>
      </c>
    </row>
    <row r="522" spans="1:8" s="5" customFormat="1" ht="20.25">
      <c r="A522" s="59"/>
      <c r="B522" s="24"/>
      <c r="C522" s="24"/>
      <c r="D522" s="25"/>
      <c r="E522" s="24"/>
      <c r="F522" s="76"/>
      <c r="G522" s="76"/>
      <c r="H522" s="76"/>
    </row>
    <row r="523" spans="1:8" s="5" customFormat="1" ht="20.25">
      <c r="A523" s="41" t="s">
        <v>43</v>
      </c>
      <c r="B523" s="29" t="s">
        <v>65</v>
      </c>
      <c r="C523" s="29" t="s">
        <v>54</v>
      </c>
      <c r="D523" s="42"/>
      <c r="E523" s="29"/>
      <c r="F523" s="43">
        <f t="shared" ref="F523:H523" si="266">F524</f>
        <v>344592</v>
      </c>
      <c r="G523" s="43">
        <f t="shared" si="266"/>
        <v>0</v>
      </c>
      <c r="H523" s="43">
        <f t="shared" si="266"/>
        <v>344659</v>
      </c>
    </row>
    <row r="524" spans="1:8" s="5" customFormat="1" ht="34.5">
      <c r="A524" s="36" t="s">
        <v>165</v>
      </c>
      <c r="B524" s="33" t="s">
        <v>65</v>
      </c>
      <c r="C524" s="33" t="s">
        <v>54</v>
      </c>
      <c r="D524" s="50" t="s">
        <v>345</v>
      </c>
      <c r="E524" s="33"/>
      <c r="F524" s="35">
        <f t="shared" ref="F524:H524" si="267">F525+F540</f>
        <v>344592</v>
      </c>
      <c r="G524" s="35">
        <f t="shared" si="267"/>
        <v>0</v>
      </c>
      <c r="H524" s="35">
        <f t="shared" si="267"/>
        <v>344659</v>
      </c>
    </row>
    <row r="525" spans="1:8" s="5" customFormat="1" ht="33.75">
      <c r="A525" s="57" t="s">
        <v>247</v>
      </c>
      <c r="B525" s="33" t="s">
        <v>65</v>
      </c>
      <c r="C525" s="33" t="s">
        <v>54</v>
      </c>
      <c r="D525" s="50" t="s">
        <v>346</v>
      </c>
      <c r="E525" s="33"/>
      <c r="F525" s="35">
        <f t="shared" ref="F525:H525" si="268">F526+F530+F533+F536</f>
        <v>340226</v>
      </c>
      <c r="G525" s="35">
        <f t="shared" si="268"/>
        <v>0</v>
      </c>
      <c r="H525" s="35">
        <f t="shared" si="268"/>
        <v>340226</v>
      </c>
    </row>
    <row r="526" spans="1:8" s="5" customFormat="1" ht="20.25">
      <c r="A526" s="32" t="s">
        <v>100</v>
      </c>
      <c r="B526" s="33" t="s">
        <v>65</v>
      </c>
      <c r="C526" s="33" t="s">
        <v>54</v>
      </c>
      <c r="D526" s="50" t="s">
        <v>353</v>
      </c>
      <c r="E526" s="33"/>
      <c r="F526" s="35">
        <f t="shared" ref="F526:H526" si="269">F527</f>
        <v>63618</v>
      </c>
      <c r="G526" s="35">
        <f t="shared" si="269"/>
        <v>0</v>
      </c>
      <c r="H526" s="35">
        <f t="shared" si="269"/>
        <v>63618</v>
      </c>
    </row>
    <row r="527" spans="1:8" s="5" customFormat="1" ht="50.25">
      <c r="A527" s="36" t="s">
        <v>89</v>
      </c>
      <c r="B527" s="33" t="s">
        <v>65</v>
      </c>
      <c r="C527" s="33" t="s">
        <v>54</v>
      </c>
      <c r="D527" s="50" t="s">
        <v>353</v>
      </c>
      <c r="E527" s="33" t="s">
        <v>90</v>
      </c>
      <c r="F527" s="35">
        <f t="shared" ref="F527:H527" si="270">F528+F529</f>
        <v>63618</v>
      </c>
      <c r="G527" s="35">
        <f t="shared" si="270"/>
        <v>0</v>
      </c>
      <c r="H527" s="35">
        <f t="shared" si="270"/>
        <v>63618</v>
      </c>
    </row>
    <row r="528" spans="1:8" s="5" customFormat="1" ht="20.25">
      <c r="A528" s="32" t="s">
        <v>196</v>
      </c>
      <c r="B528" s="33" t="s">
        <v>65</v>
      </c>
      <c r="C528" s="33" t="s">
        <v>54</v>
      </c>
      <c r="D528" s="50" t="s">
        <v>353</v>
      </c>
      <c r="E528" s="33" t="s">
        <v>195</v>
      </c>
      <c r="F528" s="35">
        <v>13102</v>
      </c>
      <c r="G528" s="39"/>
      <c r="H528" s="35">
        <v>13102</v>
      </c>
    </row>
    <row r="529" spans="1:8" s="5" customFormat="1" ht="20.25">
      <c r="A529" s="32" t="s">
        <v>209</v>
      </c>
      <c r="B529" s="33" t="s">
        <v>65</v>
      </c>
      <c r="C529" s="33" t="s">
        <v>54</v>
      </c>
      <c r="D529" s="50" t="s">
        <v>353</v>
      </c>
      <c r="E529" s="33" t="s">
        <v>208</v>
      </c>
      <c r="F529" s="35">
        <v>50516</v>
      </c>
      <c r="G529" s="39"/>
      <c r="H529" s="35">
        <v>50516</v>
      </c>
    </row>
    <row r="530" spans="1:8" s="5" customFormat="1" ht="16.5" customHeight="1">
      <c r="A530" s="32" t="s">
        <v>98</v>
      </c>
      <c r="B530" s="33" t="s">
        <v>65</v>
      </c>
      <c r="C530" s="33" t="s">
        <v>54</v>
      </c>
      <c r="D530" s="50" t="s">
        <v>354</v>
      </c>
      <c r="E530" s="33"/>
      <c r="F530" s="35">
        <f t="shared" ref="F530" si="271">F531</f>
        <v>26334</v>
      </c>
      <c r="G530" s="35">
        <f t="shared" ref="F530:H531" si="272">G531</f>
        <v>0</v>
      </c>
      <c r="H530" s="35">
        <f t="shared" si="272"/>
        <v>26334</v>
      </c>
    </row>
    <row r="531" spans="1:8" s="5" customFormat="1" ht="50.25">
      <c r="A531" s="36" t="s">
        <v>89</v>
      </c>
      <c r="B531" s="33" t="s">
        <v>65</v>
      </c>
      <c r="C531" s="33" t="s">
        <v>54</v>
      </c>
      <c r="D531" s="50" t="s">
        <v>354</v>
      </c>
      <c r="E531" s="33" t="s">
        <v>90</v>
      </c>
      <c r="F531" s="35">
        <f t="shared" si="272"/>
        <v>26334</v>
      </c>
      <c r="G531" s="35">
        <f t="shared" si="272"/>
        <v>0</v>
      </c>
      <c r="H531" s="35">
        <f t="shared" si="272"/>
        <v>26334</v>
      </c>
    </row>
    <row r="532" spans="1:8" s="5" customFormat="1" ht="20.25">
      <c r="A532" s="32" t="s">
        <v>196</v>
      </c>
      <c r="B532" s="33" t="s">
        <v>65</v>
      </c>
      <c r="C532" s="33" t="s">
        <v>54</v>
      </c>
      <c r="D532" s="50" t="s">
        <v>354</v>
      </c>
      <c r="E532" s="33" t="s">
        <v>195</v>
      </c>
      <c r="F532" s="35">
        <v>26334</v>
      </c>
      <c r="G532" s="39"/>
      <c r="H532" s="35">
        <v>26334</v>
      </c>
    </row>
    <row r="533" spans="1:8" s="5" customFormat="1" ht="20.25">
      <c r="A533" s="32" t="s">
        <v>44</v>
      </c>
      <c r="B533" s="33" t="s">
        <v>65</v>
      </c>
      <c r="C533" s="33" t="s">
        <v>54</v>
      </c>
      <c r="D533" s="50" t="s">
        <v>355</v>
      </c>
      <c r="E533" s="33"/>
      <c r="F533" s="35">
        <f t="shared" ref="F533" si="273">F534</f>
        <v>119222</v>
      </c>
      <c r="G533" s="35">
        <f t="shared" ref="F533:H534" si="274">G534</f>
        <v>0</v>
      </c>
      <c r="H533" s="35">
        <f t="shared" si="274"/>
        <v>119222</v>
      </c>
    </row>
    <row r="534" spans="1:8" s="5" customFormat="1" ht="50.25">
      <c r="A534" s="36" t="s">
        <v>89</v>
      </c>
      <c r="B534" s="33" t="s">
        <v>65</v>
      </c>
      <c r="C534" s="33" t="s">
        <v>54</v>
      </c>
      <c r="D534" s="50" t="s">
        <v>355</v>
      </c>
      <c r="E534" s="33" t="s">
        <v>90</v>
      </c>
      <c r="F534" s="35">
        <f t="shared" si="274"/>
        <v>119222</v>
      </c>
      <c r="G534" s="35">
        <f t="shared" si="274"/>
        <v>0</v>
      </c>
      <c r="H534" s="35">
        <f t="shared" si="274"/>
        <v>119222</v>
      </c>
    </row>
    <row r="535" spans="1:8" s="5" customFormat="1" ht="20.25">
      <c r="A535" s="32" t="s">
        <v>196</v>
      </c>
      <c r="B535" s="33" t="s">
        <v>65</v>
      </c>
      <c r="C535" s="33" t="s">
        <v>54</v>
      </c>
      <c r="D535" s="50" t="s">
        <v>355</v>
      </c>
      <c r="E535" s="33" t="s">
        <v>195</v>
      </c>
      <c r="F535" s="35">
        <v>119222</v>
      </c>
      <c r="G535" s="39"/>
      <c r="H535" s="35">
        <v>119222</v>
      </c>
    </row>
    <row r="536" spans="1:8" s="5" customFormat="1" ht="33.75">
      <c r="A536" s="32" t="s">
        <v>99</v>
      </c>
      <c r="B536" s="33" t="s">
        <v>65</v>
      </c>
      <c r="C536" s="33" t="s">
        <v>54</v>
      </c>
      <c r="D536" s="50" t="s">
        <v>356</v>
      </c>
      <c r="E536" s="33"/>
      <c r="F536" s="35">
        <f t="shared" ref="F536:H536" si="275">F537</f>
        <v>131052</v>
      </c>
      <c r="G536" s="35">
        <f t="shared" si="275"/>
        <v>0</v>
      </c>
      <c r="H536" s="35">
        <f t="shared" si="275"/>
        <v>131052</v>
      </c>
    </row>
    <row r="537" spans="1:8" s="5" customFormat="1" ht="50.25">
      <c r="A537" s="36" t="s">
        <v>89</v>
      </c>
      <c r="B537" s="33" t="s">
        <v>65</v>
      </c>
      <c r="C537" s="33" t="s">
        <v>54</v>
      </c>
      <c r="D537" s="50" t="s">
        <v>356</v>
      </c>
      <c r="E537" s="33" t="s">
        <v>90</v>
      </c>
      <c r="F537" s="35">
        <f t="shared" ref="F537:H537" si="276">F538+F539</f>
        <v>131052</v>
      </c>
      <c r="G537" s="35">
        <f t="shared" si="276"/>
        <v>0</v>
      </c>
      <c r="H537" s="35">
        <f t="shared" si="276"/>
        <v>131052</v>
      </c>
    </row>
    <row r="538" spans="1:8" s="5" customFormat="1" ht="20.25">
      <c r="A538" s="32" t="s">
        <v>196</v>
      </c>
      <c r="B538" s="33" t="s">
        <v>65</v>
      </c>
      <c r="C538" s="33" t="s">
        <v>54</v>
      </c>
      <c r="D538" s="50" t="s">
        <v>356</v>
      </c>
      <c r="E538" s="33" t="s">
        <v>195</v>
      </c>
      <c r="F538" s="35">
        <v>83520</v>
      </c>
      <c r="G538" s="39"/>
      <c r="H538" s="35">
        <v>83520</v>
      </c>
    </row>
    <row r="539" spans="1:8" s="5" customFormat="1" ht="20.25">
      <c r="A539" s="32" t="s">
        <v>209</v>
      </c>
      <c r="B539" s="33" t="s">
        <v>65</v>
      </c>
      <c r="C539" s="33" t="s">
        <v>54</v>
      </c>
      <c r="D539" s="50" t="s">
        <v>356</v>
      </c>
      <c r="E539" s="33" t="s">
        <v>208</v>
      </c>
      <c r="F539" s="35">
        <v>47532</v>
      </c>
      <c r="G539" s="39"/>
      <c r="H539" s="35">
        <v>47532</v>
      </c>
    </row>
    <row r="540" spans="1:8" s="5" customFormat="1" ht="20.25">
      <c r="A540" s="36" t="s">
        <v>83</v>
      </c>
      <c r="B540" s="33" t="s">
        <v>65</v>
      </c>
      <c r="C540" s="33" t="s">
        <v>54</v>
      </c>
      <c r="D540" s="50" t="s">
        <v>348</v>
      </c>
      <c r="E540" s="33"/>
      <c r="F540" s="35">
        <f t="shared" ref="F540:H540" si="277">F541+F545+F548+F551</f>
        <v>4366</v>
      </c>
      <c r="G540" s="35">
        <f t="shared" si="277"/>
        <v>0</v>
      </c>
      <c r="H540" s="35">
        <f t="shared" si="277"/>
        <v>4433</v>
      </c>
    </row>
    <row r="541" spans="1:8" s="5" customFormat="1" ht="20.25">
      <c r="A541" s="32" t="s">
        <v>100</v>
      </c>
      <c r="B541" s="33" t="s">
        <v>65</v>
      </c>
      <c r="C541" s="33" t="s">
        <v>54</v>
      </c>
      <c r="D541" s="50" t="s">
        <v>357</v>
      </c>
      <c r="E541" s="33"/>
      <c r="F541" s="35">
        <f t="shared" ref="F541:H541" si="278">F542</f>
        <v>4004</v>
      </c>
      <c r="G541" s="35">
        <f t="shared" si="278"/>
        <v>0</v>
      </c>
      <c r="H541" s="35">
        <f t="shared" si="278"/>
        <v>4066</v>
      </c>
    </row>
    <row r="542" spans="1:8" s="5" customFormat="1" ht="50.25">
      <c r="A542" s="36" t="s">
        <v>89</v>
      </c>
      <c r="B542" s="33" t="s">
        <v>65</v>
      </c>
      <c r="C542" s="33" t="s">
        <v>54</v>
      </c>
      <c r="D542" s="50" t="s">
        <v>357</v>
      </c>
      <c r="E542" s="33" t="s">
        <v>90</v>
      </c>
      <c r="F542" s="35">
        <f t="shared" ref="F542:H542" si="279">F543+F544</f>
        <v>4004</v>
      </c>
      <c r="G542" s="35">
        <f t="shared" si="279"/>
        <v>0</v>
      </c>
      <c r="H542" s="35">
        <f t="shared" si="279"/>
        <v>4066</v>
      </c>
    </row>
    <row r="543" spans="1:8" s="5" customFormat="1" ht="20.25">
      <c r="A543" s="32" t="s">
        <v>196</v>
      </c>
      <c r="B543" s="33" t="s">
        <v>65</v>
      </c>
      <c r="C543" s="33" t="s">
        <v>54</v>
      </c>
      <c r="D543" s="50" t="s">
        <v>357</v>
      </c>
      <c r="E543" s="33" t="s">
        <v>195</v>
      </c>
      <c r="F543" s="35">
        <v>883</v>
      </c>
      <c r="G543" s="39"/>
      <c r="H543" s="35">
        <v>897</v>
      </c>
    </row>
    <row r="544" spans="1:8" s="5" customFormat="1" ht="20.25">
      <c r="A544" s="32" t="s">
        <v>209</v>
      </c>
      <c r="B544" s="33" t="s">
        <v>65</v>
      </c>
      <c r="C544" s="33" t="s">
        <v>54</v>
      </c>
      <c r="D544" s="50" t="s">
        <v>357</v>
      </c>
      <c r="E544" s="33" t="s">
        <v>208</v>
      </c>
      <c r="F544" s="35">
        <v>3121</v>
      </c>
      <c r="G544" s="39"/>
      <c r="H544" s="35">
        <v>3169</v>
      </c>
    </row>
    <row r="545" spans="1:8" s="5" customFormat="1" ht="20.25">
      <c r="A545" s="32" t="s">
        <v>98</v>
      </c>
      <c r="B545" s="33" t="s">
        <v>65</v>
      </c>
      <c r="C545" s="33" t="s">
        <v>54</v>
      </c>
      <c r="D545" s="50" t="s">
        <v>358</v>
      </c>
      <c r="E545" s="33"/>
      <c r="F545" s="35">
        <f t="shared" ref="F545" si="280">F546</f>
        <v>98</v>
      </c>
      <c r="G545" s="35">
        <f t="shared" ref="F545:H546" si="281">G546</f>
        <v>0</v>
      </c>
      <c r="H545" s="35">
        <f t="shared" si="281"/>
        <v>99</v>
      </c>
    </row>
    <row r="546" spans="1:8" s="5" customFormat="1" ht="50.25">
      <c r="A546" s="36" t="s">
        <v>89</v>
      </c>
      <c r="B546" s="33" t="s">
        <v>65</v>
      </c>
      <c r="C546" s="33" t="s">
        <v>54</v>
      </c>
      <c r="D546" s="50" t="s">
        <v>358</v>
      </c>
      <c r="E546" s="33" t="s">
        <v>90</v>
      </c>
      <c r="F546" s="35">
        <f t="shared" si="281"/>
        <v>98</v>
      </c>
      <c r="G546" s="35">
        <f t="shared" si="281"/>
        <v>0</v>
      </c>
      <c r="H546" s="35">
        <f t="shared" si="281"/>
        <v>99</v>
      </c>
    </row>
    <row r="547" spans="1:8" s="5" customFormat="1" ht="20.25">
      <c r="A547" s="32" t="s">
        <v>196</v>
      </c>
      <c r="B547" s="33" t="s">
        <v>65</v>
      </c>
      <c r="C547" s="33" t="s">
        <v>54</v>
      </c>
      <c r="D547" s="50" t="s">
        <v>358</v>
      </c>
      <c r="E547" s="33" t="s">
        <v>195</v>
      </c>
      <c r="F547" s="35">
        <v>98</v>
      </c>
      <c r="G547" s="39"/>
      <c r="H547" s="35">
        <v>99</v>
      </c>
    </row>
    <row r="548" spans="1:8" s="5" customFormat="1" ht="20.25">
      <c r="A548" s="32" t="s">
        <v>44</v>
      </c>
      <c r="B548" s="33" t="s">
        <v>65</v>
      </c>
      <c r="C548" s="33" t="s">
        <v>54</v>
      </c>
      <c r="D548" s="50" t="s">
        <v>359</v>
      </c>
      <c r="E548" s="33"/>
      <c r="F548" s="35">
        <f t="shared" ref="F548" si="282">F549</f>
        <v>135</v>
      </c>
      <c r="G548" s="35">
        <f t="shared" ref="F548:H549" si="283">G549</f>
        <v>0</v>
      </c>
      <c r="H548" s="35">
        <f t="shared" si="283"/>
        <v>137</v>
      </c>
    </row>
    <row r="549" spans="1:8" s="5" customFormat="1" ht="50.25">
      <c r="A549" s="36" t="s">
        <v>89</v>
      </c>
      <c r="B549" s="33" t="s">
        <v>65</v>
      </c>
      <c r="C549" s="33" t="s">
        <v>54</v>
      </c>
      <c r="D549" s="50" t="s">
        <v>359</v>
      </c>
      <c r="E549" s="33" t="s">
        <v>90</v>
      </c>
      <c r="F549" s="35">
        <f t="shared" si="283"/>
        <v>135</v>
      </c>
      <c r="G549" s="35">
        <f t="shared" si="283"/>
        <v>0</v>
      </c>
      <c r="H549" s="35">
        <f t="shared" si="283"/>
        <v>137</v>
      </c>
    </row>
    <row r="550" spans="1:8" s="5" customFormat="1" ht="20.25">
      <c r="A550" s="32" t="s">
        <v>196</v>
      </c>
      <c r="B550" s="33" t="s">
        <v>65</v>
      </c>
      <c r="C550" s="33" t="s">
        <v>54</v>
      </c>
      <c r="D550" s="50" t="s">
        <v>359</v>
      </c>
      <c r="E550" s="33" t="s">
        <v>195</v>
      </c>
      <c r="F550" s="35">
        <v>135</v>
      </c>
      <c r="G550" s="39"/>
      <c r="H550" s="35">
        <v>137</v>
      </c>
    </row>
    <row r="551" spans="1:8" s="5" customFormat="1" ht="33.75">
      <c r="A551" s="32" t="s">
        <v>99</v>
      </c>
      <c r="B551" s="33" t="s">
        <v>65</v>
      </c>
      <c r="C551" s="33" t="s">
        <v>54</v>
      </c>
      <c r="D551" s="50" t="s">
        <v>360</v>
      </c>
      <c r="E551" s="33"/>
      <c r="F551" s="35">
        <f t="shared" ref="F551:H551" si="284">F552</f>
        <v>129</v>
      </c>
      <c r="G551" s="35">
        <f t="shared" si="284"/>
        <v>0</v>
      </c>
      <c r="H551" s="35">
        <f t="shared" si="284"/>
        <v>131</v>
      </c>
    </row>
    <row r="552" spans="1:8" s="5" customFormat="1" ht="50.25">
      <c r="A552" s="36" t="s">
        <v>89</v>
      </c>
      <c r="B552" s="33" t="s">
        <v>65</v>
      </c>
      <c r="C552" s="33" t="s">
        <v>54</v>
      </c>
      <c r="D552" s="50" t="s">
        <v>360</v>
      </c>
      <c r="E552" s="33" t="s">
        <v>90</v>
      </c>
      <c r="F552" s="35">
        <f t="shared" ref="F552:H552" si="285">F553+F554</f>
        <v>129</v>
      </c>
      <c r="G552" s="35">
        <f t="shared" si="285"/>
        <v>0</v>
      </c>
      <c r="H552" s="35">
        <f t="shared" si="285"/>
        <v>131</v>
      </c>
    </row>
    <row r="553" spans="1:8" s="5" customFormat="1" ht="20.25">
      <c r="A553" s="32" t="s">
        <v>196</v>
      </c>
      <c r="B553" s="33" t="s">
        <v>65</v>
      </c>
      <c r="C553" s="33" t="s">
        <v>54</v>
      </c>
      <c r="D553" s="50" t="s">
        <v>360</v>
      </c>
      <c r="E553" s="33" t="s">
        <v>195</v>
      </c>
      <c r="F553" s="35">
        <v>110</v>
      </c>
      <c r="G553" s="39"/>
      <c r="H553" s="35">
        <v>112</v>
      </c>
    </row>
    <row r="554" spans="1:8" s="5" customFormat="1" ht="20.25">
      <c r="A554" s="32" t="s">
        <v>209</v>
      </c>
      <c r="B554" s="33" t="s">
        <v>65</v>
      </c>
      <c r="C554" s="33" t="s">
        <v>54</v>
      </c>
      <c r="D554" s="50" t="s">
        <v>360</v>
      </c>
      <c r="E554" s="33" t="s">
        <v>208</v>
      </c>
      <c r="F554" s="35">
        <v>19</v>
      </c>
      <c r="G554" s="39"/>
      <c r="H554" s="35">
        <v>19</v>
      </c>
    </row>
    <row r="555" spans="1:8" s="5" customFormat="1" ht="20.25">
      <c r="A555" s="32"/>
      <c r="B555" s="33"/>
      <c r="C555" s="33"/>
      <c r="D555" s="50"/>
      <c r="E555" s="33"/>
      <c r="F555" s="61"/>
      <c r="G555" s="61"/>
      <c r="H555" s="61"/>
    </row>
    <row r="556" spans="1:8" s="9" customFormat="1" ht="37.5">
      <c r="A556" s="41" t="s">
        <v>6</v>
      </c>
      <c r="B556" s="29" t="s">
        <v>65</v>
      </c>
      <c r="C556" s="29" t="s">
        <v>59</v>
      </c>
      <c r="D556" s="38"/>
      <c r="E556" s="29"/>
      <c r="F556" s="31">
        <f t="shared" ref="F556" si="286">F557</f>
        <v>104</v>
      </c>
      <c r="G556" s="31">
        <f t="shared" ref="F556:H560" si="287">G557</f>
        <v>0</v>
      </c>
      <c r="H556" s="31">
        <f t="shared" si="287"/>
        <v>106</v>
      </c>
    </row>
    <row r="557" spans="1:8" s="9" customFormat="1" ht="34.5">
      <c r="A557" s="36" t="s">
        <v>165</v>
      </c>
      <c r="B557" s="33" t="s">
        <v>65</v>
      </c>
      <c r="C557" s="33" t="s">
        <v>59</v>
      </c>
      <c r="D557" s="50" t="s">
        <v>345</v>
      </c>
      <c r="E557" s="33"/>
      <c r="F557" s="35">
        <f t="shared" si="287"/>
        <v>104</v>
      </c>
      <c r="G557" s="35">
        <f t="shared" si="287"/>
        <v>0</v>
      </c>
      <c r="H557" s="35">
        <f t="shared" si="287"/>
        <v>106</v>
      </c>
    </row>
    <row r="558" spans="1:8" s="9" customFormat="1" ht="15.75" customHeight="1">
      <c r="A558" s="36" t="s">
        <v>83</v>
      </c>
      <c r="B558" s="33" t="s">
        <v>65</v>
      </c>
      <c r="C558" s="33" t="s">
        <v>59</v>
      </c>
      <c r="D558" s="50" t="s">
        <v>348</v>
      </c>
      <c r="E558" s="33"/>
      <c r="F558" s="35">
        <f t="shared" si="287"/>
        <v>104</v>
      </c>
      <c r="G558" s="35">
        <f t="shared" si="287"/>
        <v>0</v>
      </c>
      <c r="H558" s="35">
        <f t="shared" si="287"/>
        <v>106</v>
      </c>
    </row>
    <row r="559" spans="1:8" s="9" customFormat="1" ht="33.75" customHeight="1">
      <c r="A559" s="32" t="s">
        <v>101</v>
      </c>
      <c r="B559" s="33" t="s">
        <v>65</v>
      </c>
      <c r="C559" s="33" t="s">
        <v>59</v>
      </c>
      <c r="D559" s="50" t="s">
        <v>361</v>
      </c>
      <c r="E559" s="33"/>
      <c r="F559" s="35">
        <f t="shared" si="287"/>
        <v>104</v>
      </c>
      <c r="G559" s="35">
        <f t="shared" si="287"/>
        <v>0</v>
      </c>
      <c r="H559" s="35">
        <f t="shared" si="287"/>
        <v>106</v>
      </c>
    </row>
    <row r="560" spans="1:8" s="9" customFormat="1" ht="33">
      <c r="A560" s="49" t="s">
        <v>85</v>
      </c>
      <c r="B560" s="33" t="s">
        <v>65</v>
      </c>
      <c r="C560" s="33" t="s">
        <v>59</v>
      </c>
      <c r="D560" s="50" t="s">
        <v>361</v>
      </c>
      <c r="E560" s="33" t="s">
        <v>86</v>
      </c>
      <c r="F560" s="35">
        <f t="shared" si="287"/>
        <v>104</v>
      </c>
      <c r="G560" s="35">
        <f t="shared" si="287"/>
        <v>0</v>
      </c>
      <c r="H560" s="35">
        <f t="shared" si="287"/>
        <v>106</v>
      </c>
    </row>
    <row r="561" spans="1:8" s="9" customFormat="1" ht="49.5">
      <c r="A561" s="49" t="s">
        <v>188</v>
      </c>
      <c r="B561" s="33" t="s">
        <v>65</v>
      </c>
      <c r="C561" s="33" t="s">
        <v>59</v>
      </c>
      <c r="D561" s="50" t="s">
        <v>361</v>
      </c>
      <c r="E561" s="33" t="s">
        <v>187</v>
      </c>
      <c r="F561" s="35">
        <v>104</v>
      </c>
      <c r="G561" s="39"/>
      <c r="H561" s="35">
        <v>106</v>
      </c>
    </row>
    <row r="562" spans="1:8" ht="15.75">
      <c r="A562" s="80"/>
      <c r="B562" s="54"/>
      <c r="C562" s="54"/>
      <c r="D562" s="55"/>
      <c r="E562" s="54"/>
      <c r="F562" s="22"/>
      <c r="G562" s="22"/>
      <c r="H562" s="22"/>
    </row>
    <row r="563" spans="1:8" s="5" customFormat="1" ht="20.25">
      <c r="A563" s="59" t="s">
        <v>45</v>
      </c>
      <c r="B563" s="24" t="s">
        <v>46</v>
      </c>
      <c r="C563" s="24"/>
      <c r="D563" s="25"/>
      <c r="E563" s="24"/>
      <c r="F563" s="60">
        <f>F565+F572+F592+F716</f>
        <v>138422</v>
      </c>
      <c r="G563" s="60">
        <f>G565+G572+G592+G716</f>
        <v>5240</v>
      </c>
      <c r="H563" s="60">
        <f>H565+H572+H592+H716</f>
        <v>176740</v>
      </c>
    </row>
    <row r="564" spans="1:8" s="5" customFormat="1" ht="12.75" customHeight="1">
      <c r="A564" s="59"/>
      <c r="B564" s="24"/>
      <c r="C564" s="24"/>
      <c r="D564" s="25"/>
      <c r="E564" s="24"/>
      <c r="F564" s="61"/>
      <c r="G564" s="61"/>
      <c r="H564" s="61"/>
    </row>
    <row r="565" spans="1:8" s="5" customFormat="1" ht="20.25">
      <c r="A565" s="41" t="s">
        <v>70</v>
      </c>
      <c r="B565" s="29" t="s">
        <v>12</v>
      </c>
      <c r="C565" s="29" t="s">
        <v>54</v>
      </c>
      <c r="D565" s="25"/>
      <c r="E565" s="24"/>
      <c r="F565" s="81">
        <f>F566</f>
        <v>33630</v>
      </c>
      <c r="G565" s="81">
        <f t="shared" ref="G565:H565" si="288">G566</f>
        <v>0</v>
      </c>
      <c r="H565" s="81">
        <f t="shared" si="288"/>
        <v>33630</v>
      </c>
    </row>
    <row r="566" spans="1:8" s="5" customFormat="1" ht="20.25">
      <c r="A566" s="36" t="s">
        <v>87</v>
      </c>
      <c r="B566" s="56" t="s">
        <v>12</v>
      </c>
      <c r="C566" s="56" t="s">
        <v>54</v>
      </c>
      <c r="D566" s="56" t="s">
        <v>267</v>
      </c>
      <c r="E566" s="56"/>
      <c r="F566" s="35">
        <f t="shared" ref="F566" si="289">F567</f>
        <v>33630</v>
      </c>
      <c r="G566" s="35">
        <f t="shared" ref="F566:H569" si="290">G567</f>
        <v>0</v>
      </c>
      <c r="H566" s="35">
        <f t="shared" si="290"/>
        <v>33630</v>
      </c>
    </row>
    <row r="567" spans="1:8" s="5" customFormat="1" ht="33.75">
      <c r="A567" s="36" t="s">
        <v>71</v>
      </c>
      <c r="B567" s="56" t="s">
        <v>12</v>
      </c>
      <c r="C567" s="56" t="s">
        <v>54</v>
      </c>
      <c r="D567" s="56" t="s">
        <v>418</v>
      </c>
      <c r="E567" s="56"/>
      <c r="F567" s="35">
        <f t="shared" si="290"/>
        <v>33630</v>
      </c>
      <c r="G567" s="35">
        <f t="shared" si="290"/>
        <v>0</v>
      </c>
      <c r="H567" s="35">
        <f t="shared" si="290"/>
        <v>33630</v>
      </c>
    </row>
    <row r="568" spans="1:8" s="5" customFormat="1" ht="153.75" customHeight="1">
      <c r="A568" s="36" t="s">
        <v>264</v>
      </c>
      <c r="B568" s="56" t="s">
        <v>12</v>
      </c>
      <c r="C568" s="56" t="s">
        <v>54</v>
      </c>
      <c r="D568" s="56" t="s">
        <v>419</v>
      </c>
      <c r="E568" s="56"/>
      <c r="F568" s="35">
        <f t="shared" si="290"/>
        <v>33630</v>
      </c>
      <c r="G568" s="35">
        <f t="shared" si="290"/>
        <v>0</v>
      </c>
      <c r="H568" s="35">
        <f t="shared" si="290"/>
        <v>33630</v>
      </c>
    </row>
    <row r="569" spans="1:8" s="5" customFormat="1" ht="50.25">
      <c r="A569" s="36" t="s">
        <v>89</v>
      </c>
      <c r="B569" s="56" t="s">
        <v>12</v>
      </c>
      <c r="C569" s="56" t="s">
        <v>54</v>
      </c>
      <c r="D569" s="56" t="s">
        <v>419</v>
      </c>
      <c r="E569" s="56" t="s">
        <v>90</v>
      </c>
      <c r="F569" s="35">
        <f t="shared" si="290"/>
        <v>33630</v>
      </c>
      <c r="G569" s="35">
        <f t="shared" si="290"/>
        <v>0</v>
      </c>
      <c r="H569" s="35">
        <f t="shared" si="290"/>
        <v>33630</v>
      </c>
    </row>
    <row r="570" spans="1:8" s="5" customFormat="1" ht="20.25">
      <c r="A570" s="32" t="s">
        <v>209</v>
      </c>
      <c r="B570" s="56" t="s">
        <v>12</v>
      </c>
      <c r="C570" s="56" t="s">
        <v>54</v>
      </c>
      <c r="D570" s="56" t="s">
        <v>419</v>
      </c>
      <c r="E570" s="56" t="s">
        <v>208</v>
      </c>
      <c r="F570" s="35">
        <v>33630</v>
      </c>
      <c r="G570" s="39"/>
      <c r="H570" s="35">
        <v>33630</v>
      </c>
    </row>
    <row r="571" spans="1:8" s="8" customFormat="1" ht="16.5">
      <c r="A571" s="82"/>
      <c r="B571" s="44"/>
      <c r="C571" s="44"/>
      <c r="D571" s="83"/>
      <c r="E571" s="44"/>
      <c r="F571" s="47"/>
      <c r="G571" s="47"/>
      <c r="H571" s="47"/>
    </row>
    <row r="572" spans="1:8" s="9" customFormat="1" ht="18.75">
      <c r="A572" s="41" t="s">
        <v>47</v>
      </c>
      <c r="B572" s="29" t="s">
        <v>12</v>
      </c>
      <c r="C572" s="29" t="s">
        <v>55</v>
      </c>
      <c r="D572" s="42"/>
      <c r="E572" s="29"/>
      <c r="F572" s="43">
        <f>F573+F582</f>
        <v>5152</v>
      </c>
      <c r="G572" s="43">
        <f t="shared" ref="G572:H572" si="291">G573+G582</f>
        <v>5240</v>
      </c>
      <c r="H572" s="43">
        <f t="shared" si="291"/>
        <v>5240</v>
      </c>
    </row>
    <row r="573" spans="1:8" s="9" customFormat="1" ht="33.75">
      <c r="A573" s="32" t="s">
        <v>217</v>
      </c>
      <c r="B573" s="33" t="s">
        <v>12</v>
      </c>
      <c r="C573" s="33" t="s">
        <v>55</v>
      </c>
      <c r="D573" s="77" t="s">
        <v>374</v>
      </c>
      <c r="E573" s="29"/>
      <c r="F573" s="45">
        <f t="shared" ref="F573:H574" si="292">F574</f>
        <v>5152</v>
      </c>
      <c r="G573" s="45">
        <f t="shared" si="292"/>
        <v>0</v>
      </c>
      <c r="H573" s="45">
        <f t="shared" si="292"/>
        <v>0</v>
      </c>
    </row>
    <row r="574" spans="1:8" s="9" customFormat="1" ht="33">
      <c r="A574" s="32" t="s">
        <v>245</v>
      </c>
      <c r="B574" s="33" t="s">
        <v>12</v>
      </c>
      <c r="C574" s="33" t="s">
        <v>55</v>
      </c>
      <c r="D574" s="50" t="s">
        <v>375</v>
      </c>
      <c r="E574" s="33"/>
      <c r="F574" s="45">
        <f t="shared" si="292"/>
        <v>5152</v>
      </c>
      <c r="G574" s="45">
        <f t="shared" si="292"/>
        <v>0</v>
      </c>
      <c r="H574" s="45">
        <f t="shared" si="292"/>
        <v>0</v>
      </c>
    </row>
    <row r="575" spans="1:8" s="9" customFormat="1" ht="19.5" customHeight="1">
      <c r="A575" s="32" t="s">
        <v>48</v>
      </c>
      <c r="B575" s="33" t="s">
        <v>12</v>
      </c>
      <c r="C575" s="33" t="s">
        <v>55</v>
      </c>
      <c r="D575" s="50" t="s">
        <v>376</v>
      </c>
      <c r="E575" s="33"/>
      <c r="F575" s="45">
        <f t="shared" ref="F575:H575" si="293">F576+F578+F580</f>
        <v>5152</v>
      </c>
      <c r="G575" s="45">
        <f t="shared" si="293"/>
        <v>0</v>
      </c>
      <c r="H575" s="45">
        <f t="shared" si="293"/>
        <v>0</v>
      </c>
    </row>
    <row r="576" spans="1:8" s="9" customFormat="1" ht="85.5" customHeight="1">
      <c r="A576" s="51" t="s">
        <v>111</v>
      </c>
      <c r="B576" s="33" t="s">
        <v>12</v>
      </c>
      <c r="C576" s="33" t="s">
        <v>55</v>
      </c>
      <c r="D576" s="50" t="s">
        <v>376</v>
      </c>
      <c r="E576" s="33" t="s">
        <v>112</v>
      </c>
      <c r="F576" s="45">
        <f t="shared" ref="F576:H576" si="294">F577</f>
        <v>4216</v>
      </c>
      <c r="G576" s="45">
        <f t="shared" si="294"/>
        <v>0</v>
      </c>
      <c r="H576" s="45">
        <f t="shared" si="294"/>
        <v>0</v>
      </c>
    </row>
    <row r="577" spans="1:8" s="9" customFormat="1" ht="32.25" customHeight="1">
      <c r="A577" s="36" t="s">
        <v>198</v>
      </c>
      <c r="B577" s="33" t="s">
        <v>12</v>
      </c>
      <c r="C577" s="33" t="s">
        <v>55</v>
      </c>
      <c r="D577" s="50" t="s">
        <v>376</v>
      </c>
      <c r="E577" s="33" t="s">
        <v>197</v>
      </c>
      <c r="F577" s="35">
        <v>4216</v>
      </c>
      <c r="G577" s="39"/>
      <c r="H577" s="35"/>
    </row>
    <row r="578" spans="1:8" s="9" customFormat="1" ht="33">
      <c r="A578" s="49" t="s">
        <v>85</v>
      </c>
      <c r="B578" s="33" t="s">
        <v>12</v>
      </c>
      <c r="C578" s="33" t="s">
        <v>55</v>
      </c>
      <c r="D578" s="50" t="s">
        <v>376</v>
      </c>
      <c r="E578" s="33" t="s">
        <v>86</v>
      </c>
      <c r="F578" s="45">
        <f t="shared" ref="F578:H578" si="295">F579</f>
        <v>884</v>
      </c>
      <c r="G578" s="45">
        <f t="shared" si="295"/>
        <v>0</v>
      </c>
      <c r="H578" s="45">
        <f t="shared" si="295"/>
        <v>0</v>
      </c>
    </row>
    <row r="579" spans="1:8" s="9" customFormat="1" ht="49.5">
      <c r="A579" s="49" t="s">
        <v>188</v>
      </c>
      <c r="B579" s="33" t="s">
        <v>12</v>
      </c>
      <c r="C579" s="33" t="s">
        <v>55</v>
      </c>
      <c r="D579" s="50" t="s">
        <v>376</v>
      </c>
      <c r="E579" s="33" t="s">
        <v>187</v>
      </c>
      <c r="F579" s="35">
        <v>884</v>
      </c>
      <c r="G579" s="39"/>
      <c r="H579" s="35"/>
    </row>
    <row r="580" spans="1:8" s="9" customFormat="1" ht="16.5">
      <c r="A580" s="36" t="s">
        <v>105</v>
      </c>
      <c r="B580" s="33" t="s">
        <v>12</v>
      </c>
      <c r="C580" s="33" t="s">
        <v>55</v>
      </c>
      <c r="D580" s="50" t="s">
        <v>376</v>
      </c>
      <c r="E580" s="33" t="s">
        <v>106</v>
      </c>
      <c r="F580" s="45">
        <f t="shared" ref="F580:H580" si="296">F581</f>
        <v>52</v>
      </c>
      <c r="G580" s="45">
        <f t="shared" si="296"/>
        <v>0</v>
      </c>
      <c r="H580" s="45">
        <f t="shared" si="296"/>
        <v>0</v>
      </c>
    </row>
    <row r="581" spans="1:8" s="9" customFormat="1" ht="16.5">
      <c r="A581" s="32" t="s">
        <v>190</v>
      </c>
      <c r="B581" s="33" t="s">
        <v>12</v>
      </c>
      <c r="C581" s="33" t="s">
        <v>55</v>
      </c>
      <c r="D581" s="50" t="s">
        <v>376</v>
      </c>
      <c r="E581" s="33" t="s">
        <v>189</v>
      </c>
      <c r="F581" s="35">
        <v>52</v>
      </c>
      <c r="G581" s="39"/>
      <c r="H581" s="35"/>
    </row>
    <row r="582" spans="1:8" s="9" customFormat="1" ht="16.5">
      <c r="A582" s="36" t="s">
        <v>87</v>
      </c>
      <c r="B582" s="33" t="s">
        <v>12</v>
      </c>
      <c r="C582" s="33" t="s">
        <v>55</v>
      </c>
      <c r="D582" s="50" t="s">
        <v>267</v>
      </c>
      <c r="E582" s="33"/>
      <c r="F582" s="35">
        <f>F583</f>
        <v>0</v>
      </c>
      <c r="G582" s="35">
        <f t="shared" ref="G582:H582" si="297">G583</f>
        <v>5240</v>
      </c>
      <c r="H582" s="35">
        <f t="shared" si="297"/>
        <v>5240</v>
      </c>
    </row>
    <row r="583" spans="1:8" s="9" customFormat="1" ht="33">
      <c r="A583" s="32" t="s">
        <v>245</v>
      </c>
      <c r="B583" s="33" t="s">
        <v>12</v>
      </c>
      <c r="C583" s="33" t="s">
        <v>55</v>
      </c>
      <c r="D583" s="50" t="s">
        <v>317</v>
      </c>
      <c r="E583" s="33"/>
      <c r="F583" s="35">
        <f>F584</f>
        <v>0</v>
      </c>
      <c r="G583" s="35">
        <f t="shared" ref="G583:H583" si="298">G584</f>
        <v>5240</v>
      </c>
      <c r="H583" s="35">
        <f t="shared" si="298"/>
        <v>5240</v>
      </c>
    </row>
    <row r="584" spans="1:8" s="9" customFormat="1" ht="16.5">
      <c r="A584" s="32" t="s">
        <v>48</v>
      </c>
      <c r="B584" s="33" t="s">
        <v>12</v>
      </c>
      <c r="C584" s="33" t="s">
        <v>55</v>
      </c>
      <c r="D584" s="50" t="s">
        <v>386</v>
      </c>
      <c r="E584" s="33"/>
      <c r="F584" s="35">
        <f>F585+F587+F589</f>
        <v>0</v>
      </c>
      <c r="G584" s="35">
        <f t="shared" ref="G584:H584" si="299">G585+G587+G589</f>
        <v>5240</v>
      </c>
      <c r="H584" s="35">
        <f t="shared" si="299"/>
        <v>5240</v>
      </c>
    </row>
    <row r="585" spans="1:8" s="9" customFormat="1" ht="82.5">
      <c r="A585" s="51" t="s">
        <v>111</v>
      </c>
      <c r="B585" s="33" t="s">
        <v>12</v>
      </c>
      <c r="C585" s="33" t="s">
        <v>55</v>
      </c>
      <c r="D585" s="50" t="s">
        <v>386</v>
      </c>
      <c r="E585" s="33" t="s">
        <v>112</v>
      </c>
      <c r="F585" s="35">
        <f>F586</f>
        <v>0</v>
      </c>
      <c r="G585" s="35">
        <f t="shared" ref="G585:H585" si="300">G586</f>
        <v>4216</v>
      </c>
      <c r="H585" s="35">
        <f t="shared" si="300"/>
        <v>4216</v>
      </c>
    </row>
    <row r="586" spans="1:8" s="9" customFormat="1" ht="33">
      <c r="A586" s="36" t="s">
        <v>198</v>
      </c>
      <c r="B586" s="33" t="s">
        <v>12</v>
      </c>
      <c r="C586" s="33" t="s">
        <v>55</v>
      </c>
      <c r="D586" s="50" t="s">
        <v>386</v>
      </c>
      <c r="E586" s="33" t="s">
        <v>197</v>
      </c>
      <c r="F586" s="35"/>
      <c r="G586" s="35">
        <v>4216</v>
      </c>
      <c r="H586" s="35">
        <v>4216</v>
      </c>
    </row>
    <row r="587" spans="1:8" s="9" customFormat="1" ht="33">
      <c r="A587" s="49" t="s">
        <v>85</v>
      </c>
      <c r="B587" s="33" t="s">
        <v>12</v>
      </c>
      <c r="C587" s="33" t="s">
        <v>55</v>
      </c>
      <c r="D587" s="50" t="s">
        <v>386</v>
      </c>
      <c r="E587" s="33" t="s">
        <v>86</v>
      </c>
      <c r="F587" s="35">
        <f>F588</f>
        <v>0</v>
      </c>
      <c r="G587" s="35">
        <f t="shared" ref="G587:H587" si="301">G588</f>
        <v>972</v>
      </c>
      <c r="H587" s="35">
        <f t="shared" si="301"/>
        <v>972</v>
      </c>
    </row>
    <row r="588" spans="1:8" s="9" customFormat="1" ht="49.5">
      <c r="A588" s="49" t="s">
        <v>188</v>
      </c>
      <c r="B588" s="33" t="s">
        <v>12</v>
      </c>
      <c r="C588" s="33" t="s">
        <v>55</v>
      </c>
      <c r="D588" s="50" t="s">
        <v>386</v>
      </c>
      <c r="E588" s="33" t="s">
        <v>187</v>
      </c>
      <c r="F588" s="35"/>
      <c r="G588" s="35">
        <v>972</v>
      </c>
      <c r="H588" s="35">
        <v>972</v>
      </c>
    </row>
    <row r="589" spans="1:8" s="9" customFormat="1" ht="16.5">
      <c r="A589" s="36" t="s">
        <v>105</v>
      </c>
      <c r="B589" s="33" t="s">
        <v>12</v>
      </c>
      <c r="C589" s="33" t="s">
        <v>55</v>
      </c>
      <c r="D589" s="50" t="s">
        <v>386</v>
      </c>
      <c r="E589" s="33" t="s">
        <v>106</v>
      </c>
      <c r="F589" s="35">
        <f>F590</f>
        <v>0</v>
      </c>
      <c r="G589" s="35">
        <f t="shared" ref="G589:H589" si="302">G590</f>
        <v>52</v>
      </c>
      <c r="H589" s="35">
        <f t="shared" si="302"/>
        <v>52</v>
      </c>
    </row>
    <row r="590" spans="1:8" s="7" customFormat="1" ht="18.75">
      <c r="A590" s="32" t="s">
        <v>190</v>
      </c>
      <c r="B590" s="33" t="s">
        <v>12</v>
      </c>
      <c r="C590" s="33" t="s">
        <v>55</v>
      </c>
      <c r="D590" s="50" t="s">
        <v>386</v>
      </c>
      <c r="E590" s="33" t="s">
        <v>189</v>
      </c>
      <c r="F590" s="39"/>
      <c r="G590" s="39">
        <v>52</v>
      </c>
      <c r="H590" s="39">
        <v>52</v>
      </c>
    </row>
    <row r="591" spans="1:8" s="7" customFormat="1" ht="18.75">
      <c r="A591" s="32"/>
      <c r="B591" s="33"/>
      <c r="C591" s="33"/>
      <c r="D591" s="50"/>
      <c r="E591" s="33"/>
      <c r="F591" s="46"/>
      <c r="G591" s="46"/>
      <c r="H591" s="46"/>
    </row>
    <row r="592" spans="1:8" s="7" customFormat="1" ht="18.75">
      <c r="A592" s="41" t="s">
        <v>49</v>
      </c>
      <c r="B592" s="29" t="s">
        <v>12</v>
      </c>
      <c r="C592" s="29" t="s">
        <v>57</v>
      </c>
      <c r="D592" s="42"/>
      <c r="E592" s="29"/>
      <c r="F592" s="43">
        <f>F593+F613</f>
        <v>91620</v>
      </c>
      <c r="G592" s="43">
        <f>G593+G613</f>
        <v>0</v>
      </c>
      <c r="H592" s="43">
        <f>H593+H613</f>
        <v>129738</v>
      </c>
    </row>
    <row r="593" spans="1:8" s="7" customFormat="1" ht="33.75">
      <c r="A593" s="32" t="s">
        <v>217</v>
      </c>
      <c r="B593" s="33" t="s">
        <v>12</v>
      </c>
      <c r="C593" s="33" t="s">
        <v>57</v>
      </c>
      <c r="D593" s="77" t="s">
        <v>374</v>
      </c>
      <c r="E593" s="29"/>
      <c r="F593" s="45">
        <f t="shared" ref="F593:H593" si="303">F594</f>
        <v>1306</v>
      </c>
      <c r="G593" s="45">
        <f t="shared" si="303"/>
        <v>0</v>
      </c>
      <c r="H593" s="45">
        <f t="shared" si="303"/>
        <v>0</v>
      </c>
    </row>
    <row r="594" spans="1:8" s="7" customFormat="1" ht="18.75">
      <c r="A594" s="32" t="s">
        <v>126</v>
      </c>
      <c r="B594" s="33" t="s">
        <v>12</v>
      </c>
      <c r="C594" s="33" t="s">
        <v>57</v>
      </c>
      <c r="D594" s="50" t="s">
        <v>377</v>
      </c>
      <c r="E594" s="33"/>
      <c r="F594" s="45">
        <f>F595+F598+F601+F604+F607+F610</f>
        <v>1306</v>
      </c>
      <c r="G594" s="45">
        <f t="shared" ref="G594:H594" si="304">G595+G598+G601+G604+G607+G610</f>
        <v>0</v>
      </c>
      <c r="H594" s="45">
        <f t="shared" si="304"/>
        <v>0</v>
      </c>
    </row>
    <row r="595" spans="1:8" s="7" customFormat="1" ht="116.25">
      <c r="A595" s="65" t="s">
        <v>249</v>
      </c>
      <c r="B595" s="33" t="s">
        <v>12</v>
      </c>
      <c r="C595" s="33" t="s">
        <v>57</v>
      </c>
      <c r="D595" s="50" t="s">
        <v>378</v>
      </c>
      <c r="E595" s="33"/>
      <c r="F595" s="45">
        <f t="shared" ref="F595" si="305">F596</f>
        <v>90</v>
      </c>
      <c r="G595" s="45">
        <f t="shared" ref="F595:H596" si="306">G596</f>
        <v>0</v>
      </c>
      <c r="H595" s="45">
        <f t="shared" si="306"/>
        <v>0</v>
      </c>
    </row>
    <row r="596" spans="1:8" s="7" customFormat="1" ht="33.75">
      <c r="A596" s="65" t="s">
        <v>108</v>
      </c>
      <c r="B596" s="33" t="s">
        <v>12</v>
      </c>
      <c r="C596" s="33" t="s">
        <v>57</v>
      </c>
      <c r="D596" s="50" t="s">
        <v>378</v>
      </c>
      <c r="E596" s="33" t="s">
        <v>97</v>
      </c>
      <c r="F596" s="45">
        <f t="shared" si="306"/>
        <v>90</v>
      </c>
      <c r="G596" s="45">
        <f t="shared" si="306"/>
        <v>0</v>
      </c>
      <c r="H596" s="45">
        <f t="shared" si="306"/>
        <v>0</v>
      </c>
    </row>
    <row r="597" spans="1:8" s="7" customFormat="1" ht="33.75">
      <c r="A597" s="32" t="s">
        <v>219</v>
      </c>
      <c r="B597" s="33" t="s">
        <v>12</v>
      </c>
      <c r="C597" s="33" t="s">
        <v>57</v>
      </c>
      <c r="D597" s="50" t="s">
        <v>378</v>
      </c>
      <c r="E597" s="33" t="s">
        <v>218</v>
      </c>
      <c r="F597" s="35">
        <v>90</v>
      </c>
      <c r="G597" s="39"/>
      <c r="H597" s="35"/>
    </row>
    <row r="598" spans="1:8" s="7" customFormat="1" ht="50.25">
      <c r="A598" s="32" t="s">
        <v>220</v>
      </c>
      <c r="B598" s="33" t="s">
        <v>12</v>
      </c>
      <c r="C598" s="33" t="s">
        <v>57</v>
      </c>
      <c r="D598" s="50" t="s">
        <v>379</v>
      </c>
      <c r="E598" s="33"/>
      <c r="F598" s="45">
        <f t="shared" ref="F598" si="307">F599</f>
        <v>625</v>
      </c>
      <c r="G598" s="45">
        <f t="shared" ref="F598:H599" si="308">G599</f>
        <v>0</v>
      </c>
      <c r="H598" s="45">
        <f t="shared" si="308"/>
        <v>0</v>
      </c>
    </row>
    <row r="599" spans="1:8" s="7" customFormat="1" ht="33.75">
      <c r="A599" s="65" t="s">
        <v>108</v>
      </c>
      <c r="B599" s="33" t="s">
        <v>12</v>
      </c>
      <c r="C599" s="33" t="s">
        <v>57</v>
      </c>
      <c r="D599" s="50" t="s">
        <v>379</v>
      </c>
      <c r="E599" s="33" t="s">
        <v>97</v>
      </c>
      <c r="F599" s="45">
        <f t="shared" si="308"/>
        <v>625</v>
      </c>
      <c r="G599" s="45">
        <f t="shared" si="308"/>
        <v>0</v>
      </c>
      <c r="H599" s="45">
        <f t="shared" si="308"/>
        <v>0</v>
      </c>
    </row>
    <row r="600" spans="1:8" s="7" customFormat="1" ht="33.75">
      <c r="A600" s="32" t="s">
        <v>219</v>
      </c>
      <c r="B600" s="33" t="s">
        <v>12</v>
      </c>
      <c r="C600" s="33" t="s">
        <v>57</v>
      </c>
      <c r="D600" s="50" t="s">
        <v>379</v>
      </c>
      <c r="E600" s="33" t="s">
        <v>218</v>
      </c>
      <c r="F600" s="35">
        <v>625</v>
      </c>
      <c r="G600" s="39"/>
      <c r="H600" s="35"/>
    </row>
    <row r="601" spans="1:8" s="7" customFormat="1" ht="83.25">
      <c r="A601" s="65" t="s">
        <v>250</v>
      </c>
      <c r="B601" s="33" t="s">
        <v>12</v>
      </c>
      <c r="C601" s="33" t="s">
        <v>57</v>
      </c>
      <c r="D601" s="50" t="s">
        <v>380</v>
      </c>
      <c r="E601" s="33"/>
      <c r="F601" s="45">
        <f t="shared" ref="F601" si="309">F602</f>
        <v>200</v>
      </c>
      <c r="G601" s="45">
        <f t="shared" ref="F601:H602" si="310">G602</f>
        <v>0</v>
      </c>
      <c r="H601" s="45">
        <f t="shared" si="310"/>
        <v>0</v>
      </c>
    </row>
    <row r="602" spans="1:8" s="7" customFormat="1" ht="33.75">
      <c r="A602" s="65" t="s">
        <v>108</v>
      </c>
      <c r="B602" s="33" t="s">
        <v>12</v>
      </c>
      <c r="C602" s="33" t="s">
        <v>57</v>
      </c>
      <c r="D602" s="50" t="s">
        <v>380</v>
      </c>
      <c r="E602" s="33" t="s">
        <v>97</v>
      </c>
      <c r="F602" s="45">
        <f t="shared" si="310"/>
        <v>200</v>
      </c>
      <c r="G602" s="45">
        <f t="shared" si="310"/>
        <v>0</v>
      </c>
      <c r="H602" s="45">
        <f t="shared" si="310"/>
        <v>0</v>
      </c>
    </row>
    <row r="603" spans="1:8" s="7" customFormat="1" ht="33.75">
      <c r="A603" s="32" t="s">
        <v>219</v>
      </c>
      <c r="B603" s="33" t="s">
        <v>12</v>
      </c>
      <c r="C603" s="33" t="s">
        <v>57</v>
      </c>
      <c r="D603" s="50" t="s">
        <v>380</v>
      </c>
      <c r="E603" s="33" t="s">
        <v>218</v>
      </c>
      <c r="F603" s="35">
        <v>200</v>
      </c>
      <c r="G603" s="39"/>
      <c r="H603" s="35"/>
    </row>
    <row r="604" spans="1:8" s="7" customFormat="1" ht="75" customHeight="1">
      <c r="A604" s="65" t="s">
        <v>251</v>
      </c>
      <c r="B604" s="33" t="s">
        <v>12</v>
      </c>
      <c r="C604" s="33" t="s">
        <v>57</v>
      </c>
      <c r="D604" s="50" t="s">
        <v>381</v>
      </c>
      <c r="E604" s="33"/>
      <c r="F604" s="45">
        <f t="shared" ref="F604" si="311">F605</f>
        <v>31</v>
      </c>
      <c r="G604" s="45">
        <f t="shared" ref="F604:H605" si="312">G605</f>
        <v>0</v>
      </c>
      <c r="H604" s="45">
        <f t="shared" si="312"/>
        <v>0</v>
      </c>
    </row>
    <row r="605" spans="1:8" s="7" customFormat="1" ht="33.75">
      <c r="A605" s="65" t="s">
        <v>108</v>
      </c>
      <c r="B605" s="33" t="s">
        <v>12</v>
      </c>
      <c r="C605" s="33" t="s">
        <v>57</v>
      </c>
      <c r="D605" s="50" t="s">
        <v>381</v>
      </c>
      <c r="E605" s="33" t="s">
        <v>97</v>
      </c>
      <c r="F605" s="45">
        <f t="shared" si="312"/>
        <v>31</v>
      </c>
      <c r="G605" s="45">
        <f t="shared" si="312"/>
        <v>0</v>
      </c>
      <c r="H605" s="45">
        <f t="shared" si="312"/>
        <v>0</v>
      </c>
    </row>
    <row r="606" spans="1:8" s="7" customFormat="1" ht="33.75">
      <c r="A606" s="32" t="s">
        <v>219</v>
      </c>
      <c r="B606" s="33" t="s">
        <v>12</v>
      </c>
      <c r="C606" s="33" t="s">
        <v>57</v>
      </c>
      <c r="D606" s="50" t="s">
        <v>381</v>
      </c>
      <c r="E606" s="33" t="s">
        <v>218</v>
      </c>
      <c r="F606" s="35">
        <v>31</v>
      </c>
      <c r="G606" s="39"/>
      <c r="H606" s="35"/>
    </row>
    <row r="607" spans="1:8" s="7" customFormat="1" ht="50.25">
      <c r="A607" s="32" t="s">
        <v>252</v>
      </c>
      <c r="B607" s="33" t="s">
        <v>12</v>
      </c>
      <c r="C607" s="33" t="s">
        <v>57</v>
      </c>
      <c r="D607" s="50" t="s">
        <v>382</v>
      </c>
      <c r="E607" s="33"/>
      <c r="F607" s="45">
        <f t="shared" ref="F607" si="313">F608</f>
        <v>60</v>
      </c>
      <c r="G607" s="45">
        <f t="shared" ref="F607:H608" si="314">G608</f>
        <v>0</v>
      </c>
      <c r="H607" s="45">
        <f t="shared" si="314"/>
        <v>0</v>
      </c>
    </row>
    <row r="608" spans="1:8" s="7" customFormat="1" ht="24.75" customHeight="1">
      <c r="A608" s="65" t="s">
        <v>108</v>
      </c>
      <c r="B608" s="33" t="s">
        <v>12</v>
      </c>
      <c r="C608" s="33" t="s">
        <v>57</v>
      </c>
      <c r="D608" s="50" t="s">
        <v>382</v>
      </c>
      <c r="E608" s="33" t="s">
        <v>97</v>
      </c>
      <c r="F608" s="45">
        <f t="shared" si="314"/>
        <v>60</v>
      </c>
      <c r="G608" s="45">
        <f t="shared" si="314"/>
        <v>0</v>
      </c>
      <c r="H608" s="45">
        <f t="shared" si="314"/>
        <v>0</v>
      </c>
    </row>
    <row r="609" spans="1:8" s="7" customFormat="1" ht="33.75">
      <c r="A609" s="32" t="s">
        <v>219</v>
      </c>
      <c r="B609" s="33" t="s">
        <v>12</v>
      </c>
      <c r="C609" s="33" t="s">
        <v>57</v>
      </c>
      <c r="D609" s="50" t="s">
        <v>382</v>
      </c>
      <c r="E609" s="33" t="s">
        <v>218</v>
      </c>
      <c r="F609" s="35">
        <v>60</v>
      </c>
      <c r="G609" s="39"/>
      <c r="H609" s="35"/>
    </row>
    <row r="610" spans="1:8" s="7" customFormat="1" ht="57" customHeight="1">
      <c r="A610" s="32" t="s">
        <v>483</v>
      </c>
      <c r="B610" s="33" t="s">
        <v>12</v>
      </c>
      <c r="C610" s="33" t="s">
        <v>57</v>
      </c>
      <c r="D610" s="50" t="s">
        <v>383</v>
      </c>
      <c r="E610" s="33"/>
      <c r="F610" s="45">
        <f t="shared" ref="F610" si="315">F611</f>
        <v>300</v>
      </c>
      <c r="G610" s="45">
        <f t="shared" ref="F610:H611" si="316">G611</f>
        <v>0</v>
      </c>
      <c r="H610" s="45">
        <f t="shared" si="316"/>
        <v>0</v>
      </c>
    </row>
    <row r="611" spans="1:8" s="7" customFormat="1" ht="21" customHeight="1">
      <c r="A611" s="65" t="s">
        <v>108</v>
      </c>
      <c r="B611" s="33" t="s">
        <v>12</v>
      </c>
      <c r="C611" s="33" t="s">
        <v>57</v>
      </c>
      <c r="D611" s="50" t="s">
        <v>383</v>
      </c>
      <c r="E611" s="33" t="s">
        <v>97</v>
      </c>
      <c r="F611" s="45">
        <f t="shared" si="316"/>
        <v>300</v>
      </c>
      <c r="G611" s="45">
        <f t="shared" si="316"/>
        <v>0</v>
      </c>
      <c r="H611" s="45">
        <f t="shared" si="316"/>
        <v>0</v>
      </c>
    </row>
    <row r="612" spans="1:8" s="7" customFormat="1" ht="33.75">
      <c r="A612" s="32" t="s">
        <v>219</v>
      </c>
      <c r="B612" s="33" t="s">
        <v>12</v>
      </c>
      <c r="C612" s="33" t="s">
        <v>57</v>
      </c>
      <c r="D612" s="50" t="s">
        <v>383</v>
      </c>
      <c r="E612" s="33" t="s">
        <v>218</v>
      </c>
      <c r="F612" s="35">
        <v>300</v>
      </c>
      <c r="G612" s="39"/>
      <c r="H612" s="35"/>
    </row>
    <row r="613" spans="1:8" s="7" customFormat="1" ht="18.75">
      <c r="A613" s="36" t="s">
        <v>87</v>
      </c>
      <c r="B613" s="33" t="s">
        <v>12</v>
      </c>
      <c r="C613" s="33" t="s">
        <v>57</v>
      </c>
      <c r="D613" s="50" t="s">
        <v>267</v>
      </c>
      <c r="E613" s="33"/>
      <c r="F613" s="45">
        <f>F614+F711</f>
        <v>90314</v>
      </c>
      <c r="G613" s="45">
        <f>G614+G711</f>
        <v>0</v>
      </c>
      <c r="H613" s="45">
        <f>H614+H711</f>
        <v>129738</v>
      </c>
    </row>
    <row r="614" spans="1:8" s="7" customFormat="1" ht="18.75">
      <c r="A614" s="36" t="s">
        <v>126</v>
      </c>
      <c r="B614" s="33" t="s">
        <v>12</v>
      </c>
      <c r="C614" s="33" t="s">
        <v>57</v>
      </c>
      <c r="D614" s="50" t="s">
        <v>387</v>
      </c>
      <c r="E614" s="33"/>
      <c r="F614" s="45">
        <f>F615+F618+F621+F624+F627+F630+F633+F636+F639+F642+F645+F651+F654+F657+F660+F666+F669+F672+F675+F678+F681+F684+F687+F690+F693+F648+F663+F696+F699+F702+F705+F708</f>
        <v>40132</v>
      </c>
      <c r="G614" s="45">
        <f t="shared" ref="G614:H614" si="317">G615+G618+G621+G624+G627+G630+G633+G636+G639+G642+G645+G651+G654+G657+G660+G666+G669+G672+G675+G678+G681+G684+G687+G690+G693+G648+G663+G696+G699+G702+G705+G708</f>
        <v>0</v>
      </c>
      <c r="H614" s="45">
        <f t="shared" si="317"/>
        <v>41438</v>
      </c>
    </row>
    <row r="615" spans="1:8" s="7" customFormat="1" ht="66.75">
      <c r="A615" s="32" t="s">
        <v>259</v>
      </c>
      <c r="B615" s="33" t="s">
        <v>12</v>
      </c>
      <c r="C615" s="33" t="s">
        <v>57</v>
      </c>
      <c r="D615" s="50" t="s">
        <v>420</v>
      </c>
      <c r="E615" s="33"/>
      <c r="F615" s="35">
        <f t="shared" ref="F615:H616" si="318">F616</f>
        <v>810</v>
      </c>
      <c r="G615" s="35">
        <f t="shared" si="318"/>
        <v>0</v>
      </c>
      <c r="H615" s="35">
        <f t="shared" si="318"/>
        <v>810</v>
      </c>
    </row>
    <row r="616" spans="1:8" s="7" customFormat="1" ht="33.75">
      <c r="A616" s="57" t="s">
        <v>108</v>
      </c>
      <c r="B616" s="33" t="s">
        <v>12</v>
      </c>
      <c r="C616" s="33" t="s">
        <v>57</v>
      </c>
      <c r="D616" s="50" t="s">
        <v>420</v>
      </c>
      <c r="E616" s="33" t="s">
        <v>97</v>
      </c>
      <c r="F616" s="35">
        <f t="shared" si="318"/>
        <v>810</v>
      </c>
      <c r="G616" s="35">
        <f t="shared" si="318"/>
        <v>0</v>
      </c>
      <c r="H616" s="35">
        <f t="shared" si="318"/>
        <v>810</v>
      </c>
    </row>
    <row r="617" spans="1:8" s="7" customFormat="1" ht="33.75">
      <c r="A617" s="32" t="s">
        <v>219</v>
      </c>
      <c r="B617" s="33" t="s">
        <v>12</v>
      </c>
      <c r="C617" s="33" t="s">
        <v>57</v>
      </c>
      <c r="D617" s="50" t="s">
        <v>420</v>
      </c>
      <c r="E617" s="33" t="s">
        <v>218</v>
      </c>
      <c r="F617" s="35">
        <v>810</v>
      </c>
      <c r="G617" s="39"/>
      <c r="H617" s="35">
        <v>810</v>
      </c>
    </row>
    <row r="618" spans="1:8" s="7" customFormat="1" ht="66.75">
      <c r="A618" s="51" t="s">
        <v>484</v>
      </c>
      <c r="B618" s="33" t="s">
        <v>12</v>
      </c>
      <c r="C618" s="33" t="s">
        <v>57</v>
      </c>
      <c r="D618" s="50" t="s">
        <v>421</v>
      </c>
      <c r="E618" s="33"/>
      <c r="F618" s="45">
        <f t="shared" ref="F618" si="319">F619</f>
        <v>126</v>
      </c>
      <c r="G618" s="45">
        <f t="shared" ref="F618:H619" si="320">G619</f>
        <v>0</v>
      </c>
      <c r="H618" s="45">
        <f t="shared" si="320"/>
        <v>126</v>
      </c>
    </row>
    <row r="619" spans="1:8" s="7" customFormat="1" ht="33.75">
      <c r="A619" s="57" t="s">
        <v>108</v>
      </c>
      <c r="B619" s="33" t="s">
        <v>12</v>
      </c>
      <c r="C619" s="33" t="s">
        <v>57</v>
      </c>
      <c r="D619" s="50" t="s">
        <v>421</v>
      </c>
      <c r="E619" s="33" t="s">
        <v>97</v>
      </c>
      <c r="F619" s="45">
        <f t="shared" si="320"/>
        <v>126</v>
      </c>
      <c r="G619" s="45">
        <f t="shared" si="320"/>
        <v>0</v>
      </c>
      <c r="H619" s="45">
        <f t="shared" si="320"/>
        <v>126</v>
      </c>
    </row>
    <row r="620" spans="1:8" s="7" customFormat="1" ht="33.75">
      <c r="A620" s="32" t="s">
        <v>219</v>
      </c>
      <c r="B620" s="33" t="s">
        <v>12</v>
      </c>
      <c r="C620" s="33" t="s">
        <v>57</v>
      </c>
      <c r="D620" s="50" t="s">
        <v>421</v>
      </c>
      <c r="E620" s="33" t="s">
        <v>218</v>
      </c>
      <c r="F620" s="35">
        <v>126</v>
      </c>
      <c r="G620" s="39"/>
      <c r="H620" s="35">
        <v>126</v>
      </c>
    </row>
    <row r="621" spans="1:8" s="7" customFormat="1" ht="66.75">
      <c r="A621" s="51" t="s">
        <v>254</v>
      </c>
      <c r="B621" s="33" t="s">
        <v>12</v>
      </c>
      <c r="C621" s="33" t="s">
        <v>57</v>
      </c>
      <c r="D621" s="50" t="s">
        <v>422</v>
      </c>
      <c r="E621" s="33"/>
      <c r="F621" s="45">
        <f t="shared" ref="F621" si="321">F622</f>
        <v>3343</v>
      </c>
      <c r="G621" s="45">
        <f t="shared" ref="F621:H622" si="322">G622</f>
        <v>0</v>
      </c>
      <c r="H621" s="45">
        <f t="shared" si="322"/>
        <v>3343</v>
      </c>
    </row>
    <row r="622" spans="1:8" s="7" customFormat="1" ht="33.75">
      <c r="A622" s="57" t="s">
        <v>108</v>
      </c>
      <c r="B622" s="33" t="s">
        <v>12</v>
      </c>
      <c r="C622" s="33" t="s">
        <v>57</v>
      </c>
      <c r="D622" s="50" t="s">
        <v>422</v>
      </c>
      <c r="E622" s="33" t="s">
        <v>97</v>
      </c>
      <c r="F622" s="45">
        <f t="shared" si="322"/>
        <v>3343</v>
      </c>
      <c r="G622" s="45">
        <f t="shared" si="322"/>
        <v>0</v>
      </c>
      <c r="H622" s="45">
        <f t="shared" si="322"/>
        <v>3343</v>
      </c>
    </row>
    <row r="623" spans="1:8" s="7" customFormat="1" ht="33.75">
      <c r="A623" s="32" t="s">
        <v>219</v>
      </c>
      <c r="B623" s="33" t="s">
        <v>12</v>
      </c>
      <c r="C623" s="33" t="s">
        <v>57</v>
      </c>
      <c r="D623" s="50" t="s">
        <v>422</v>
      </c>
      <c r="E623" s="33" t="s">
        <v>218</v>
      </c>
      <c r="F623" s="35">
        <v>3343</v>
      </c>
      <c r="G623" s="39"/>
      <c r="H623" s="35">
        <v>3343</v>
      </c>
    </row>
    <row r="624" spans="1:8" s="7" customFormat="1" ht="33.75">
      <c r="A624" s="51" t="s">
        <v>255</v>
      </c>
      <c r="B624" s="33" t="s">
        <v>12</v>
      </c>
      <c r="C624" s="33" t="s">
        <v>57</v>
      </c>
      <c r="D624" s="50" t="s">
        <v>423</v>
      </c>
      <c r="E624" s="33"/>
      <c r="F624" s="45">
        <f t="shared" ref="F624" si="323">F625</f>
        <v>1309</v>
      </c>
      <c r="G624" s="45">
        <f t="shared" ref="F624:H625" si="324">G625</f>
        <v>0</v>
      </c>
      <c r="H624" s="45">
        <f t="shared" si="324"/>
        <v>1309</v>
      </c>
    </row>
    <row r="625" spans="1:8" s="7" customFormat="1" ht="33.75">
      <c r="A625" s="57" t="s">
        <v>108</v>
      </c>
      <c r="B625" s="33" t="s">
        <v>12</v>
      </c>
      <c r="C625" s="33" t="s">
        <v>57</v>
      </c>
      <c r="D625" s="50" t="s">
        <v>423</v>
      </c>
      <c r="E625" s="33" t="s">
        <v>97</v>
      </c>
      <c r="F625" s="45">
        <f t="shared" si="324"/>
        <v>1309</v>
      </c>
      <c r="G625" s="45">
        <f t="shared" si="324"/>
        <v>0</v>
      </c>
      <c r="H625" s="45">
        <f t="shared" si="324"/>
        <v>1309</v>
      </c>
    </row>
    <row r="626" spans="1:8" s="7" customFormat="1" ht="33.75">
      <c r="A626" s="32" t="s">
        <v>219</v>
      </c>
      <c r="B626" s="33" t="s">
        <v>12</v>
      </c>
      <c r="C626" s="33" t="s">
        <v>57</v>
      </c>
      <c r="D626" s="50" t="s">
        <v>423</v>
      </c>
      <c r="E626" s="33" t="s">
        <v>218</v>
      </c>
      <c r="F626" s="35">
        <v>1309</v>
      </c>
      <c r="G626" s="39"/>
      <c r="H626" s="35">
        <v>1309</v>
      </c>
    </row>
    <row r="627" spans="1:8" s="7" customFormat="1" ht="33.75">
      <c r="A627" s="51" t="s">
        <v>256</v>
      </c>
      <c r="B627" s="33" t="s">
        <v>12</v>
      </c>
      <c r="C627" s="33" t="s">
        <v>57</v>
      </c>
      <c r="D627" s="50" t="s">
        <v>424</v>
      </c>
      <c r="E627" s="33"/>
      <c r="F627" s="45">
        <f t="shared" ref="F627" si="325">F628</f>
        <v>99</v>
      </c>
      <c r="G627" s="45">
        <f t="shared" ref="F627:H628" si="326">G628</f>
        <v>0</v>
      </c>
      <c r="H627" s="45">
        <f t="shared" si="326"/>
        <v>99</v>
      </c>
    </row>
    <row r="628" spans="1:8" s="7" customFormat="1" ht="33.75">
      <c r="A628" s="57" t="s">
        <v>108</v>
      </c>
      <c r="B628" s="33" t="s">
        <v>12</v>
      </c>
      <c r="C628" s="33" t="s">
        <v>57</v>
      </c>
      <c r="D628" s="50" t="s">
        <v>424</v>
      </c>
      <c r="E628" s="33" t="s">
        <v>97</v>
      </c>
      <c r="F628" s="45">
        <f t="shared" si="326"/>
        <v>99</v>
      </c>
      <c r="G628" s="45">
        <f t="shared" si="326"/>
        <v>0</v>
      </c>
      <c r="H628" s="45">
        <f t="shared" si="326"/>
        <v>99</v>
      </c>
    </row>
    <row r="629" spans="1:8" s="7" customFormat="1" ht="33.75">
      <c r="A629" s="32" t="s">
        <v>219</v>
      </c>
      <c r="B629" s="33" t="s">
        <v>12</v>
      </c>
      <c r="C629" s="33" t="s">
        <v>57</v>
      </c>
      <c r="D629" s="50" t="s">
        <v>424</v>
      </c>
      <c r="E629" s="33" t="s">
        <v>218</v>
      </c>
      <c r="F629" s="35">
        <v>99</v>
      </c>
      <c r="G629" s="39"/>
      <c r="H629" s="35">
        <v>99</v>
      </c>
    </row>
    <row r="630" spans="1:8" s="7" customFormat="1" ht="50.25">
      <c r="A630" s="51" t="s">
        <v>257</v>
      </c>
      <c r="B630" s="33" t="s">
        <v>12</v>
      </c>
      <c r="C630" s="33" t="s">
        <v>57</v>
      </c>
      <c r="D630" s="50" t="s">
        <v>425</v>
      </c>
      <c r="E630" s="33"/>
      <c r="F630" s="45">
        <f t="shared" ref="F630" si="327">F631</f>
        <v>550</v>
      </c>
      <c r="G630" s="45">
        <f t="shared" ref="F630:H631" si="328">G631</f>
        <v>0</v>
      </c>
      <c r="H630" s="45">
        <f t="shared" si="328"/>
        <v>550</v>
      </c>
    </row>
    <row r="631" spans="1:8" s="7" customFormat="1" ht="33.75">
      <c r="A631" s="57" t="s">
        <v>108</v>
      </c>
      <c r="B631" s="33" t="s">
        <v>12</v>
      </c>
      <c r="C631" s="33" t="s">
        <v>57</v>
      </c>
      <c r="D631" s="50" t="s">
        <v>425</v>
      </c>
      <c r="E631" s="33" t="s">
        <v>97</v>
      </c>
      <c r="F631" s="45">
        <f t="shared" si="328"/>
        <v>550</v>
      </c>
      <c r="G631" s="45">
        <f t="shared" si="328"/>
        <v>0</v>
      </c>
      <c r="H631" s="45">
        <f t="shared" si="328"/>
        <v>550</v>
      </c>
    </row>
    <row r="632" spans="1:8" s="7" customFormat="1" ht="33.75">
      <c r="A632" s="32" t="s">
        <v>219</v>
      </c>
      <c r="B632" s="33" t="s">
        <v>12</v>
      </c>
      <c r="C632" s="33" t="s">
        <v>57</v>
      </c>
      <c r="D632" s="50" t="s">
        <v>425</v>
      </c>
      <c r="E632" s="33" t="s">
        <v>218</v>
      </c>
      <c r="F632" s="35">
        <v>550</v>
      </c>
      <c r="G632" s="39"/>
      <c r="H632" s="35">
        <v>550</v>
      </c>
    </row>
    <row r="633" spans="1:8" s="7" customFormat="1" ht="33.75">
      <c r="A633" s="58" t="s">
        <v>155</v>
      </c>
      <c r="B633" s="33" t="s">
        <v>12</v>
      </c>
      <c r="C633" s="33" t="s">
        <v>57</v>
      </c>
      <c r="D633" s="50" t="s">
        <v>426</v>
      </c>
      <c r="E633" s="33"/>
      <c r="F633" s="45">
        <f t="shared" ref="F633" si="329">F634</f>
        <v>3976</v>
      </c>
      <c r="G633" s="45">
        <f t="shared" ref="F633:H634" si="330">G634</f>
        <v>0</v>
      </c>
      <c r="H633" s="45">
        <f t="shared" si="330"/>
        <v>3976</v>
      </c>
    </row>
    <row r="634" spans="1:8" s="7" customFormat="1" ht="33.75">
      <c r="A634" s="57" t="s">
        <v>108</v>
      </c>
      <c r="B634" s="33" t="s">
        <v>12</v>
      </c>
      <c r="C634" s="33" t="s">
        <v>57</v>
      </c>
      <c r="D634" s="50" t="s">
        <v>426</v>
      </c>
      <c r="E634" s="33" t="s">
        <v>97</v>
      </c>
      <c r="F634" s="45">
        <f t="shared" si="330"/>
        <v>3976</v>
      </c>
      <c r="G634" s="45">
        <f t="shared" si="330"/>
        <v>0</v>
      </c>
      <c r="H634" s="45">
        <f t="shared" si="330"/>
        <v>3976</v>
      </c>
    </row>
    <row r="635" spans="1:8" s="7" customFormat="1" ht="33.75">
      <c r="A635" s="32" t="s">
        <v>219</v>
      </c>
      <c r="B635" s="33" t="s">
        <v>12</v>
      </c>
      <c r="C635" s="33" t="s">
        <v>57</v>
      </c>
      <c r="D635" s="50" t="s">
        <v>426</v>
      </c>
      <c r="E635" s="33" t="s">
        <v>218</v>
      </c>
      <c r="F635" s="35">
        <v>3976</v>
      </c>
      <c r="G635" s="39"/>
      <c r="H635" s="35">
        <v>3976</v>
      </c>
    </row>
    <row r="636" spans="1:8" s="7" customFormat="1" ht="90" customHeight="1">
      <c r="A636" s="51" t="s">
        <v>167</v>
      </c>
      <c r="B636" s="33" t="s">
        <v>12</v>
      </c>
      <c r="C636" s="33" t="s">
        <v>57</v>
      </c>
      <c r="D636" s="50" t="s">
        <v>427</v>
      </c>
      <c r="E636" s="33"/>
      <c r="F636" s="45">
        <f t="shared" ref="F636" si="331">F637</f>
        <v>270</v>
      </c>
      <c r="G636" s="45">
        <f t="shared" ref="F636:H637" si="332">G637</f>
        <v>0</v>
      </c>
      <c r="H636" s="45">
        <f t="shared" si="332"/>
        <v>270</v>
      </c>
    </row>
    <row r="637" spans="1:8" s="7" customFormat="1" ht="33.75">
      <c r="A637" s="57" t="s">
        <v>108</v>
      </c>
      <c r="B637" s="33" t="s">
        <v>12</v>
      </c>
      <c r="C637" s="33" t="s">
        <v>57</v>
      </c>
      <c r="D637" s="50" t="s">
        <v>427</v>
      </c>
      <c r="E637" s="33" t="s">
        <v>97</v>
      </c>
      <c r="F637" s="45">
        <f t="shared" si="332"/>
        <v>270</v>
      </c>
      <c r="G637" s="45">
        <f t="shared" si="332"/>
        <v>0</v>
      </c>
      <c r="H637" s="45">
        <f t="shared" si="332"/>
        <v>270</v>
      </c>
    </row>
    <row r="638" spans="1:8" s="7" customFormat="1" ht="33.75">
      <c r="A638" s="32" t="s">
        <v>219</v>
      </c>
      <c r="B638" s="33" t="s">
        <v>12</v>
      </c>
      <c r="C638" s="33" t="s">
        <v>57</v>
      </c>
      <c r="D638" s="50" t="s">
        <v>427</v>
      </c>
      <c r="E638" s="33" t="s">
        <v>218</v>
      </c>
      <c r="F638" s="35">
        <v>270</v>
      </c>
      <c r="G638" s="39"/>
      <c r="H638" s="35">
        <v>270</v>
      </c>
    </row>
    <row r="639" spans="1:8" s="7" customFormat="1" ht="50.25">
      <c r="A639" s="58" t="s">
        <v>156</v>
      </c>
      <c r="B639" s="33" t="s">
        <v>12</v>
      </c>
      <c r="C639" s="33" t="s">
        <v>57</v>
      </c>
      <c r="D639" s="50" t="s">
        <v>428</v>
      </c>
      <c r="E639" s="33"/>
      <c r="F639" s="45">
        <f t="shared" ref="F639" si="333">F640</f>
        <v>150</v>
      </c>
      <c r="G639" s="45">
        <f t="shared" ref="F639:H640" si="334">G640</f>
        <v>0</v>
      </c>
      <c r="H639" s="45">
        <f t="shared" si="334"/>
        <v>150</v>
      </c>
    </row>
    <row r="640" spans="1:8" s="7" customFormat="1" ht="33.75">
      <c r="A640" s="57" t="s">
        <v>108</v>
      </c>
      <c r="B640" s="33" t="s">
        <v>12</v>
      </c>
      <c r="C640" s="33" t="s">
        <v>57</v>
      </c>
      <c r="D640" s="50" t="s">
        <v>428</v>
      </c>
      <c r="E640" s="33" t="s">
        <v>97</v>
      </c>
      <c r="F640" s="45">
        <f t="shared" si="334"/>
        <v>150</v>
      </c>
      <c r="G640" s="45">
        <f t="shared" si="334"/>
        <v>0</v>
      </c>
      <c r="H640" s="45">
        <f t="shared" si="334"/>
        <v>150</v>
      </c>
    </row>
    <row r="641" spans="1:8" s="7" customFormat="1" ht="33.75">
      <c r="A641" s="32" t="s">
        <v>219</v>
      </c>
      <c r="B641" s="33" t="s">
        <v>12</v>
      </c>
      <c r="C641" s="33" t="s">
        <v>57</v>
      </c>
      <c r="D641" s="50" t="s">
        <v>428</v>
      </c>
      <c r="E641" s="33" t="s">
        <v>218</v>
      </c>
      <c r="F641" s="35">
        <v>150</v>
      </c>
      <c r="G641" s="39"/>
      <c r="H641" s="35">
        <v>150</v>
      </c>
    </row>
    <row r="642" spans="1:8" s="7" customFormat="1" ht="172.5" customHeight="1">
      <c r="A642" s="51" t="s">
        <v>168</v>
      </c>
      <c r="B642" s="33" t="s">
        <v>12</v>
      </c>
      <c r="C642" s="33" t="s">
        <v>57</v>
      </c>
      <c r="D642" s="50" t="s">
        <v>429</v>
      </c>
      <c r="E642" s="33"/>
      <c r="F642" s="45">
        <f t="shared" ref="F642:H643" si="335">F643</f>
        <v>230</v>
      </c>
      <c r="G642" s="45">
        <f t="shared" si="335"/>
        <v>0</v>
      </c>
      <c r="H642" s="45">
        <f t="shared" si="335"/>
        <v>230</v>
      </c>
    </row>
    <row r="643" spans="1:8" s="7" customFormat="1" ht="33.75">
      <c r="A643" s="57" t="s">
        <v>108</v>
      </c>
      <c r="B643" s="33" t="s">
        <v>12</v>
      </c>
      <c r="C643" s="33" t="s">
        <v>57</v>
      </c>
      <c r="D643" s="50" t="s">
        <v>429</v>
      </c>
      <c r="E643" s="33" t="s">
        <v>97</v>
      </c>
      <c r="F643" s="45">
        <f t="shared" si="335"/>
        <v>230</v>
      </c>
      <c r="G643" s="45">
        <f t="shared" si="335"/>
        <v>0</v>
      </c>
      <c r="H643" s="45">
        <f t="shared" si="335"/>
        <v>230</v>
      </c>
    </row>
    <row r="644" spans="1:8" s="7" customFormat="1" ht="33.75">
      <c r="A644" s="32" t="s">
        <v>219</v>
      </c>
      <c r="B644" s="33" t="s">
        <v>12</v>
      </c>
      <c r="C644" s="33" t="s">
        <v>57</v>
      </c>
      <c r="D644" s="50" t="s">
        <v>429</v>
      </c>
      <c r="E644" s="33" t="s">
        <v>218</v>
      </c>
      <c r="F644" s="35">
        <v>230</v>
      </c>
      <c r="G644" s="39"/>
      <c r="H644" s="35">
        <v>230</v>
      </c>
    </row>
    <row r="645" spans="1:8" s="7" customFormat="1" ht="125.25" customHeight="1">
      <c r="A645" s="51" t="s">
        <v>169</v>
      </c>
      <c r="B645" s="33" t="s">
        <v>12</v>
      </c>
      <c r="C645" s="33" t="s">
        <v>57</v>
      </c>
      <c r="D645" s="50" t="s">
        <v>430</v>
      </c>
      <c r="E645" s="33"/>
      <c r="F645" s="45">
        <f t="shared" ref="F645" si="336">F646</f>
        <v>50</v>
      </c>
      <c r="G645" s="45">
        <f t="shared" ref="F645:H646" si="337">G646</f>
        <v>0</v>
      </c>
      <c r="H645" s="45">
        <f t="shared" si="337"/>
        <v>50</v>
      </c>
    </row>
    <row r="646" spans="1:8" s="7" customFormat="1" ht="33.75">
      <c r="A646" s="57" t="s">
        <v>108</v>
      </c>
      <c r="B646" s="33" t="s">
        <v>12</v>
      </c>
      <c r="C646" s="33" t="s">
        <v>57</v>
      </c>
      <c r="D646" s="50" t="s">
        <v>430</v>
      </c>
      <c r="E646" s="33" t="s">
        <v>97</v>
      </c>
      <c r="F646" s="45">
        <f t="shared" si="337"/>
        <v>50</v>
      </c>
      <c r="G646" s="45">
        <f t="shared" si="337"/>
        <v>0</v>
      </c>
      <c r="H646" s="45">
        <f t="shared" si="337"/>
        <v>50</v>
      </c>
    </row>
    <row r="647" spans="1:8" s="7" customFormat="1" ht="39.75" customHeight="1">
      <c r="A647" s="32" t="s">
        <v>219</v>
      </c>
      <c r="B647" s="33" t="s">
        <v>12</v>
      </c>
      <c r="C647" s="33" t="s">
        <v>57</v>
      </c>
      <c r="D647" s="50" t="s">
        <v>430</v>
      </c>
      <c r="E647" s="33" t="s">
        <v>218</v>
      </c>
      <c r="F647" s="35">
        <v>50</v>
      </c>
      <c r="G647" s="39"/>
      <c r="H647" s="35">
        <v>50</v>
      </c>
    </row>
    <row r="648" spans="1:8" s="7" customFormat="1" ht="55.5" customHeight="1">
      <c r="A648" s="32" t="s">
        <v>236</v>
      </c>
      <c r="B648" s="33" t="s">
        <v>12</v>
      </c>
      <c r="C648" s="33" t="s">
        <v>57</v>
      </c>
      <c r="D648" s="50" t="s">
        <v>431</v>
      </c>
      <c r="E648" s="33"/>
      <c r="F648" s="45">
        <f t="shared" ref="F648" si="338">F649</f>
        <v>150</v>
      </c>
      <c r="G648" s="45">
        <f t="shared" ref="F648:H649" si="339">G649</f>
        <v>0</v>
      </c>
      <c r="H648" s="45">
        <f t="shared" si="339"/>
        <v>150</v>
      </c>
    </row>
    <row r="649" spans="1:8" s="7" customFormat="1" ht="33.75">
      <c r="A649" s="57" t="s">
        <v>108</v>
      </c>
      <c r="B649" s="33" t="s">
        <v>12</v>
      </c>
      <c r="C649" s="33" t="s">
        <v>57</v>
      </c>
      <c r="D649" s="50" t="s">
        <v>431</v>
      </c>
      <c r="E649" s="33" t="s">
        <v>97</v>
      </c>
      <c r="F649" s="45">
        <f t="shared" si="339"/>
        <v>150</v>
      </c>
      <c r="G649" s="45">
        <f t="shared" si="339"/>
        <v>0</v>
      </c>
      <c r="H649" s="45">
        <f t="shared" si="339"/>
        <v>150</v>
      </c>
    </row>
    <row r="650" spans="1:8" s="7" customFormat="1" ht="33.75">
      <c r="A650" s="32" t="s">
        <v>219</v>
      </c>
      <c r="B650" s="33" t="s">
        <v>12</v>
      </c>
      <c r="C650" s="33" t="s">
        <v>57</v>
      </c>
      <c r="D650" s="50" t="s">
        <v>431</v>
      </c>
      <c r="E650" s="33" t="s">
        <v>218</v>
      </c>
      <c r="F650" s="35">
        <v>150</v>
      </c>
      <c r="G650" s="39"/>
      <c r="H650" s="35">
        <v>150</v>
      </c>
    </row>
    <row r="651" spans="1:8" s="7" customFormat="1" ht="99.75">
      <c r="A651" s="57" t="s">
        <v>157</v>
      </c>
      <c r="B651" s="33" t="s">
        <v>12</v>
      </c>
      <c r="C651" s="33" t="s">
        <v>57</v>
      </c>
      <c r="D651" s="50" t="s">
        <v>432</v>
      </c>
      <c r="E651" s="33"/>
      <c r="F651" s="45">
        <f t="shared" ref="F651" si="340">F652</f>
        <v>360</v>
      </c>
      <c r="G651" s="45">
        <f t="shared" ref="F651:H652" si="341">G652</f>
        <v>0</v>
      </c>
      <c r="H651" s="45">
        <f t="shared" si="341"/>
        <v>360</v>
      </c>
    </row>
    <row r="652" spans="1:8" s="7" customFormat="1" ht="33.75">
      <c r="A652" s="57" t="s">
        <v>108</v>
      </c>
      <c r="B652" s="33" t="s">
        <v>12</v>
      </c>
      <c r="C652" s="33" t="s">
        <v>57</v>
      </c>
      <c r="D652" s="50" t="s">
        <v>432</v>
      </c>
      <c r="E652" s="33" t="s">
        <v>97</v>
      </c>
      <c r="F652" s="45">
        <f t="shared" si="341"/>
        <v>360</v>
      </c>
      <c r="G652" s="45">
        <f t="shared" si="341"/>
        <v>0</v>
      </c>
      <c r="H652" s="45">
        <f t="shared" si="341"/>
        <v>360</v>
      </c>
    </row>
    <row r="653" spans="1:8" s="7" customFormat="1" ht="33.75">
      <c r="A653" s="32" t="s">
        <v>219</v>
      </c>
      <c r="B653" s="33" t="s">
        <v>12</v>
      </c>
      <c r="C653" s="33" t="s">
        <v>57</v>
      </c>
      <c r="D653" s="50" t="s">
        <v>432</v>
      </c>
      <c r="E653" s="33" t="s">
        <v>218</v>
      </c>
      <c r="F653" s="35">
        <v>360</v>
      </c>
      <c r="G653" s="39"/>
      <c r="H653" s="35">
        <v>360</v>
      </c>
    </row>
    <row r="654" spans="1:8" s="7" customFormat="1" ht="57.75" hidden="1" customHeight="1">
      <c r="A654" s="57" t="s">
        <v>237</v>
      </c>
      <c r="B654" s="33" t="s">
        <v>12</v>
      </c>
      <c r="C654" s="33" t="s">
        <v>57</v>
      </c>
      <c r="D654" s="50" t="s">
        <v>234</v>
      </c>
      <c r="E654" s="33"/>
      <c r="F654" s="46"/>
      <c r="G654" s="46"/>
      <c r="H654" s="46"/>
    </row>
    <row r="655" spans="1:8" s="7" customFormat="1" ht="24" hidden="1" customHeight="1">
      <c r="A655" s="57" t="s">
        <v>108</v>
      </c>
      <c r="B655" s="33" t="s">
        <v>12</v>
      </c>
      <c r="C655" s="33" t="s">
        <v>57</v>
      </c>
      <c r="D655" s="50" t="s">
        <v>234</v>
      </c>
      <c r="E655" s="33" t="s">
        <v>97</v>
      </c>
      <c r="F655" s="46"/>
      <c r="G655" s="46"/>
      <c r="H655" s="46"/>
    </row>
    <row r="656" spans="1:8" s="7" customFormat="1" ht="39" hidden="1" customHeight="1">
      <c r="A656" s="32" t="s">
        <v>219</v>
      </c>
      <c r="B656" s="33" t="s">
        <v>12</v>
      </c>
      <c r="C656" s="33" t="s">
        <v>57</v>
      </c>
      <c r="D656" s="50" t="s">
        <v>234</v>
      </c>
      <c r="E656" s="33" t="s">
        <v>218</v>
      </c>
      <c r="F656" s="46"/>
      <c r="G656" s="46"/>
      <c r="H656" s="46"/>
    </row>
    <row r="657" spans="1:8" s="7" customFormat="1" ht="41.25" customHeight="1">
      <c r="A657" s="58" t="s">
        <v>158</v>
      </c>
      <c r="B657" s="33" t="s">
        <v>12</v>
      </c>
      <c r="C657" s="33" t="s">
        <v>57</v>
      </c>
      <c r="D657" s="50" t="s">
        <v>433</v>
      </c>
      <c r="E657" s="33"/>
      <c r="F657" s="45">
        <f t="shared" ref="F657" si="342">F658</f>
        <v>1302</v>
      </c>
      <c r="G657" s="45">
        <f t="shared" ref="F657:H658" si="343">G658</f>
        <v>0</v>
      </c>
      <c r="H657" s="45">
        <f t="shared" si="343"/>
        <v>1302</v>
      </c>
    </row>
    <row r="658" spans="1:8" s="7" customFormat="1" ht="33.75">
      <c r="A658" s="57" t="s">
        <v>108</v>
      </c>
      <c r="B658" s="33" t="s">
        <v>12</v>
      </c>
      <c r="C658" s="33" t="s">
        <v>57</v>
      </c>
      <c r="D658" s="50" t="s">
        <v>433</v>
      </c>
      <c r="E658" s="33" t="s">
        <v>97</v>
      </c>
      <c r="F658" s="45">
        <f t="shared" si="343"/>
        <v>1302</v>
      </c>
      <c r="G658" s="45">
        <f t="shared" si="343"/>
        <v>0</v>
      </c>
      <c r="H658" s="45">
        <f t="shared" si="343"/>
        <v>1302</v>
      </c>
    </row>
    <row r="659" spans="1:8" s="7" customFormat="1" ht="41.25" customHeight="1">
      <c r="A659" s="32" t="s">
        <v>219</v>
      </c>
      <c r="B659" s="33" t="s">
        <v>12</v>
      </c>
      <c r="C659" s="33" t="s">
        <v>57</v>
      </c>
      <c r="D659" s="50" t="s">
        <v>433</v>
      </c>
      <c r="E659" s="33" t="s">
        <v>218</v>
      </c>
      <c r="F659" s="35">
        <v>1302</v>
      </c>
      <c r="G659" s="39"/>
      <c r="H659" s="35">
        <v>1302</v>
      </c>
    </row>
    <row r="660" spans="1:8" s="7" customFormat="1" ht="56.25" customHeight="1">
      <c r="A660" s="57" t="s">
        <v>166</v>
      </c>
      <c r="B660" s="33" t="s">
        <v>12</v>
      </c>
      <c r="C660" s="33" t="s">
        <v>57</v>
      </c>
      <c r="D660" s="50" t="s">
        <v>434</v>
      </c>
      <c r="E660" s="33"/>
      <c r="F660" s="45">
        <f t="shared" ref="F660" si="344">F661</f>
        <v>90</v>
      </c>
      <c r="G660" s="45">
        <f t="shared" ref="F660:H661" si="345">G661</f>
        <v>0</v>
      </c>
      <c r="H660" s="45">
        <f t="shared" si="345"/>
        <v>90</v>
      </c>
    </row>
    <row r="661" spans="1:8" s="7" customFormat="1" ht="33.75">
      <c r="A661" s="57" t="s">
        <v>108</v>
      </c>
      <c r="B661" s="33" t="s">
        <v>12</v>
      </c>
      <c r="C661" s="33" t="s">
        <v>57</v>
      </c>
      <c r="D661" s="50" t="s">
        <v>434</v>
      </c>
      <c r="E661" s="33" t="s">
        <v>97</v>
      </c>
      <c r="F661" s="45">
        <f t="shared" si="345"/>
        <v>90</v>
      </c>
      <c r="G661" s="45">
        <f t="shared" si="345"/>
        <v>0</v>
      </c>
      <c r="H661" s="45">
        <f t="shared" si="345"/>
        <v>90</v>
      </c>
    </row>
    <row r="662" spans="1:8" s="7" customFormat="1" ht="33.75">
      <c r="A662" s="32" t="s">
        <v>219</v>
      </c>
      <c r="B662" s="33" t="s">
        <v>12</v>
      </c>
      <c r="C662" s="33" t="s">
        <v>57</v>
      </c>
      <c r="D662" s="50" t="s">
        <v>434</v>
      </c>
      <c r="E662" s="33" t="s">
        <v>218</v>
      </c>
      <c r="F662" s="35">
        <v>90</v>
      </c>
      <c r="G662" s="39"/>
      <c r="H662" s="35">
        <v>90</v>
      </c>
    </row>
    <row r="663" spans="1:8" s="7" customFormat="1" ht="50.25">
      <c r="A663" s="57" t="s">
        <v>260</v>
      </c>
      <c r="B663" s="56" t="s">
        <v>12</v>
      </c>
      <c r="C663" s="56" t="s">
        <v>57</v>
      </c>
      <c r="D663" s="50" t="s">
        <v>435</v>
      </c>
      <c r="E663" s="56"/>
      <c r="F663" s="35">
        <f t="shared" ref="F663:H664" si="346">F664</f>
        <v>2004</v>
      </c>
      <c r="G663" s="35">
        <f t="shared" si="346"/>
        <v>0</v>
      </c>
      <c r="H663" s="35">
        <f t="shared" si="346"/>
        <v>2004</v>
      </c>
    </row>
    <row r="664" spans="1:8" s="7" customFormat="1" ht="33.75">
      <c r="A664" s="57" t="s">
        <v>108</v>
      </c>
      <c r="B664" s="56" t="s">
        <v>12</v>
      </c>
      <c r="C664" s="56" t="s">
        <v>57</v>
      </c>
      <c r="D664" s="50" t="s">
        <v>435</v>
      </c>
      <c r="E664" s="56" t="s">
        <v>97</v>
      </c>
      <c r="F664" s="35">
        <f t="shared" si="346"/>
        <v>2004</v>
      </c>
      <c r="G664" s="35">
        <f t="shared" si="346"/>
        <v>0</v>
      </c>
      <c r="H664" s="35">
        <f t="shared" si="346"/>
        <v>2004</v>
      </c>
    </row>
    <row r="665" spans="1:8" s="7" customFormat="1" ht="33.75">
      <c r="A665" s="32" t="s">
        <v>219</v>
      </c>
      <c r="B665" s="56" t="s">
        <v>12</v>
      </c>
      <c r="C665" s="56" t="s">
        <v>57</v>
      </c>
      <c r="D665" s="50" t="s">
        <v>435</v>
      </c>
      <c r="E665" s="56" t="s">
        <v>218</v>
      </c>
      <c r="F665" s="35">
        <v>2004</v>
      </c>
      <c r="G665" s="39"/>
      <c r="H665" s="35">
        <v>2004</v>
      </c>
    </row>
    <row r="666" spans="1:8" s="7" customFormat="1" ht="105" customHeight="1">
      <c r="A666" s="51" t="s">
        <v>175</v>
      </c>
      <c r="B666" s="33" t="s">
        <v>12</v>
      </c>
      <c r="C666" s="33" t="s">
        <v>57</v>
      </c>
      <c r="D666" s="50" t="s">
        <v>436</v>
      </c>
      <c r="E666" s="33"/>
      <c r="F666" s="45">
        <f t="shared" ref="F666" si="347">F667</f>
        <v>50</v>
      </c>
      <c r="G666" s="45">
        <f t="shared" ref="F666:H667" si="348">G667</f>
        <v>0</v>
      </c>
      <c r="H666" s="45">
        <f t="shared" si="348"/>
        <v>50</v>
      </c>
    </row>
    <row r="667" spans="1:8" s="7" customFormat="1" ht="33.75">
      <c r="A667" s="57" t="s">
        <v>108</v>
      </c>
      <c r="B667" s="33" t="s">
        <v>12</v>
      </c>
      <c r="C667" s="33" t="s">
        <v>57</v>
      </c>
      <c r="D667" s="50" t="s">
        <v>436</v>
      </c>
      <c r="E667" s="33" t="s">
        <v>97</v>
      </c>
      <c r="F667" s="45">
        <f t="shared" si="348"/>
        <v>50</v>
      </c>
      <c r="G667" s="45">
        <f t="shared" si="348"/>
        <v>0</v>
      </c>
      <c r="H667" s="45">
        <f t="shared" si="348"/>
        <v>50</v>
      </c>
    </row>
    <row r="668" spans="1:8" s="7" customFormat="1" ht="36" customHeight="1">
      <c r="A668" s="32" t="s">
        <v>219</v>
      </c>
      <c r="B668" s="33" t="s">
        <v>12</v>
      </c>
      <c r="C668" s="33" t="s">
        <v>57</v>
      </c>
      <c r="D668" s="50" t="s">
        <v>436</v>
      </c>
      <c r="E668" s="33" t="s">
        <v>218</v>
      </c>
      <c r="F668" s="35">
        <v>50</v>
      </c>
      <c r="G668" s="39"/>
      <c r="H668" s="35">
        <v>50</v>
      </c>
    </row>
    <row r="669" spans="1:8" s="7" customFormat="1" ht="87" customHeight="1">
      <c r="A669" s="57" t="s">
        <v>176</v>
      </c>
      <c r="B669" s="33" t="s">
        <v>12</v>
      </c>
      <c r="C669" s="33" t="s">
        <v>57</v>
      </c>
      <c r="D669" s="50" t="s">
        <v>437</v>
      </c>
      <c r="E669" s="33"/>
      <c r="F669" s="45">
        <f t="shared" ref="F669" si="349">F670</f>
        <v>498</v>
      </c>
      <c r="G669" s="45">
        <f t="shared" ref="F669:H670" si="350">G670</f>
        <v>0</v>
      </c>
      <c r="H669" s="45">
        <f t="shared" si="350"/>
        <v>498</v>
      </c>
    </row>
    <row r="670" spans="1:8" s="7" customFormat="1" ht="33.75">
      <c r="A670" s="57" t="s">
        <v>108</v>
      </c>
      <c r="B670" s="33" t="s">
        <v>12</v>
      </c>
      <c r="C670" s="33" t="s">
        <v>57</v>
      </c>
      <c r="D670" s="50" t="s">
        <v>437</v>
      </c>
      <c r="E670" s="33" t="s">
        <v>97</v>
      </c>
      <c r="F670" s="45">
        <f t="shared" si="350"/>
        <v>498</v>
      </c>
      <c r="G670" s="45">
        <f t="shared" si="350"/>
        <v>0</v>
      </c>
      <c r="H670" s="45">
        <f t="shared" si="350"/>
        <v>498</v>
      </c>
    </row>
    <row r="671" spans="1:8" s="7" customFormat="1" ht="33.75">
      <c r="A671" s="32" t="s">
        <v>219</v>
      </c>
      <c r="B671" s="33" t="s">
        <v>12</v>
      </c>
      <c r="C671" s="33" t="s">
        <v>57</v>
      </c>
      <c r="D671" s="50" t="s">
        <v>437</v>
      </c>
      <c r="E671" s="33" t="s">
        <v>218</v>
      </c>
      <c r="F671" s="35">
        <v>498</v>
      </c>
      <c r="G671" s="39"/>
      <c r="H671" s="35">
        <v>498</v>
      </c>
    </row>
    <row r="672" spans="1:8" s="7" customFormat="1" ht="66.75">
      <c r="A672" s="57" t="s">
        <v>177</v>
      </c>
      <c r="B672" s="33" t="s">
        <v>12</v>
      </c>
      <c r="C672" s="33" t="s">
        <v>57</v>
      </c>
      <c r="D672" s="50" t="s">
        <v>438</v>
      </c>
      <c r="E672" s="33"/>
      <c r="F672" s="45">
        <f t="shared" ref="F672" si="351">F673</f>
        <v>3</v>
      </c>
      <c r="G672" s="45">
        <f t="shared" ref="F672:H673" si="352">G673</f>
        <v>0</v>
      </c>
      <c r="H672" s="45">
        <f t="shared" si="352"/>
        <v>3</v>
      </c>
    </row>
    <row r="673" spans="1:8" s="7" customFormat="1" ht="33.75">
      <c r="A673" s="65" t="s">
        <v>108</v>
      </c>
      <c r="B673" s="33" t="s">
        <v>12</v>
      </c>
      <c r="C673" s="33" t="s">
        <v>57</v>
      </c>
      <c r="D673" s="50" t="s">
        <v>438</v>
      </c>
      <c r="E673" s="33" t="s">
        <v>97</v>
      </c>
      <c r="F673" s="45">
        <f t="shared" si="352"/>
        <v>3</v>
      </c>
      <c r="G673" s="45">
        <f t="shared" si="352"/>
        <v>0</v>
      </c>
      <c r="H673" s="45">
        <f t="shared" si="352"/>
        <v>3</v>
      </c>
    </row>
    <row r="674" spans="1:8" s="7" customFormat="1" ht="38.25" customHeight="1">
      <c r="A674" s="32" t="s">
        <v>219</v>
      </c>
      <c r="B674" s="33" t="s">
        <v>12</v>
      </c>
      <c r="C674" s="33" t="s">
        <v>57</v>
      </c>
      <c r="D674" s="50" t="s">
        <v>438</v>
      </c>
      <c r="E674" s="33" t="s">
        <v>218</v>
      </c>
      <c r="F674" s="35">
        <v>3</v>
      </c>
      <c r="G674" s="39"/>
      <c r="H674" s="35">
        <v>3</v>
      </c>
    </row>
    <row r="675" spans="1:8" s="7" customFormat="1" ht="136.5" customHeight="1">
      <c r="A675" s="57" t="s">
        <v>178</v>
      </c>
      <c r="B675" s="33" t="s">
        <v>12</v>
      </c>
      <c r="C675" s="33" t="s">
        <v>57</v>
      </c>
      <c r="D675" s="50" t="s">
        <v>439</v>
      </c>
      <c r="E675" s="33"/>
      <c r="F675" s="45">
        <f t="shared" ref="F675:H676" si="353">F676</f>
        <v>12</v>
      </c>
      <c r="G675" s="45">
        <f t="shared" si="353"/>
        <v>0</v>
      </c>
      <c r="H675" s="45">
        <f t="shared" si="353"/>
        <v>12</v>
      </c>
    </row>
    <row r="676" spans="1:8" s="7" customFormat="1" ht="33.75">
      <c r="A676" s="65" t="s">
        <v>108</v>
      </c>
      <c r="B676" s="33" t="s">
        <v>12</v>
      </c>
      <c r="C676" s="33" t="s">
        <v>57</v>
      </c>
      <c r="D676" s="50" t="s">
        <v>439</v>
      </c>
      <c r="E676" s="33" t="s">
        <v>97</v>
      </c>
      <c r="F676" s="45">
        <f t="shared" si="353"/>
        <v>12</v>
      </c>
      <c r="G676" s="45">
        <f t="shared" si="353"/>
        <v>0</v>
      </c>
      <c r="H676" s="45">
        <f t="shared" si="353"/>
        <v>12</v>
      </c>
    </row>
    <row r="677" spans="1:8" s="7" customFormat="1" ht="42" customHeight="1">
      <c r="A677" s="32" t="s">
        <v>219</v>
      </c>
      <c r="B677" s="33" t="s">
        <v>12</v>
      </c>
      <c r="C677" s="33" t="s">
        <v>57</v>
      </c>
      <c r="D677" s="50" t="s">
        <v>439</v>
      </c>
      <c r="E677" s="33" t="s">
        <v>218</v>
      </c>
      <c r="F677" s="35">
        <v>12</v>
      </c>
      <c r="G677" s="39"/>
      <c r="H677" s="35">
        <v>12</v>
      </c>
    </row>
    <row r="678" spans="1:8" s="7" customFormat="1" ht="160.5" hidden="1" customHeight="1">
      <c r="A678" s="57" t="s">
        <v>179</v>
      </c>
      <c r="B678" s="33" t="s">
        <v>12</v>
      </c>
      <c r="C678" s="33" t="s">
        <v>57</v>
      </c>
      <c r="D678" s="50" t="s">
        <v>235</v>
      </c>
      <c r="E678" s="33"/>
      <c r="F678" s="46"/>
      <c r="G678" s="46"/>
      <c r="H678" s="46"/>
    </row>
    <row r="679" spans="1:8" s="7" customFormat="1" ht="23.25" hidden="1" customHeight="1">
      <c r="A679" s="65" t="s">
        <v>108</v>
      </c>
      <c r="B679" s="33" t="s">
        <v>12</v>
      </c>
      <c r="C679" s="33" t="s">
        <v>57</v>
      </c>
      <c r="D679" s="50" t="s">
        <v>235</v>
      </c>
      <c r="E679" s="33" t="s">
        <v>97</v>
      </c>
      <c r="F679" s="46"/>
      <c r="G679" s="46"/>
      <c r="H679" s="46"/>
    </row>
    <row r="680" spans="1:8" s="7" customFormat="1" ht="33.75" hidden="1" customHeight="1">
      <c r="A680" s="32" t="s">
        <v>219</v>
      </c>
      <c r="B680" s="33" t="s">
        <v>12</v>
      </c>
      <c r="C680" s="33" t="s">
        <v>57</v>
      </c>
      <c r="D680" s="50" t="s">
        <v>235</v>
      </c>
      <c r="E680" s="33" t="s">
        <v>218</v>
      </c>
      <c r="F680" s="46"/>
      <c r="G680" s="46"/>
      <c r="H680" s="46"/>
    </row>
    <row r="681" spans="1:8" s="7" customFormat="1" ht="253.5" customHeight="1">
      <c r="A681" s="57" t="s">
        <v>180</v>
      </c>
      <c r="B681" s="33" t="s">
        <v>12</v>
      </c>
      <c r="C681" s="33" t="s">
        <v>57</v>
      </c>
      <c r="D681" s="50" t="s">
        <v>440</v>
      </c>
      <c r="E681" s="33"/>
      <c r="F681" s="45">
        <f t="shared" ref="F681" si="354">F682</f>
        <v>9</v>
      </c>
      <c r="G681" s="45">
        <f t="shared" ref="F681:H682" si="355">G682</f>
        <v>0</v>
      </c>
      <c r="H681" s="45">
        <f t="shared" si="355"/>
        <v>9</v>
      </c>
    </row>
    <row r="682" spans="1:8" s="7" customFormat="1" ht="33.75">
      <c r="A682" s="65" t="s">
        <v>108</v>
      </c>
      <c r="B682" s="33" t="s">
        <v>12</v>
      </c>
      <c r="C682" s="33" t="s">
        <v>57</v>
      </c>
      <c r="D682" s="50" t="s">
        <v>440</v>
      </c>
      <c r="E682" s="33" t="s">
        <v>97</v>
      </c>
      <c r="F682" s="45">
        <f t="shared" si="355"/>
        <v>9</v>
      </c>
      <c r="G682" s="45">
        <f t="shared" si="355"/>
        <v>0</v>
      </c>
      <c r="H682" s="45">
        <f t="shared" si="355"/>
        <v>9</v>
      </c>
    </row>
    <row r="683" spans="1:8" s="7" customFormat="1" ht="33.75">
      <c r="A683" s="32" t="s">
        <v>219</v>
      </c>
      <c r="B683" s="33" t="s">
        <v>12</v>
      </c>
      <c r="C683" s="33" t="s">
        <v>57</v>
      </c>
      <c r="D683" s="50" t="s">
        <v>440</v>
      </c>
      <c r="E683" s="33" t="s">
        <v>218</v>
      </c>
      <c r="F683" s="35">
        <v>9</v>
      </c>
      <c r="G683" s="39"/>
      <c r="H683" s="35">
        <v>9</v>
      </c>
    </row>
    <row r="684" spans="1:8" s="7" customFormat="1" ht="116.25">
      <c r="A684" s="65" t="s">
        <v>249</v>
      </c>
      <c r="B684" s="33" t="s">
        <v>12</v>
      </c>
      <c r="C684" s="33" t="s">
        <v>57</v>
      </c>
      <c r="D684" s="50" t="s">
        <v>393</v>
      </c>
      <c r="E684" s="33"/>
      <c r="F684" s="35">
        <f>F685</f>
        <v>0</v>
      </c>
      <c r="G684" s="35">
        <f t="shared" ref="G684:H685" si="356">G685</f>
        <v>0</v>
      </c>
      <c r="H684" s="35">
        <f t="shared" si="356"/>
        <v>90</v>
      </c>
    </row>
    <row r="685" spans="1:8" s="7" customFormat="1" ht="33.75">
      <c r="A685" s="65" t="s">
        <v>108</v>
      </c>
      <c r="B685" s="33" t="s">
        <v>12</v>
      </c>
      <c r="C685" s="33" t="s">
        <v>57</v>
      </c>
      <c r="D685" s="50" t="s">
        <v>393</v>
      </c>
      <c r="E685" s="33" t="s">
        <v>97</v>
      </c>
      <c r="F685" s="35">
        <f>F686</f>
        <v>0</v>
      </c>
      <c r="G685" s="35">
        <f t="shared" si="356"/>
        <v>0</v>
      </c>
      <c r="H685" s="35">
        <f t="shared" si="356"/>
        <v>90</v>
      </c>
    </row>
    <row r="686" spans="1:8" s="7" customFormat="1" ht="33.75">
      <c r="A686" s="32" t="s">
        <v>219</v>
      </c>
      <c r="B686" s="33" t="s">
        <v>12</v>
      </c>
      <c r="C686" s="33" t="s">
        <v>57</v>
      </c>
      <c r="D686" s="50" t="s">
        <v>393</v>
      </c>
      <c r="E686" s="33" t="s">
        <v>218</v>
      </c>
      <c r="F686" s="35"/>
      <c r="G686" s="39"/>
      <c r="H686" s="35">
        <v>90</v>
      </c>
    </row>
    <row r="687" spans="1:8" s="7" customFormat="1" ht="51" customHeight="1">
      <c r="A687" s="65" t="s">
        <v>182</v>
      </c>
      <c r="B687" s="33" t="s">
        <v>12</v>
      </c>
      <c r="C687" s="33" t="s">
        <v>57</v>
      </c>
      <c r="D687" s="50" t="s">
        <v>441</v>
      </c>
      <c r="E687" s="33"/>
      <c r="F687" s="45">
        <f t="shared" ref="F687" si="357">F688</f>
        <v>120</v>
      </c>
      <c r="G687" s="45">
        <f t="shared" ref="F687:H688" si="358">G688</f>
        <v>0</v>
      </c>
      <c r="H687" s="45">
        <f t="shared" si="358"/>
        <v>120</v>
      </c>
    </row>
    <row r="688" spans="1:8" s="7" customFormat="1" ht="33.75">
      <c r="A688" s="65" t="s">
        <v>108</v>
      </c>
      <c r="B688" s="33" t="s">
        <v>12</v>
      </c>
      <c r="C688" s="33" t="s">
        <v>57</v>
      </c>
      <c r="D688" s="50" t="s">
        <v>441</v>
      </c>
      <c r="E688" s="33" t="s">
        <v>97</v>
      </c>
      <c r="F688" s="45">
        <f t="shared" si="358"/>
        <v>120</v>
      </c>
      <c r="G688" s="45">
        <f t="shared" si="358"/>
        <v>0</v>
      </c>
      <c r="H688" s="45">
        <f t="shared" si="358"/>
        <v>120</v>
      </c>
    </row>
    <row r="689" spans="1:8" s="7" customFormat="1" ht="33.75">
      <c r="A689" s="32" t="s">
        <v>219</v>
      </c>
      <c r="B689" s="33" t="s">
        <v>12</v>
      </c>
      <c r="C689" s="33" t="s">
        <v>57</v>
      </c>
      <c r="D689" s="50" t="s">
        <v>441</v>
      </c>
      <c r="E689" s="33" t="s">
        <v>218</v>
      </c>
      <c r="F689" s="35">
        <v>120</v>
      </c>
      <c r="G689" s="39"/>
      <c r="H689" s="35">
        <v>120</v>
      </c>
    </row>
    <row r="690" spans="1:8" s="7" customFormat="1" ht="33.75">
      <c r="A690" s="65" t="s">
        <v>183</v>
      </c>
      <c r="B690" s="33" t="s">
        <v>12</v>
      </c>
      <c r="C690" s="33" t="s">
        <v>57</v>
      </c>
      <c r="D690" s="50" t="s">
        <v>442</v>
      </c>
      <c r="E690" s="33"/>
      <c r="F690" s="45">
        <f t="shared" ref="F690" si="359">F691</f>
        <v>6833</v>
      </c>
      <c r="G690" s="45">
        <f t="shared" ref="F690:H691" si="360">G691</f>
        <v>0</v>
      </c>
      <c r="H690" s="45">
        <f t="shared" si="360"/>
        <v>6833</v>
      </c>
    </row>
    <row r="691" spans="1:8" s="7" customFormat="1" ht="33.75">
      <c r="A691" s="65" t="s">
        <v>108</v>
      </c>
      <c r="B691" s="33" t="s">
        <v>12</v>
      </c>
      <c r="C691" s="33" t="s">
        <v>57</v>
      </c>
      <c r="D691" s="50" t="s">
        <v>442</v>
      </c>
      <c r="E691" s="33" t="s">
        <v>97</v>
      </c>
      <c r="F691" s="45">
        <f t="shared" si="360"/>
        <v>6833</v>
      </c>
      <c r="G691" s="45">
        <f t="shared" si="360"/>
        <v>0</v>
      </c>
      <c r="H691" s="45">
        <f t="shared" si="360"/>
        <v>6833</v>
      </c>
    </row>
    <row r="692" spans="1:8" s="7" customFormat="1" ht="33.75">
      <c r="A692" s="32" t="s">
        <v>219</v>
      </c>
      <c r="B692" s="33" t="s">
        <v>12</v>
      </c>
      <c r="C692" s="33" t="s">
        <v>57</v>
      </c>
      <c r="D692" s="50" t="s">
        <v>442</v>
      </c>
      <c r="E692" s="33" t="s">
        <v>218</v>
      </c>
      <c r="F692" s="35">
        <v>6833</v>
      </c>
      <c r="G692" s="39"/>
      <c r="H692" s="35">
        <v>6833</v>
      </c>
    </row>
    <row r="693" spans="1:8" s="7" customFormat="1" ht="33.75">
      <c r="A693" s="65" t="s">
        <v>181</v>
      </c>
      <c r="B693" s="33" t="s">
        <v>12</v>
      </c>
      <c r="C693" s="33" t="s">
        <v>57</v>
      </c>
      <c r="D693" s="50" t="s">
        <v>443</v>
      </c>
      <c r="E693" s="33"/>
      <c r="F693" s="45">
        <f t="shared" ref="F693" si="361">F694</f>
        <v>17788</v>
      </c>
      <c r="G693" s="45">
        <f t="shared" ref="F693:H694" si="362">G694</f>
        <v>0</v>
      </c>
      <c r="H693" s="45">
        <f t="shared" si="362"/>
        <v>17788</v>
      </c>
    </row>
    <row r="694" spans="1:8" s="7" customFormat="1" ht="33.75">
      <c r="A694" s="65" t="s">
        <v>108</v>
      </c>
      <c r="B694" s="33" t="s">
        <v>12</v>
      </c>
      <c r="C694" s="33" t="s">
        <v>57</v>
      </c>
      <c r="D694" s="50" t="s">
        <v>443</v>
      </c>
      <c r="E694" s="33" t="s">
        <v>97</v>
      </c>
      <c r="F694" s="45">
        <f t="shared" si="362"/>
        <v>17788</v>
      </c>
      <c r="G694" s="45">
        <f t="shared" si="362"/>
        <v>0</v>
      </c>
      <c r="H694" s="45">
        <f t="shared" si="362"/>
        <v>17788</v>
      </c>
    </row>
    <row r="695" spans="1:8" s="7" customFormat="1" ht="33.75">
      <c r="A695" s="32" t="s">
        <v>219</v>
      </c>
      <c r="B695" s="33" t="s">
        <v>12</v>
      </c>
      <c r="C695" s="33" t="s">
        <v>57</v>
      </c>
      <c r="D695" s="50" t="s">
        <v>443</v>
      </c>
      <c r="E695" s="33" t="s">
        <v>218</v>
      </c>
      <c r="F695" s="35">
        <v>17788</v>
      </c>
      <c r="G695" s="39"/>
      <c r="H695" s="35">
        <v>17788</v>
      </c>
    </row>
    <row r="696" spans="1:8" s="7" customFormat="1" ht="50.25">
      <c r="A696" s="32" t="s">
        <v>220</v>
      </c>
      <c r="B696" s="33" t="s">
        <v>12</v>
      </c>
      <c r="C696" s="33" t="s">
        <v>57</v>
      </c>
      <c r="D696" s="50" t="s">
        <v>388</v>
      </c>
      <c r="E696" s="33"/>
      <c r="F696" s="35">
        <f>F697</f>
        <v>0</v>
      </c>
      <c r="G696" s="35">
        <f t="shared" ref="G696:H697" si="363">G697</f>
        <v>0</v>
      </c>
      <c r="H696" s="35">
        <f t="shared" si="363"/>
        <v>625</v>
      </c>
    </row>
    <row r="697" spans="1:8" s="7" customFormat="1" ht="33.75">
      <c r="A697" s="65" t="s">
        <v>108</v>
      </c>
      <c r="B697" s="33" t="s">
        <v>12</v>
      </c>
      <c r="C697" s="33" t="s">
        <v>57</v>
      </c>
      <c r="D697" s="50" t="s">
        <v>388</v>
      </c>
      <c r="E697" s="33" t="s">
        <v>97</v>
      </c>
      <c r="F697" s="35">
        <f>F698</f>
        <v>0</v>
      </c>
      <c r="G697" s="35">
        <f t="shared" si="363"/>
        <v>0</v>
      </c>
      <c r="H697" s="35">
        <f t="shared" si="363"/>
        <v>625</v>
      </c>
    </row>
    <row r="698" spans="1:8" s="7" customFormat="1" ht="33.75">
      <c r="A698" s="32" t="s">
        <v>219</v>
      </c>
      <c r="B698" s="33" t="s">
        <v>12</v>
      </c>
      <c r="C698" s="33" t="s">
        <v>57</v>
      </c>
      <c r="D698" s="50" t="s">
        <v>388</v>
      </c>
      <c r="E698" s="33" t="s">
        <v>218</v>
      </c>
      <c r="F698" s="35"/>
      <c r="G698" s="39"/>
      <c r="H698" s="35">
        <v>625</v>
      </c>
    </row>
    <row r="699" spans="1:8" s="7" customFormat="1" ht="83.25">
      <c r="A699" s="65" t="s">
        <v>250</v>
      </c>
      <c r="B699" s="33" t="s">
        <v>12</v>
      </c>
      <c r="C699" s="33" t="s">
        <v>57</v>
      </c>
      <c r="D699" s="50" t="s">
        <v>389</v>
      </c>
      <c r="E699" s="33"/>
      <c r="F699" s="35">
        <f>F700</f>
        <v>0</v>
      </c>
      <c r="G699" s="35">
        <f t="shared" ref="G699:H700" si="364">G700</f>
        <v>0</v>
      </c>
      <c r="H699" s="35">
        <f t="shared" si="364"/>
        <v>200</v>
      </c>
    </row>
    <row r="700" spans="1:8" s="7" customFormat="1" ht="33.75">
      <c r="A700" s="65" t="s">
        <v>108</v>
      </c>
      <c r="B700" s="33" t="s">
        <v>12</v>
      </c>
      <c r="C700" s="33" t="s">
        <v>57</v>
      </c>
      <c r="D700" s="50" t="s">
        <v>389</v>
      </c>
      <c r="E700" s="33" t="s">
        <v>97</v>
      </c>
      <c r="F700" s="35">
        <f>F701</f>
        <v>0</v>
      </c>
      <c r="G700" s="35">
        <f t="shared" si="364"/>
        <v>0</v>
      </c>
      <c r="H700" s="35">
        <f t="shared" si="364"/>
        <v>200</v>
      </c>
    </row>
    <row r="701" spans="1:8" s="7" customFormat="1" ht="33.75">
      <c r="A701" s="32" t="s">
        <v>219</v>
      </c>
      <c r="B701" s="33" t="s">
        <v>12</v>
      </c>
      <c r="C701" s="33" t="s">
        <v>57</v>
      </c>
      <c r="D701" s="50" t="s">
        <v>389</v>
      </c>
      <c r="E701" s="33" t="s">
        <v>218</v>
      </c>
      <c r="F701" s="35"/>
      <c r="G701" s="39"/>
      <c r="H701" s="35">
        <v>200</v>
      </c>
    </row>
    <row r="702" spans="1:8" s="7" customFormat="1" ht="66.75">
      <c r="A702" s="65" t="s">
        <v>251</v>
      </c>
      <c r="B702" s="33" t="s">
        <v>12</v>
      </c>
      <c r="C702" s="33" t="s">
        <v>57</v>
      </c>
      <c r="D702" s="50" t="s">
        <v>390</v>
      </c>
      <c r="E702" s="33"/>
      <c r="F702" s="35">
        <f>F703</f>
        <v>0</v>
      </c>
      <c r="G702" s="35">
        <f t="shared" ref="G702:H703" si="365">G703</f>
        <v>0</v>
      </c>
      <c r="H702" s="35">
        <f t="shared" si="365"/>
        <v>31</v>
      </c>
    </row>
    <row r="703" spans="1:8" s="7" customFormat="1" ht="33.75">
      <c r="A703" s="65" t="s">
        <v>108</v>
      </c>
      <c r="B703" s="33" t="s">
        <v>12</v>
      </c>
      <c r="C703" s="33" t="s">
        <v>57</v>
      </c>
      <c r="D703" s="50" t="s">
        <v>390</v>
      </c>
      <c r="E703" s="33" t="s">
        <v>97</v>
      </c>
      <c r="F703" s="35">
        <f>F704</f>
        <v>0</v>
      </c>
      <c r="G703" s="35">
        <f t="shared" si="365"/>
        <v>0</v>
      </c>
      <c r="H703" s="35">
        <f t="shared" si="365"/>
        <v>31</v>
      </c>
    </row>
    <row r="704" spans="1:8" s="7" customFormat="1" ht="33.75">
      <c r="A704" s="32" t="s">
        <v>219</v>
      </c>
      <c r="B704" s="33" t="s">
        <v>12</v>
      </c>
      <c r="C704" s="33" t="s">
        <v>57</v>
      </c>
      <c r="D704" s="50" t="s">
        <v>390</v>
      </c>
      <c r="E704" s="33" t="s">
        <v>218</v>
      </c>
      <c r="F704" s="35"/>
      <c r="G704" s="39"/>
      <c r="H704" s="35">
        <v>31</v>
      </c>
    </row>
    <row r="705" spans="1:8" s="7" customFormat="1" ht="50.25">
      <c r="A705" s="32" t="s">
        <v>252</v>
      </c>
      <c r="B705" s="33" t="s">
        <v>12</v>
      </c>
      <c r="C705" s="33" t="s">
        <v>57</v>
      </c>
      <c r="D705" s="50" t="s">
        <v>391</v>
      </c>
      <c r="E705" s="33"/>
      <c r="F705" s="35">
        <f>F706</f>
        <v>0</v>
      </c>
      <c r="G705" s="35">
        <f t="shared" ref="G705:H706" si="366">G706</f>
        <v>0</v>
      </c>
      <c r="H705" s="35">
        <f t="shared" si="366"/>
        <v>60</v>
      </c>
    </row>
    <row r="706" spans="1:8" s="7" customFormat="1" ht="33.75">
      <c r="A706" s="65" t="s">
        <v>108</v>
      </c>
      <c r="B706" s="33" t="s">
        <v>12</v>
      </c>
      <c r="C706" s="33" t="s">
        <v>57</v>
      </c>
      <c r="D706" s="50" t="s">
        <v>391</v>
      </c>
      <c r="E706" s="33" t="s">
        <v>97</v>
      </c>
      <c r="F706" s="35">
        <f>F707</f>
        <v>0</v>
      </c>
      <c r="G706" s="35">
        <f t="shared" si="366"/>
        <v>0</v>
      </c>
      <c r="H706" s="35">
        <f t="shared" si="366"/>
        <v>60</v>
      </c>
    </row>
    <row r="707" spans="1:8" s="7" customFormat="1" ht="33.75">
      <c r="A707" s="32" t="s">
        <v>219</v>
      </c>
      <c r="B707" s="33" t="s">
        <v>12</v>
      </c>
      <c r="C707" s="33" t="s">
        <v>57</v>
      </c>
      <c r="D707" s="50" t="s">
        <v>391</v>
      </c>
      <c r="E707" s="33" t="s">
        <v>218</v>
      </c>
      <c r="F707" s="35"/>
      <c r="G707" s="39"/>
      <c r="H707" s="35">
        <v>60</v>
      </c>
    </row>
    <row r="708" spans="1:8" s="7" customFormat="1" ht="66.75">
      <c r="A708" s="32" t="s">
        <v>221</v>
      </c>
      <c r="B708" s="33" t="s">
        <v>12</v>
      </c>
      <c r="C708" s="33" t="s">
        <v>57</v>
      </c>
      <c r="D708" s="50" t="s">
        <v>392</v>
      </c>
      <c r="E708" s="33"/>
      <c r="F708" s="35">
        <f>F709</f>
        <v>0</v>
      </c>
      <c r="G708" s="35">
        <f t="shared" ref="G708:H709" si="367">G709</f>
        <v>0</v>
      </c>
      <c r="H708" s="35">
        <f t="shared" si="367"/>
        <v>300</v>
      </c>
    </row>
    <row r="709" spans="1:8" s="7" customFormat="1" ht="21.75" customHeight="1">
      <c r="A709" s="65" t="s">
        <v>108</v>
      </c>
      <c r="B709" s="33" t="s">
        <v>12</v>
      </c>
      <c r="C709" s="33" t="s">
        <v>57</v>
      </c>
      <c r="D709" s="50" t="s">
        <v>392</v>
      </c>
      <c r="E709" s="33" t="s">
        <v>97</v>
      </c>
      <c r="F709" s="35">
        <f>F710</f>
        <v>0</v>
      </c>
      <c r="G709" s="35">
        <f t="shared" si="367"/>
        <v>0</v>
      </c>
      <c r="H709" s="35">
        <f t="shared" si="367"/>
        <v>300</v>
      </c>
    </row>
    <row r="710" spans="1:8" s="7" customFormat="1" ht="33.75">
      <c r="A710" s="32" t="s">
        <v>219</v>
      </c>
      <c r="B710" s="33" t="s">
        <v>12</v>
      </c>
      <c r="C710" s="33" t="s">
        <v>57</v>
      </c>
      <c r="D710" s="50" t="s">
        <v>392</v>
      </c>
      <c r="E710" s="33" t="s">
        <v>218</v>
      </c>
      <c r="F710" s="35"/>
      <c r="G710" s="39"/>
      <c r="H710" s="35">
        <v>300</v>
      </c>
    </row>
    <row r="711" spans="1:8" s="7" customFormat="1" ht="27.75" customHeight="1">
      <c r="A711" s="32" t="s">
        <v>281</v>
      </c>
      <c r="B711" s="33" t="s">
        <v>12</v>
      </c>
      <c r="C711" s="33" t="s">
        <v>57</v>
      </c>
      <c r="D711" s="88" t="s">
        <v>282</v>
      </c>
      <c r="E711" s="33"/>
      <c r="F711" s="35">
        <f>F712</f>
        <v>50182</v>
      </c>
      <c r="G711" s="35">
        <f t="shared" ref="G711:H713" si="368">G712</f>
        <v>0</v>
      </c>
      <c r="H711" s="35">
        <f t="shared" si="368"/>
        <v>88300</v>
      </c>
    </row>
    <row r="712" spans="1:8" s="7" customFormat="1" ht="18.75">
      <c r="A712" s="32" t="s">
        <v>283</v>
      </c>
      <c r="B712" s="33" t="s">
        <v>12</v>
      </c>
      <c r="C712" s="33" t="s">
        <v>57</v>
      </c>
      <c r="D712" s="88" t="s">
        <v>284</v>
      </c>
      <c r="E712" s="33"/>
      <c r="F712" s="35">
        <f>F713</f>
        <v>50182</v>
      </c>
      <c r="G712" s="35">
        <f t="shared" si="368"/>
        <v>0</v>
      </c>
      <c r="H712" s="35">
        <f t="shared" si="368"/>
        <v>88300</v>
      </c>
    </row>
    <row r="713" spans="1:8" s="7" customFormat="1" ht="26.25" customHeight="1">
      <c r="A713" s="32" t="s">
        <v>108</v>
      </c>
      <c r="B713" s="33" t="s">
        <v>12</v>
      </c>
      <c r="C713" s="33" t="s">
        <v>57</v>
      </c>
      <c r="D713" s="88" t="s">
        <v>284</v>
      </c>
      <c r="E713" s="33" t="s">
        <v>97</v>
      </c>
      <c r="F713" s="35">
        <f>F714</f>
        <v>50182</v>
      </c>
      <c r="G713" s="35">
        <f t="shared" si="368"/>
        <v>0</v>
      </c>
      <c r="H713" s="35">
        <f t="shared" si="368"/>
        <v>88300</v>
      </c>
    </row>
    <row r="714" spans="1:8" s="7" customFormat="1" ht="33.75">
      <c r="A714" s="32" t="s">
        <v>285</v>
      </c>
      <c r="B714" s="33" t="s">
        <v>12</v>
      </c>
      <c r="C714" s="33" t="s">
        <v>57</v>
      </c>
      <c r="D714" s="88" t="s">
        <v>284</v>
      </c>
      <c r="E714" s="33" t="s">
        <v>286</v>
      </c>
      <c r="F714" s="35">
        <v>50182</v>
      </c>
      <c r="G714" s="39"/>
      <c r="H714" s="35">
        <v>88300</v>
      </c>
    </row>
    <row r="715" spans="1:8" s="7" customFormat="1" ht="18.75">
      <c r="A715" s="84"/>
      <c r="B715" s="33"/>
      <c r="C715" s="33"/>
      <c r="D715" s="56"/>
      <c r="E715" s="56"/>
      <c r="F715" s="46"/>
      <c r="G715" s="46"/>
      <c r="H715" s="46"/>
    </row>
    <row r="716" spans="1:8" s="12" customFormat="1" ht="37.5">
      <c r="A716" s="41" t="s">
        <v>50</v>
      </c>
      <c r="B716" s="29" t="s">
        <v>12</v>
      </c>
      <c r="C716" s="29" t="s">
        <v>64</v>
      </c>
      <c r="D716" s="42"/>
      <c r="E716" s="29"/>
      <c r="F716" s="43">
        <f>F717+F735+F740</f>
        <v>8020</v>
      </c>
      <c r="G716" s="43">
        <f t="shared" ref="G716:H716" si="369">G717+G735+G740</f>
        <v>0</v>
      </c>
      <c r="H716" s="43">
        <f t="shared" si="369"/>
        <v>8132</v>
      </c>
    </row>
    <row r="717" spans="1:8" s="12" customFormat="1" ht="84">
      <c r="A717" s="58" t="s">
        <v>161</v>
      </c>
      <c r="B717" s="56" t="s">
        <v>12</v>
      </c>
      <c r="C717" s="56" t="s">
        <v>64</v>
      </c>
      <c r="D717" s="56" t="s">
        <v>297</v>
      </c>
      <c r="E717" s="56"/>
      <c r="F717" s="35">
        <f t="shared" ref="F717:H717" si="370">F718</f>
        <v>5626</v>
      </c>
      <c r="G717" s="35">
        <f t="shared" si="370"/>
        <v>0</v>
      </c>
      <c r="H717" s="35">
        <f t="shared" si="370"/>
        <v>5713</v>
      </c>
    </row>
    <row r="718" spans="1:8" s="12" customFormat="1" ht="16.5">
      <c r="A718" s="36" t="s">
        <v>83</v>
      </c>
      <c r="B718" s="56" t="s">
        <v>12</v>
      </c>
      <c r="C718" s="56" t="s">
        <v>64</v>
      </c>
      <c r="D718" s="56" t="s">
        <v>298</v>
      </c>
      <c r="E718" s="56"/>
      <c r="F718" s="35">
        <f>F719+F722+F729+F732+F726</f>
        <v>5626</v>
      </c>
      <c r="G718" s="35">
        <f t="shared" ref="G718:H718" si="371">G719+G722+G729+G732+G726</f>
        <v>0</v>
      </c>
      <c r="H718" s="35">
        <f t="shared" si="371"/>
        <v>5713</v>
      </c>
    </row>
    <row r="719" spans="1:8" s="12" customFormat="1" ht="16.5">
      <c r="A719" s="32" t="s">
        <v>100</v>
      </c>
      <c r="B719" s="56" t="s">
        <v>12</v>
      </c>
      <c r="C719" s="56" t="s">
        <v>64</v>
      </c>
      <c r="D719" s="56" t="s">
        <v>362</v>
      </c>
      <c r="E719" s="56"/>
      <c r="F719" s="35">
        <f t="shared" ref="F719" si="372">F720</f>
        <v>139</v>
      </c>
      <c r="G719" s="35">
        <f t="shared" ref="F719:H720" si="373">G720</f>
        <v>0</v>
      </c>
      <c r="H719" s="35">
        <f t="shared" si="373"/>
        <v>0</v>
      </c>
    </row>
    <row r="720" spans="1:8" s="12" customFormat="1" ht="49.5">
      <c r="A720" s="36" t="s">
        <v>89</v>
      </c>
      <c r="B720" s="56" t="s">
        <v>12</v>
      </c>
      <c r="C720" s="56" t="s">
        <v>64</v>
      </c>
      <c r="D720" s="56" t="s">
        <v>362</v>
      </c>
      <c r="E720" s="56" t="s">
        <v>90</v>
      </c>
      <c r="F720" s="35">
        <f t="shared" si="373"/>
        <v>139</v>
      </c>
      <c r="G720" s="35">
        <f t="shared" si="373"/>
        <v>0</v>
      </c>
      <c r="H720" s="35">
        <f t="shared" si="373"/>
        <v>0</v>
      </c>
    </row>
    <row r="721" spans="1:8" s="12" customFormat="1" ht="16.5">
      <c r="A721" s="32" t="s">
        <v>196</v>
      </c>
      <c r="B721" s="56" t="s">
        <v>12</v>
      </c>
      <c r="C721" s="56" t="s">
        <v>64</v>
      </c>
      <c r="D721" s="56" t="s">
        <v>362</v>
      </c>
      <c r="E721" s="56" t="s">
        <v>195</v>
      </c>
      <c r="F721" s="35">
        <v>139</v>
      </c>
      <c r="G721" s="39"/>
      <c r="H721" s="35"/>
    </row>
    <row r="722" spans="1:8" s="12" customFormat="1" ht="33">
      <c r="A722" s="32" t="s">
        <v>99</v>
      </c>
      <c r="B722" s="56" t="s">
        <v>12</v>
      </c>
      <c r="C722" s="56" t="s">
        <v>64</v>
      </c>
      <c r="D722" s="56" t="s">
        <v>363</v>
      </c>
      <c r="E722" s="56"/>
      <c r="F722" s="35">
        <f t="shared" ref="F722:H722" si="374">F723</f>
        <v>277</v>
      </c>
      <c r="G722" s="35">
        <f t="shared" si="374"/>
        <v>0</v>
      </c>
      <c r="H722" s="35">
        <f t="shared" si="374"/>
        <v>150</v>
      </c>
    </row>
    <row r="723" spans="1:8" s="12" customFormat="1" ht="49.5">
      <c r="A723" s="36" t="s">
        <v>89</v>
      </c>
      <c r="B723" s="56" t="s">
        <v>12</v>
      </c>
      <c r="C723" s="56" t="s">
        <v>64</v>
      </c>
      <c r="D723" s="56" t="s">
        <v>363</v>
      </c>
      <c r="E723" s="56" t="s">
        <v>90</v>
      </c>
      <c r="F723" s="35">
        <f t="shared" ref="F723:H723" si="375">F724+F725</f>
        <v>277</v>
      </c>
      <c r="G723" s="35">
        <f t="shared" si="375"/>
        <v>0</v>
      </c>
      <c r="H723" s="35">
        <f t="shared" si="375"/>
        <v>150</v>
      </c>
    </row>
    <row r="724" spans="1:8" s="12" customFormat="1" ht="16.5">
      <c r="A724" s="32" t="s">
        <v>196</v>
      </c>
      <c r="B724" s="56" t="s">
        <v>12</v>
      </c>
      <c r="C724" s="56" t="s">
        <v>64</v>
      </c>
      <c r="D724" s="56" t="s">
        <v>363</v>
      </c>
      <c r="E724" s="56" t="s">
        <v>195</v>
      </c>
      <c r="F724" s="35">
        <v>138</v>
      </c>
      <c r="G724" s="39"/>
      <c r="H724" s="35"/>
    </row>
    <row r="725" spans="1:8" s="12" customFormat="1" ht="16.5">
      <c r="A725" s="49" t="s">
        <v>209</v>
      </c>
      <c r="B725" s="56" t="s">
        <v>12</v>
      </c>
      <c r="C725" s="56" t="s">
        <v>64</v>
      </c>
      <c r="D725" s="56" t="s">
        <v>363</v>
      </c>
      <c r="E725" s="56" t="s">
        <v>208</v>
      </c>
      <c r="F725" s="35">
        <v>139</v>
      </c>
      <c r="G725" s="39"/>
      <c r="H725" s="35">
        <v>150</v>
      </c>
    </row>
    <row r="726" spans="1:8" s="12" customFormat="1" ht="22.5" customHeight="1">
      <c r="A726" s="32" t="s">
        <v>96</v>
      </c>
      <c r="B726" s="56" t="s">
        <v>12</v>
      </c>
      <c r="C726" s="56" t="s">
        <v>64</v>
      </c>
      <c r="D726" s="56" t="s">
        <v>364</v>
      </c>
      <c r="E726" s="56"/>
      <c r="F726" s="35">
        <f>F727</f>
        <v>0</v>
      </c>
      <c r="G726" s="35">
        <f t="shared" ref="G726:H727" si="376">G727</f>
        <v>0</v>
      </c>
      <c r="H726" s="35">
        <f t="shared" si="376"/>
        <v>167</v>
      </c>
    </row>
    <row r="727" spans="1:8" s="12" customFormat="1" ht="49.5">
      <c r="A727" s="36" t="s">
        <v>89</v>
      </c>
      <c r="B727" s="56" t="s">
        <v>12</v>
      </c>
      <c r="C727" s="56" t="s">
        <v>64</v>
      </c>
      <c r="D727" s="56" t="s">
        <v>364</v>
      </c>
      <c r="E727" s="56" t="s">
        <v>90</v>
      </c>
      <c r="F727" s="35">
        <f>F728</f>
        <v>0</v>
      </c>
      <c r="G727" s="35">
        <f t="shared" si="376"/>
        <v>0</v>
      </c>
      <c r="H727" s="35">
        <f t="shared" si="376"/>
        <v>167</v>
      </c>
    </row>
    <row r="728" spans="1:8" s="12" customFormat="1" ht="16.5">
      <c r="A728" s="32" t="s">
        <v>196</v>
      </c>
      <c r="B728" s="56" t="s">
        <v>12</v>
      </c>
      <c r="C728" s="56" t="s">
        <v>64</v>
      </c>
      <c r="D728" s="56" t="s">
        <v>364</v>
      </c>
      <c r="E728" s="56" t="s">
        <v>195</v>
      </c>
      <c r="F728" s="35"/>
      <c r="G728" s="39"/>
      <c r="H728" s="35">
        <v>167</v>
      </c>
    </row>
    <row r="729" spans="1:8" s="12" customFormat="1" ht="18" customHeight="1">
      <c r="A729" s="36" t="s">
        <v>94</v>
      </c>
      <c r="B729" s="56" t="s">
        <v>12</v>
      </c>
      <c r="C729" s="56" t="s">
        <v>64</v>
      </c>
      <c r="D729" s="56" t="s">
        <v>335</v>
      </c>
      <c r="E729" s="56"/>
      <c r="F729" s="35">
        <f t="shared" ref="F729" si="377">F730</f>
        <v>407</v>
      </c>
      <c r="G729" s="35">
        <f t="shared" ref="F729:H730" si="378">G730</f>
        <v>0</v>
      </c>
      <c r="H729" s="35">
        <f t="shared" si="378"/>
        <v>519</v>
      </c>
    </row>
    <row r="730" spans="1:8" s="12" customFormat="1" ht="49.5">
      <c r="A730" s="36" t="s">
        <v>89</v>
      </c>
      <c r="B730" s="56" t="s">
        <v>12</v>
      </c>
      <c r="C730" s="56" t="s">
        <v>64</v>
      </c>
      <c r="D730" s="56" t="s">
        <v>335</v>
      </c>
      <c r="E730" s="56" t="s">
        <v>90</v>
      </c>
      <c r="F730" s="35">
        <f t="shared" si="378"/>
        <v>407</v>
      </c>
      <c r="G730" s="35">
        <f t="shared" si="378"/>
        <v>0</v>
      </c>
      <c r="H730" s="35">
        <f t="shared" si="378"/>
        <v>519</v>
      </c>
    </row>
    <row r="731" spans="1:8" s="12" customFormat="1" ht="16.5">
      <c r="A731" s="32" t="s">
        <v>196</v>
      </c>
      <c r="B731" s="56" t="s">
        <v>12</v>
      </c>
      <c r="C731" s="56" t="s">
        <v>64</v>
      </c>
      <c r="D731" s="56" t="s">
        <v>335</v>
      </c>
      <c r="E731" s="56" t="s">
        <v>195</v>
      </c>
      <c r="F731" s="35">
        <v>407</v>
      </c>
      <c r="G731" s="39"/>
      <c r="H731" s="35">
        <f>413+106</f>
        <v>519</v>
      </c>
    </row>
    <row r="732" spans="1:8" s="12" customFormat="1" ht="16.5">
      <c r="A732" s="36" t="s">
        <v>150</v>
      </c>
      <c r="B732" s="56" t="s">
        <v>12</v>
      </c>
      <c r="C732" s="56" t="s">
        <v>64</v>
      </c>
      <c r="D732" s="56" t="s">
        <v>299</v>
      </c>
      <c r="E732" s="56"/>
      <c r="F732" s="35">
        <f t="shared" ref="F732" si="379">F733</f>
        <v>4803</v>
      </c>
      <c r="G732" s="35">
        <f t="shared" ref="F732:H733" si="380">G733</f>
        <v>0</v>
      </c>
      <c r="H732" s="35">
        <f t="shared" si="380"/>
        <v>4877</v>
      </c>
    </row>
    <row r="733" spans="1:8" s="12" customFormat="1" ht="33">
      <c r="A733" s="49" t="s">
        <v>85</v>
      </c>
      <c r="B733" s="56" t="s">
        <v>12</v>
      </c>
      <c r="C733" s="56" t="s">
        <v>64</v>
      </c>
      <c r="D733" s="56" t="s">
        <v>299</v>
      </c>
      <c r="E733" s="56" t="s">
        <v>86</v>
      </c>
      <c r="F733" s="35">
        <f t="shared" si="380"/>
        <v>4803</v>
      </c>
      <c r="G733" s="35">
        <f t="shared" si="380"/>
        <v>0</v>
      </c>
      <c r="H733" s="35">
        <f t="shared" si="380"/>
        <v>4877</v>
      </c>
    </row>
    <row r="734" spans="1:8" s="12" customFormat="1" ht="49.5">
      <c r="A734" s="49" t="s">
        <v>188</v>
      </c>
      <c r="B734" s="56" t="s">
        <v>12</v>
      </c>
      <c r="C734" s="56" t="s">
        <v>64</v>
      </c>
      <c r="D734" s="56" t="s">
        <v>299</v>
      </c>
      <c r="E734" s="56" t="s">
        <v>187</v>
      </c>
      <c r="F734" s="35">
        <v>4803</v>
      </c>
      <c r="G734" s="39"/>
      <c r="H734" s="35">
        <v>4877</v>
      </c>
    </row>
    <row r="735" spans="1:8" s="12" customFormat="1" ht="33">
      <c r="A735" s="32" t="s">
        <v>217</v>
      </c>
      <c r="B735" s="33" t="s">
        <v>12</v>
      </c>
      <c r="C735" s="33" t="s">
        <v>64</v>
      </c>
      <c r="D735" s="34" t="s">
        <v>374</v>
      </c>
      <c r="E735" s="33"/>
      <c r="F735" s="35">
        <f t="shared" ref="F735" si="381">F736</f>
        <v>283</v>
      </c>
      <c r="G735" s="35">
        <f t="shared" ref="F735:H738" si="382">G736</f>
        <v>0</v>
      </c>
      <c r="H735" s="35">
        <f t="shared" si="382"/>
        <v>0</v>
      </c>
    </row>
    <row r="736" spans="1:8" s="12" customFormat="1" ht="21" customHeight="1">
      <c r="A736" s="32" t="s">
        <v>127</v>
      </c>
      <c r="B736" s="33" t="s">
        <v>12</v>
      </c>
      <c r="C736" s="33" t="s">
        <v>64</v>
      </c>
      <c r="D736" s="34" t="s">
        <v>384</v>
      </c>
      <c r="E736" s="33"/>
      <c r="F736" s="35">
        <f t="shared" si="382"/>
        <v>283</v>
      </c>
      <c r="G736" s="35">
        <f t="shared" si="382"/>
        <v>0</v>
      </c>
      <c r="H736" s="35">
        <f t="shared" si="382"/>
        <v>0</v>
      </c>
    </row>
    <row r="737" spans="1:8" s="12" customFormat="1" ht="36.75" customHeight="1">
      <c r="A737" s="32" t="s">
        <v>222</v>
      </c>
      <c r="B737" s="33" t="s">
        <v>12</v>
      </c>
      <c r="C737" s="33" t="s">
        <v>64</v>
      </c>
      <c r="D737" s="34" t="s">
        <v>385</v>
      </c>
      <c r="E737" s="33"/>
      <c r="F737" s="35">
        <f t="shared" si="382"/>
        <v>283</v>
      </c>
      <c r="G737" s="35">
        <f t="shared" si="382"/>
        <v>0</v>
      </c>
      <c r="H737" s="35">
        <f t="shared" si="382"/>
        <v>0</v>
      </c>
    </row>
    <row r="738" spans="1:8" s="12" customFormat="1" ht="33">
      <c r="A738" s="49" t="s">
        <v>85</v>
      </c>
      <c r="B738" s="33" t="s">
        <v>12</v>
      </c>
      <c r="C738" s="33" t="s">
        <v>64</v>
      </c>
      <c r="D738" s="34" t="s">
        <v>385</v>
      </c>
      <c r="E738" s="33" t="s">
        <v>86</v>
      </c>
      <c r="F738" s="35">
        <f t="shared" si="382"/>
        <v>283</v>
      </c>
      <c r="G738" s="35">
        <f t="shared" si="382"/>
        <v>0</v>
      </c>
      <c r="H738" s="35">
        <f t="shared" si="382"/>
        <v>0</v>
      </c>
    </row>
    <row r="739" spans="1:8" s="12" customFormat="1" ht="49.5">
      <c r="A739" s="49" t="s">
        <v>188</v>
      </c>
      <c r="B739" s="33" t="s">
        <v>12</v>
      </c>
      <c r="C739" s="33" t="s">
        <v>64</v>
      </c>
      <c r="D739" s="34" t="s">
        <v>385</v>
      </c>
      <c r="E739" s="33" t="s">
        <v>187</v>
      </c>
      <c r="F739" s="35">
        <v>283</v>
      </c>
      <c r="G739" s="39"/>
      <c r="H739" s="35"/>
    </row>
    <row r="740" spans="1:8" s="12" customFormat="1" ht="16.5">
      <c r="A740" s="32" t="s">
        <v>87</v>
      </c>
      <c r="B740" s="33" t="s">
        <v>12</v>
      </c>
      <c r="C740" s="33" t="s">
        <v>64</v>
      </c>
      <c r="D740" s="34" t="s">
        <v>267</v>
      </c>
      <c r="E740" s="33"/>
      <c r="F740" s="35">
        <f>F741</f>
        <v>2111</v>
      </c>
      <c r="G740" s="35">
        <f t="shared" ref="G740:H740" si="383">G741</f>
        <v>0</v>
      </c>
      <c r="H740" s="35">
        <f t="shared" si="383"/>
        <v>2419</v>
      </c>
    </row>
    <row r="741" spans="1:8" s="12" customFormat="1" ht="17.25" customHeight="1">
      <c r="A741" s="49" t="s">
        <v>83</v>
      </c>
      <c r="B741" s="33" t="s">
        <v>12</v>
      </c>
      <c r="C741" s="33" t="s">
        <v>64</v>
      </c>
      <c r="D741" s="34" t="s">
        <v>273</v>
      </c>
      <c r="E741" s="33"/>
      <c r="F741" s="35">
        <f>F745+F742</f>
        <v>2111</v>
      </c>
      <c r="G741" s="35">
        <f t="shared" ref="G741:H741" si="384">G745+G742</f>
        <v>0</v>
      </c>
      <c r="H741" s="35">
        <f t="shared" si="384"/>
        <v>2419</v>
      </c>
    </row>
    <row r="742" spans="1:8" s="12" customFormat="1" ht="39.75" customHeight="1">
      <c r="A742" s="32" t="s">
        <v>222</v>
      </c>
      <c r="B742" s="33" t="s">
        <v>12</v>
      </c>
      <c r="C742" s="33" t="s">
        <v>64</v>
      </c>
      <c r="D742" s="34" t="s">
        <v>394</v>
      </c>
      <c r="E742" s="33"/>
      <c r="F742" s="35">
        <f>F743</f>
        <v>0</v>
      </c>
      <c r="G742" s="35">
        <f t="shared" ref="G742:H743" si="385">G743</f>
        <v>0</v>
      </c>
      <c r="H742" s="35">
        <f t="shared" si="385"/>
        <v>283</v>
      </c>
    </row>
    <row r="743" spans="1:8" s="12" customFormat="1" ht="33">
      <c r="A743" s="49" t="s">
        <v>85</v>
      </c>
      <c r="B743" s="33" t="s">
        <v>12</v>
      </c>
      <c r="C743" s="33" t="s">
        <v>64</v>
      </c>
      <c r="D743" s="34" t="s">
        <v>394</v>
      </c>
      <c r="E743" s="33" t="s">
        <v>86</v>
      </c>
      <c r="F743" s="35">
        <f>F744</f>
        <v>0</v>
      </c>
      <c r="G743" s="35">
        <f t="shared" si="385"/>
        <v>0</v>
      </c>
      <c r="H743" s="35">
        <f t="shared" si="385"/>
        <v>283</v>
      </c>
    </row>
    <row r="744" spans="1:8" s="12" customFormat="1" ht="49.5">
      <c r="A744" s="49" t="s">
        <v>188</v>
      </c>
      <c r="B744" s="33" t="s">
        <v>12</v>
      </c>
      <c r="C744" s="33" t="s">
        <v>64</v>
      </c>
      <c r="D744" s="34" t="s">
        <v>394</v>
      </c>
      <c r="E744" s="33" t="s">
        <v>187</v>
      </c>
      <c r="F744" s="35"/>
      <c r="G744" s="39"/>
      <c r="H744" s="35">
        <v>283</v>
      </c>
    </row>
    <row r="745" spans="1:8" s="12" customFormat="1" ht="20.25" customHeight="1">
      <c r="A745" s="49" t="s">
        <v>150</v>
      </c>
      <c r="B745" s="33" t="s">
        <v>12</v>
      </c>
      <c r="C745" s="33" t="s">
        <v>64</v>
      </c>
      <c r="D745" s="34" t="s">
        <v>296</v>
      </c>
      <c r="E745" s="33"/>
      <c r="F745" s="35">
        <f t="shared" ref="F745:H745" si="386">F746+F748</f>
        <v>2111</v>
      </c>
      <c r="G745" s="35">
        <f t="shared" si="386"/>
        <v>0</v>
      </c>
      <c r="H745" s="35">
        <f t="shared" si="386"/>
        <v>2136</v>
      </c>
    </row>
    <row r="746" spans="1:8" s="12" customFormat="1" ht="33">
      <c r="A746" s="49" t="s">
        <v>85</v>
      </c>
      <c r="B746" s="33" t="s">
        <v>12</v>
      </c>
      <c r="C746" s="33" t="s">
        <v>64</v>
      </c>
      <c r="D746" s="34" t="s">
        <v>296</v>
      </c>
      <c r="E746" s="33" t="s">
        <v>86</v>
      </c>
      <c r="F746" s="35">
        <f t="shared" ref="F746:H746" si="387">F747</f>
        <v>1655</v>
      </c>
      <c r="G746" s="35">
        <f t="shared" si="387"/>
        <v>0</v>
      </c>
      <c r="H746" s="35">
        <f t="shared" si="387"/>
        <v>1680</v>
      </c>
    </row>
    <row r="747" spans="1:8" s="12" customFormat="1" ht="49.5">
      <c r="A747" s="49" t="s">
        <v>188</v>
      </c>
      <c r="B747" s="33" t="s">
        <v>12</v>
      </c>
      <c r="C747" s="33" t="s">
        <v>64</v>
      </c>
      <c r="D747" s="34" t="s">
        <v>296</v>
      </c>
      <c r="E747" s="33" t="s">
        <v>187</v>
      </c>
      <c r="F747" s="35">
        <v>1655</v>
      </c>
      <c r="G747" s="39"/>
      <c r="H747" s="35">
        <v>1680</v>
      </c>
    </row>
    <row r="748" spans="1:8" s="12" customFormat="1" ht="49.5">
      <c r="A748" s="32" t="s">
        <v>89</v>
      </c>
      <c r="B748" s="33" t="s">
        <v>12</v>
      </c>
      <c r="C748" s="33" t="s">
        <v>64</v>
      </c>
      <c r="D748" s="34" t="s">
        <v>296</v>
      </c>
      <c r="E748" s="33" t="s">
        <v>90</v>
      </c>
      <c r="F748" s="35">
        <f t="shared" ref="F748:H748" si="388">F749</f>
        <v>456</v>
      </c>
      <c r="G748" s="35">
        <f t="shared" si="388"/>
        <v>0</v>
      </c>
      <c r="H748" s="35">
        <f t="shared" si="388"/>
        <v>456</v>
      </c>
    </row>
    <row r="749" spans="1:8" s="12" customFormat="1" ht="16.5">
      <c r="A749" s="32" t="s">
        <v>209</v>
      </c>
      <c r="B749" s="33" t="s">
        <v>12</v>
      </c>
      <c r="C749" s="33" t="s">
        <v>64</v>
      </c>
      <c r="D749" s="34" t="s">
        <v>296</v>
      </c>
      <c r="E749" s="33" t="s">
        <v>208</v>
      </c>
      <c r="F749" s="35">
        <v>456</v>
      </c>
      <c r="G749" s="39"/>
      <c r="H749" s="35">
        <v>456</v>
      </c>
    </row>
    <row r="750" spans="1:8" s="12" customFormat="1" ht="16.5">
      <c r="A750" s="32"/>
      <c r="B750" s="33"/>
      <c r="C750" s="33"/>
      <c r="D750" s="50"/>
      <c r="E750" s="33"/>
      <c r="F750" s="85"/>
      <c r="G750" s="85"/>
      <c r="H750" s="85"/>
    </row>
    <row r="751" spans="1:8" s="12" customFormat="1" ht="40.5">
      <c r="A751" s="59" t="s">
        <v>79</v>
      </c>
      <c r="B751" s="24" t="s">
        <v>80</v>
      </c>
      <c r="C751" s="24"/>
      <c r="D751" s="50"/>
      <c r="E751" s="33"/>
      <c r="F751" s="26">
        <f>F753+F764</f>
        <v>21434</v>
      </c>
      <c r="G751" s="26">
        <f>G753+G764</f>
        <v>0</v>
      </c>
      <c r="H751" s="26">
        <f>H753+H764</f>
        <v>21435</v>
      </c>
    </row>
    <row r="752" spans="1:8" s="12" customFormat="1" ht="20.25">
      <c r="A752" s="59"/>
      <c r="B752" s="24"/>
      <c r="C752" s="24"/>
      <c r="D752" s="50"/>
      <c r="E752" s="33"/>
      <c r="F752" s="86"/>
      <c r="G752" s="86"/>
      <c r="H752" s="86"/>
    </row>
    <row r="753" spans="1:8" s="12" customFormat="1" ht="18.75">
      <c r="A753" s="41" t="s">
        <v>81</v>
      </c>
      <c r="B753" s="29" t="s">
        <v>61</v>
      </c>
      <c r="C753" s="29" t="s">
        <v>54</v>
      </c>
      <c r="D753" s="50"/>
      <c r="E753" s="33"/>
      <c r="F753" s="31">
        <f>F754</f>
        <v>15534</v>
      </c>
      <c r="G753" s="31">
        <f t="shared" ref="G753:H753" si="389">G754</f>
        <v>0</v>
      </c>
      <c r="H753" s="31">
        <f t="shared" si="389"/>
        <v>15535</v>
      </c>
    </row>
    <row r="754" spans="1:8" s="12" customFormat="1" ht="16.5">
      <c r="A754" s="32" t="s">
        <v>87</v>
      </c>
      <c r="B754" s="77" t="s">
        <v>61</v>
      </c>
      <c r="C754" s="77" t="s">
        <v>54</v>
      </c>
      <c r="D754" s="77" t="s">
        <v>267</v>
      </c>
      <c r="E754" s="39"/>
      <c r="F754" s="35">
        <f t="shared" ref="F754:H754" si="390">F755+F759</f>
        <v>15534</v>
      </c>
      <c r="G754" s="35">
        <f t="shared" si="390"/>
        <v>0</v>
      </c>
      <c r="H754" s="35">
        <f t="shared" si="390"/>
        <v>15535</v>
      </c>
    </row>
    <row r="755" spans="1:8" s="12" customFormat="1" ht="33">
      <c r="A755" s="57" t="s">
        <v>247</v>
      </c>
      <c r="B755" s="77" t="s">
        <v>61</v>
      </c>
      <c r="C755" s="77" t="s">
        <v>54</v>
      </c>
      <c r="D755" s="77" t="s">
        <v>287</v>
      </c>
      <c r="E755" s="39"/>
      <c r="F755" s="35">
        <f t="shared" ref="F755" si="391">F756</f>
        <v>15519</v>
      </c>
      <c r="G755" s="35">
        <f t="shared" ref="F755:H757" si="392">G756</f>
        <v>0</v>
      </c>
      <c r="H755" s="35">
        <f t="shared" si="392"/>
        <v>15519</v>
      </c>
    </row>
    <row r="756" spans="1:8" s="12" customFormat="1" ht="33">
      <c r="A756" s="49" t="s">
        <v>145</v>
      </c>
      <c r="B756" s="77" t="s">
        <v>61</v>
      </c>
      <c r="C756" s="77" t="s">
        <v>54</v>
      </c>
      <c r="D756" s="77" t="s">
        <v>336</v>
      </c>
      <c r="E756" s="39"/>
      <c r="F756" s="35">
        <f t="shared" si="392"/>
        <v>15519</v>
      </c>
      <c r="G756" s="35">
        <f t="shared" si="392"/>
        <v>0</v>
      </c>
      <c r="H756" s="35">
        <f t="shared" si="392"/>
        <v>15519</v>
      </c>
    </row>
    <row r="757" spans="1:8" s="12" customFormat="1" ht="49.5">
      <c r="A757" s="49" t="s">
        <v>89</v>
      </c>
      <c r="B757" s="77" t="s">
        <v>61</v>
      </c>
      <c r="C757" s="77" t="s">
        <v>54</v>
      </c>
      <c r="D757" s="77" t="s">
        <v>336</v>
      </c>
      <c r="E757" s="77">
        <v>600</v>
      </c>
      <c r="F757" s="35">
        <f t="shared" si="392"/>
        <v>15519</v>
      </c>
      <c r="G757" s="35">
        <f t="shared" si="392"/>
        <v>0</v>
      </c>
      <c r="H757" s="35">
        <f t="shared" si="392"/>
        <v>15519</v>
      </c>
    </row>
    <row r="758" spans="1:8" s="12" customFormat="1" ht="16.5">
      <c r="A758" s="32" t="s">
        <v>196</v>
      </c>
      <c r="B758" s="77" t="s">
        <v>61</v>
      </c>
      <c r="C758" s="77" t="s">
        <v>54</v>
      </c>
      <c r="D758" s="77" t="s">
        <v>336</v>
      </c>
      <c r="E758" s="77" t="s">
        <v>195</v>
      </c>
      <c r="F758" s="35">
        <v>15519</v>
      </c>
      <c r="G758" s="39"/>
      <c r="H758" s="35">
        <v>15519</v>
      </c>
    </row>
    <row r="759" spans="1:8" s="12" customFormat="1" ht="16.5">
      <c r="A759" s="49" t="s">
        <v>83</v>
      </c>
      <c r="B759" s="77" t="s">
        <v>61</v>
      </c>
      <c r="C759" s="77" t="s">
        <v>54</v>
      </c>
      <c r="D759" s="77" t="s">
        <v>273</v>
      </c>
      <c r="E759" s="39"/>
      <c r="F759" s="35">
        <f t="shared" ref="F759" si="393">F760</f>
        <v>15</v>
      </c>
      <c r="G759" s="35">
        <f t="shared" ref="F759:H761" si="394">G760</f>
        <v>0</v>
      </c>
      <c r="H759" s="35">
        <f t="shared" si="394"/>
        <v>16</v>
      </c>
    </row>
    <row r="760" spans="1:8" s="12" customFormat="1" ht="33">
      <c r="A760" s="49" t="s">
        <v>144</v>
      </c>
      <c r="B760" s="77" t="s">
        <v>61</v>
      </c>
      <c r="C760" s="77" t="s">
        <v>54</v>
      </c>
      <c r="D760" s="77" t="s">
        <v>337</v>
      </c>
      <c r="E760" s="39"/>
      <c r="F760" s="35">
        <f t="shared" si="394"/>
        <v>15</v>
      </c>
      <c r="G760" s="35">
        <f t="shared" si="394"/>
        <v>0</v>
      </c>
      <c r="H760" s="35">
        <f t="shared" si="394"/>
        <v>16</v>
      </c>
    </row>
    <row r="761" spans="1:8" s="12" customFormat="1" ht="49.5">
      <c r="A761" s="49" t="s">
        <v>89</v>
      </c>
      <c r="B761" s="77" t="s">
        <v>61</v>
      </c>
      <c r="C761" s="77" t="s">
        <v>54</v>
      </c>
      <c r="D761" s="77" t="s">
        <v>337</v>
      </c>
      <c r="E761" s="77">
        <v>600</v>
      </c>
      <c r="F761" s="35">
        <f t="shared" si="394"/>
        <v>15</v>
      </c>
      <c r="G761" s="35">
        <f t="shared" si="394"/>
        <v>0</v>
      </c>
      <c r="H761" s="35">
        <f t="shared" si="394"/>
        <v>16</v>
      </c>
    </row>
    <row r="762" spans="1:8" s="12" customFormat="1" ht="16.5">
      <c r="A762" s="32" t="s">
        <v>196</v>
      </c>
      <c r="B762" s="77" t="s">
        <v>61</v>
      </c>
      <c r="C762" s="77" t="s">
        <v>54</v>
      </c>
      <c r="D762" s="77" t="s">
        <v>337</v>
      </c>
      <c r="E762" s="77" t="s">
        <v>195</v>
      </c>
      <c r="F762" s="35">
        <v>15</v>
      </c>
      <c r="G762" s="39"/>
      <c r="H762" s="35">
        <v>16</v>
      </c>
    </row>
    <row r="763" spans="1:8" s="12" customFormat="1" ht="15.75" customHeight="1">
      <c r="A763" s="41"/>
      <c r="B763" s="29"/>
      <c r="C763" s="29"/>
      <c r="D763" s="50"/>
      <c r="E763" s="33"/>
      <c r="F763" s="85"/>
      <c r="G763" s="85"/>
      <c r="H763" s="85"/>
    </row>
    <row r="764" spans="1:8" s="12" customFormat="1" ht="18.75">
      <c r="A764" s="41" t="s">
        <v>82</v>
      </c>
      <c r="B764" s="29" t="s">
        <v>61</v>
      </c>
      <c r="C764" s="29" t="s">
        <v>55</v>
      </c>
      <c r="D764" s="50"/>
      <c r="E764" s="33"/>
      <c r="F764" s="31">
        <f>F765</f>
        <v>5900</v>
      </c>
      <c r="G764" s="31">
        <f t="shared" ref="G764:H764" si="395">G765</f>
        <v>0</v>
      </c>
      <c r="H764" s="31">
        <f t="shared" si="395"/>
        <v>5900</v>
      </c>
    </row>
    <row r="765" spans="1:8" s="12" customFormat="1" ht="16.5">
      <c r="A765" s="32" t="s">
        <v>87</v>
      </c>
      <c r="B765" s="77" t="s">
        <v>61</v>
      </c>
      <c r="C765" s="77" t="s">
        <v>55</v>
      </c>
      <c r="D765" s="77" t="s">
        <v>267</v>
      </c>
      <c r="E765" s="39"/>
      <c r="F765" s="35">
        <f t="shared" ref="F765" si="396">F766</f>
        <v>5900</v>
      </c>
      <c r="G765" s="35">
        <f t="shared" ref="F765:H768" si="397">G766</f>
        <v>0</v>
      </c>
      <c r="H765" s="35">
        <f t="shared" si="397"/>
        <v>5900</v>
      </c>
    </row>
    <row r="766" spans="1:8" s="12" customFormat="1" ht="16.5">
      <c r="A766" s="49" t="s">
        <v>83</v>
      </c>
      <c r="B766" s="77" t="s">
        <v>61</v>
      </c>
      <c r="C766" s="77" t="s">
        <v>55</v>
      </c>
      <c r="D766" s="77" t="s">
        <v>273</v>
      </c>
      <c r="E766" s="39"/>
      <c r="F766" s="35">
        <f t="shared" si="397"/>
        <v>5900</v>
      </c>
      <c r="G766" s="35">
        <f t="shared" si="397"/>
        <v>0</v>
      </c>
      <c r="H766" s="35">
        <f t="shared" si="397"/>
        <v>5900</v>
      </c>
    </row>
    <row r="767" spans="1:8" s="12" customFormat="1" ht="33">
      <c r="A767" s="49" t="s">
        <v>144</v>
      </c>
      <c r="B767" s="77" t="s">
        <v>61</v>
      </c>
      <c r="C767" s="77" t="s">
        <v>55</v>
      </c>
      <c r="D767" s="77" t="s">
        <v>337</v>
      </c>
      <c r="E767" s="39"/>
      <c r="F767" s="35">
        <f t="shared" si="397"/>
        <v>5900</v>
      </c>
      <c r="G767" s="35">
        <f t="shared" si="397"/>
        <v>0</v>
      </c>
      <c r="H767" s="35">
        <f t="shared" si="397"/>
        <v>5900</v>
      </c>
    </row>
    <row r="768" spans="1:8" s="12" customFormat="1" ht="49.5">
      <c r="A768" s="49" t="s">
        <v>89</v>
      </c>
      <c r="B768" s="77" t="s">
        <v>61</v>
      </c>
      <c r="C768" s="77" t="s">
        <v>55</v>
      </c>
      <c r="D768" s="77" t="s">
        <v>337</v>
      </c>
      <c r="E768" s="77">
        <v>600</v>
      </c>
      <c r="F768" s="35">
        <f t="shared" si="397"/>
        <v>5900</v>
      </c>
      <c r="G768" s="35">
        <f t="shared" si="397"/>
        <v>0</v>
      </c>
      <c r="H768" s="35">
        <f t="shared" si="397"/>
        <v>5900</v>
      </c>
    </row>
    <row r="769" spans="1:8" s="12" customFormat="1" ht="16.5">
      <c r="A769" s="32" t="s">
        <v>196</v>
      </c>
      <c r="B769" s="77" t="s">
        <v>61</v>
      </c>
      <c r="C769" s="77" t="s">
        <v>55</v>
      </c>
      <c r="D769" s="77" t="s">
        <v>337</v>
      </c>
      <c r="E769" s="77" t="s">
        <v>195</v>
      </c>
      <c r="F769" s="35">
        <v>5900</v>
      </c>
      <c r="G769" s="39"/>
      <c r="H769" s="35">
        <v>5900</v>
      </c>
    </row>
    <row r="770" spans="1:8" s="12" customFormat="1" ht="18.75">
      <c r="A770" s="41"/>
      <c r="B770" s="29"/>
      <c r="C770" s="29"/>
      <c r="D770" s="50"/>
      <c r="E770" s="33"/>
      <c r="F770" s="85"/>
      <c r="G770" s="85"/>
      <c r="H770" s="85"/>
    </row>
    <row r="771" spans="1:8" s="12" customFormat="1" ht="40.5">
      <c r="A771" s="59" t="s">
        <v>1</v>
      </c>
      <c r="B771" s="24" t="s">
        <v>2</v>
      </c>
      <c r="C771" s="24"/>
      <c r="D771" s="50"/>
      <c r="E771" s="33"/>
      <c r="F771" s="26">
        <f t="shared" ref="F771:H771" si="398">F773</f>
        <v>8120</v>
      </c>
      <c r="G771" s="26">
        <f t="shared" si="398"/>
        <v>0</v>
      </c>
      <c r="H771" s="26">
        <f t="shared" si="398"/>
        <v>8120</v>
      </c>
    </row>
    <row r="772" spans="1:8" s="12" customFormat="1" ht="16.5" customHeight="1">
      <c r="A772" s="59"/>
      <c r="B772" s="24"/>
      <c r="C772" s="24"/>
      <c r="D772" s="50"/>
      <c r="E772" s="33"/>
      <c r="F772" s="86"/>
      <c r="G772" s="86"/>
      <c r="H772" s="86"/>
    </row>
    <row r="773" spans="1:8" s="12" customFormat="1" ht="37.5">
      <c r="A773" s="41" t="s">
        <v>3</v>
      </c>
      <c r="B773" s="29" t="s">
        <v>62</v>
      </c>
      <c r="C773" s="29" t="s">
        <v>59</v>
      </c>
      <c r="D773" s="50"/>
      <c r="E773" s="33"/>
      <c r="F773" s="31">
        <f>F774</f>
        <v>8120</v>
      </c>
      <c r="G773" s="31">
        <f t="shared" ref="G773:H773" si="399">G774</f>
        <v>0</v>
      </c>
      <c r="H773" s="31">
        <f t="shared" si="399"/>
        <v>8120</v>
      </c>
    </row>
    <row r="774" spans="1:8" s="12" customFormat="1" ht="16.5">
      <c r="A774" s="32" t="s">
        <v>87</v>
      </c>
      <c r="B774" s="33" t="s">
        <v>62</v>
      </c>
      <c r="C774" s="33" t="s">
        <v>59</v>
      </c>
      <c r="D774" s="37" t="s">
        <v>267</v>
      </c>
      <c r="E774" s="33"/>
      <c r="F774" s="35">
        <f t="shared" ref="F774" si="400">F775</f>
        <v>8120</v>
      </c>
      <c r="G774" s="35">
        <f t="shared" ref="F774:H777" si="401">G775</f>
        <v>0</v>
      </c>
      <c r="H774" s="35">
        <f t="shared" si="401"/>
        <v>8120</v>
      </c>
    </row>
    <row r="775" spans="1:8" s="12" customFormat="1" ht="33">
      <c r="A775" s="57" t="s">
        <v>247</v>
      </c>
      <c r="B775" s="33" t="s">
        <v>62</v>
      </c>
      <c r="C775" s="33" t="s">
        <v>59</v>
      </c>
      <c r="D775" s="37" t="s">
        <v>287</v>
      </c>
      <c r="E775" s="33"/>
      <c r="F775" s="35">
        <f t="shared" si="401"/>
        <v>8120</v>
      </c>
      <c r="G775" s="35">
        <f t="shared" si="401"/>
        <v>0</v>
      </c>
      <c r="H775" s="35">
        <f t="shared" si="401"/>
        <v>8120</v>
      </c>
    </row>
    <row r="776" spans="1:8" s="12" customFormat="1" ht="33">
      <c r="A776" s="32" t="s">
        <v>125</v>
      </c>
      <c r="B776" s="33" t="s">
        <v>62</v>
      </c>
      <c r="C776" s="33" t="s">
        <v>59</v>
      </c>
      <c r="D776" s="37" t="s">
        <v>338</v>
      </c>
      <c r="E776" s="33"/>
      <c r="F776" s="35">
        <f t="shared" si="401"/>
        <v>8120</v>
      </c>
      <c r="G776" s="35">
        <f t="shared" si="401"/>
        <v>0</v>
      </c>
      <c r="H776" s="35">
        <f t="shared" si="401"/>
        <v>8120</v>
      </c>
    </row>
    <row r="777" spans="1:8" s="12" customFormat="1" ht="49.5">
      <c r="A777" s="32" t="s">
        <v>89</v>
      </c>
      <c r="B777" s="33" t="s">
        <v>62</v>
      </c>
      <c r="C777" s="33" t="s">
        <v>59</v>
      </c>
      <c r="D777" s="37" t="s">
        <v>338</v>
      </c>
      <c r="E777" s="33" t="s">
        <v>90</v>
      </c>
      <c r="F777" s="35">
        <f t="shared" si="401"/>
        <v>8120</v>
      </c>
      <c r="G777" s="35">
        <f t="shared" si="401"/>
        <v>0</v>
      </c>
      <c r="H777" s="35">
        <f t="shared" si="401"/>
        <v>8120</v>
      </c>
    </row>
    <row r="778" spans="1:8" s="12" customFormat="1" ht="16.5">
      <c r="A778" s="32" t="s">
        <v>196</v>
      </c>
      <c r="B778" s="33" t="s">
        <v>62</v>
      </c>
      <c r="C778" s="33" t="s">
        <v>59</v>
      </c>
      <c r="D778" s="37" t="s">
        <v>338</v>
      </c>
      <c r="E778" s="33" t="s">
        <v>195</v>
      </c>
      <c r="F778" s="35">
        <v>8120</v>
      </c>
      <c r="G778" s="39"/>
      <c r="H778" s="35">
        <v>8120</v>
      </c>
    </row>
    <row r="779" spans="1:8" s="12" customFormat="1" ht="18.75">
      <c r="A779" s="32"/>
      <c r="B779" s="29"/>
      <c r="C779" s="29"/>
      <c r="D779" s="50"/>
      <c r="E779" s="33"/>
      <c r="F779" s="85"/>
      <c r="G779" s="85"/>
      <c r="H779" s="85"/>
    </row>
    <row r="780" spans="1:8" s="12" customFormat="1" ht="60.75">
      <c r="A780" s="59" t="s">
        <v>4</v>
      </c>
      <c r="B780" s="24" t="s">
        <v>5</v>
      </c>
      <c r="C780" s="33"/>
      <c r="D780" s="50"/>
      <c r="E780" s="33"/>
      <c r="F780" s="26">
        <f t="shared" ref="F780:H780" si="402">F782</f>
        <v>629631</v>
      </c>
      <c r="G780" s="26">
        <f t="shared" si="402"/>
        <v>0</v>
      </c>
      <c r="H780" s="26">
        <f t="shared" si="402"/>
        <v>691397</v>
      </c>
    </row>
    <row r="781" spans="1:8" s="12" customFormat="1" ht="15.75" customHeight="1">
      <c r="A781" s="59"/>
      <c r="B781" s="24"/>
      <c r="C781" s="33"/>
      <c r="D781" s="50"/>
      <c r="E781" s="33"/>
      <c r="F781" s="86"/>
      <c r="G781" s="86"/>
      <c r="H781" s="86"/>
    </row>
    <row r="782" spans="1:8" s="12" customFormat="1" ht="37.5">
      <c r="A782" s="41" t="s">
        <v>160</v>
      </c>
      <c r="B782" s="29" t="s">
        <v>77</v>
      </c>
      <c r="C782" s="29" t="s">
        <v>54</v>
      </c>
      <c r="D782" s="42"/>
      <c r="E782" s="29"/>
      <c r="F782" s="31">
        <f t="shared" ref="F782" si="403">F783</f>
        <v>629631</v>
      </c>
      <c r="G782" s="31">
        <f t="shared" ref="F782:H785" si="404">G783</f>
        <v>0</v>
      </c>
      <c r="H782" s="31">
        <f t="shared" si="404"/>
        <v>691397</v>
      </c>
    </row>
    <row r="783" spans="1:8" s="12" customFormat="1" ht="19.5" customHeight="1">
      <c r="A783" s="32" t="s">
        <v>87</v>
      </c>
      <c r="B783" s="33" t="s">
        <v>77</v>
      </c>
      <c r="C783" s="33" t="s">
        <v>54</v>
      </c>
      <c r="D783" s="34" t="s">
        <v>267</v>
      </c>
      <c r="E783" s="44"/>
      <c r="F783" s="35">
        <f t="shared" si="404"/>
        <v>629631</v>
      </c>
      <c r="G783" s="35">
        <f t="shared" si="404"/>
        <v>0</v>
      </c>
      <c r="H783" s="35">
        <f t="shared" si="404"/>
        <v>691397</v>
      </c>
    </row>
    <row r="784" spans="1:8" s="12" customFormat="1" ht="33">
      <c r="A784" s="32" t="s">
        <v>140</v>
      </c>
      <c r="B784" s="33" t="s">
        <v>77</v>
      </c>
      <c r="C784" s="33" t="s">
        <v>54</v>
      </c>
      <c r="D784" s="34" t="s">
        <v>268</v>
      </c>
      <c r="E784" s="33"/>
      <c r="F784" s="35">
        <f t="shared" si="404"/>
        <v>629631</v>
      </c>
      <c r="G784" s="35">
        <f t="shared" si="404"/>
        <v>0</v>
      </c>
      <c r="H784" s="35">
        <f t="shared" si="404"/>
        <v>691397</v>
      </c>
    </row>
    <row r="785" spans="1:10" s="12" customFormat="1" ht="33">
      <c r="A785" s="32" t="s">
        <v>141</v>
      </c>
      <c r="B785" s="33" t="s">
        <v>77</v>
      </c>
      <c r="C785" s="33" t="s">
        <v>54</v>
      </c>
      <c r="D785" s="34" t="s">
        <v>268</v>
      </c>
      <c r="E785" s="33" t="s">
        <v>142</v>
      </c>
      <c r="F785" s="35">
        <f t="shared" si="404"/>
        <v>629631</v>
      </c>
      <c r="G785" s="35">
        <f t="shared" si="404"/>
        <v>0</v>
      </c>
      <c r="H785" s="35">
        <f t="shared" si="404"/>
        <v>691397</v>
      </c>
    </row>
    <row r="786" spans="1:10" s="12" customFormat="1" ht="18.75" customHeight="1">
      <c r="A786" s="32" t="s">
        <v>194</v>
      </c>
      <c r="B786" s="33" t="s">
        <v>77</v>
      </c>
      <c r="C786" s="33" t="s">
        <v>54</v>
      </c>
      <c r="D786" s="34" t="s">
        <v>268</v>
      </c>
      <c r="E786" s="33" t="s">
        <v>193</v>
      </c>
      <c r="F786" s="35">
        <v>629631</v>
      </c>
      <c r="G786" s="39"/>
      <c r="H786" s="35">
        <v>691397</v>
      </c>
    </row>
    <row r="787" spans="1:10" s="12" customFormat="1" ht="16.5">
      <c r="A787" s="32"/>
      <c r="B787" s="33"/>
      <c r="C787" s="33"/>
      <c r="D787" s="34"/>
      <c r="E787" s="33"/>
      <c r="F787" s="85"/>
      <c r="G787" s="85"/>
      <c r="H787" s="85"/>
    </row>
    <row r="788" spans="1:10" s="12" customFormat="1" ht="18.75">
      <c r="A788" s="41" t="s">
        <v>231</v>
      </c>
      <c r="B788" s="33"/>
      <c r="C788" s="33"/>
      <c r="D788" s="34"/>
      <c r="E788" s="33"/>
      <c r="F788" s="31">
        <v>174170</v>
      </c>
      <c r="G788" s="87"/>
      <c r="H788" s="31">
        <v>355099</v>
      </c>
      <c r="J788" s="91"/>
    </row>
    <row r="789" spans="1:10" s="12" customFormat="1" ht="16.5">
      <c r="A789" s="32"/>
      <c r="B789" s="33"/>
      <c r="C789" s="33"/>
      <c r="D789" s="50"/>
      <c r="E789" s="33"/>
      <c r="F789" s="85"/>
      <c r="G789" s="85"/>
      <c r="H789" s="85"/>
    </row>
    <row r="790" spans="1:10" s="5" customFormat="1" ht="20.25">
      <c r="A790" s="59" t="s">
        <v>51</v>
      </c>
      <c r="B790" s="24"/>
      <c r="C790" s="24"/>
      <c r="D790" s="25"/>
      <c r="E790" s="24"/>
      <c r="F790" s="26">
        <f>F11+F130+F174+F279+F383+F404+F521+F563+F751+F771+F780+F788</f>
        <v>6966563</v>
      </c>
      <c r="G790" s="26" t="e">
        <f>G11+G130+G174+G279+G383+G404+G521+G563+G751+G771+G780+G788</f>
        <v>#REF!</v>
      </c>
      <c r="H790" s="26">
        <f>H11+H130+H174+H279+H383+H404+H521+H563+H751+H771+H780+H788</f>
        <v>7100200</v>
      </c>
    </row>
    <row r="793" spans="1:10">
      <c r="F793" s="93"/>
      <c r="G793" s="93" t="e">
        <f t="shared" ref="G793" si="405">G792-G790</f>
        <v>#REF!</v>
      </c>
      <c r="H793" s="93"/>
    </row>
    <row r="794" spans="1:10">
      <c r="A794" s="13"/>
    </row>
    <row r="795" spans="1:10">
      <c r="B795" s="14"/>
      <c r="C795" s="14"/>
      <c r="D795" s="15"/>
      <c r="E795" s="14"/>
    </row>
  </sheetData>
  <autoFilter ref="A7:E790">
    <filterColumn colId="3"/>
    <filterColumn colId="4"/>
  </autoFilter>
  <mergeCells count="10">
    <mergeCell ref="A2:H2"/>
    <mergeCell ref="A3:H3"/>
    <mergeCell ref="A1:H1"/>
    <mergeCell ref="F7:H8"/>
    <mergeCell ref="A5:H5"/>
    <mergeCell ref="D7:D9"/>
    <mergeCell ref="A7:A9"/>
    <mergeCell ref="B7:B9"/>
    <mergeCell ref="C7:C9"/>
    <mergeCell ref="E7:E9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4" firstPageNumber="3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2017-2018</vt:lpstr>
      <vt:lpstr>'2017-2018'!Заголовки_для_печати</vt:lpstr>
      <vt:lpstr>'2017-2018'!Область_печати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2015-10-21T05:21:07Z</cp:lastPrinted>
  <dcterms:created xsi:type="dcterms:W3CDTF">2007-01-25T06:11:58Z</dcterms:created>
  <dcterms:modified xsi:type="dcterms:W3CDTF">2015-10-21T05:25:31Z</dcterms:modified>
</cp:coreProperties>
</file>