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80" windowWidth="17520" windowHeight="9750"/>
  </bookViews>
  <sheets>
    <sheet name="Лист1" sheetId="1" r:id="rId1"/>
  </sheets>
  <definedNames>
    <definedName name="_xlnm._FilterDatabase" localSheetId="0" hidden="1">Лист1!$A$6:$C$66</definedName>
    <definedName name="Z_0E7D6FB0_89ED_4CA2_8A46_395DE0EEF218_.wvu.FilterData" localSheetId="0" hidden="1">Лист1!$A$6:$C$66</definedName>
    <definedName name="Z_0E7D6FB0_89ED_4CA2_8A46_395DE0EEF218_.wvu.PrintArea" localSheetId="0" hidden="1">Лист1!$A$1:$C$66</definedName>
    <definedName name="Z_0E7D6FB0_89ED_4CA2_8A46_395DE0EEF218_.wvu.PrintTitles" localSheetId="0" hidden="1">Лист1!$6:$6</definedName>
    <definedName name="Z_3138DDCF_607D_436F_8387_9A91194A9663_.wvu.FilterData" localSheetId="0" hidden="1">Лист1!$A$6:$C$66</definedName>
    <definedName name="Z_3138DDCF_607D_436F_8387_9A91194A9663_.wvu.PrintArea" localSheetId="0" hidden="1">Лист1!$A$1:$C$66</definedName>
    <definedName name="Z_3138DDCF_607D_436F_8387_9A91194A9663_.wvu.PrintTitles" localSheetId="0" hidden="1">Лист1!$6:$6</definedName>
    <definedName name="Z_32BFBB00_2C96_4039_A067_829533CF91D8_.wvu.FilterData" localSheetId="0" hidden="1">Лист1!$A$6:$C$66</definedName>
    <definedName name="Z_4CF2844F_BD9E_4345_9DAC_FE6143A67D4E_.wvu.FilterData" localSheetId="0" hidden="1">Лист1!$A$6:$C$66</definedName>
    <definedName name="Z_54FD0BF2_5B65_4DCA_B3B0_92B0A1324D4D_.wvu.FilterData" localSheetId="0" hidden="1">Лист1!$A$6:$C$66</definedName>
    <definedName name="Z_54FD0BF2_5B65_4DCA_B3B0_92B0A1324D4D_.wvu.PrintArea" localSheetId="0" hidden="1">Лист1!$A$1:$C$66</definedName>
    <definedName name="Z_54FD0BF2_5B65_4DCA_B3B0_92B0A1324D4D_.wvu.PrintTitles" localSheetId="0" hidden="1">Лист1!$6:$6</definedName>
    <definedName name="Z_59257022_7E1D_43D6_923E_29B12F5BA58B_.wvu.FilterData" localSheetId="0" hidden="1">Лист1!$A$6:$C$66</definedName>
    <definedName name="Z_59257022_7E1D_43D6_923E_29B12F5BA58B_.wvu.PrintArea" localSheetId="0" hidden="1">Лист1!$A$1:$C$66</definedName>
    <definedName name="Z_59257022_7E1D_43D6_923E_29B12F5BA58B_.wvu.PrintTitles" localSheetId="0" hidden="1">Лист1!$6:$6</definedName>
    <definedName name="Z_5E970965_EBAA_4583_9113_2F1FD408C7E6_.wvu.FilterData" localSheetId="0" hidden="1">Лист1!$A$6:$C$66</definedName>
    <definedName name="Z_5E970965_EBAA_4583_9113_2F1FD408C7E6_.wvu.PrintArea" localSheetId="0" hidden="1">Лист1!$A$1:$C$66</definedName>
    <definedName name="Z_5E970965_EBAA_4583_9113_2F1FD408C7E6_.wvu.PrintTitles" localSheetId="0" hidden="1">Лист1!$6:$6</definedName>
    <definedName name="Z_7A45C43F_9537_4146_8FDF_DCA0DA1BE2B0_.wvu.FilterData" localSheetId="0" hidden="1">Лист1!$A$6:$C$66</definedName>
    <definedName name="Z_8655FF0B_4243_413D_8CE2_6702EB75BC19_.wvu.FilterData" localSheetId="0" hidden="1">Лист1!$A$6:$C$66</definedName>
    <definedName name="Z_A6552C71_D375_4749_8F82_5AAB4D2B8CD6_.wvu.FilterData" localSheetId="0" hidden="1">Лист1!$A$6:$C$66</definedName>
    <definedName name="Z_C2787407_F562_4D03_8970_D113AD41CB6E_.wvu.FilterData" localSheetId="0" hidden="1">Лист1!$A$6:$C$66</definedName>
    <definedName name="Z_C2787407_F562_4D03_8970_D113AD41CB6E_.wvu.PrintArea" localSheetId="0" hidden="1">Лист1!$A$1:$C$66</definedName>
    <definedName name="Z_C2787407_F562_4D03_8970_D113AD41CB6E_.wvu.PrintTitles" localSheetId="0" hidden="1">Лист1!$6:$6</definedName>
    <definedName name="Z_C7094EE5_B36C_4632_AB1C_596D174E3E9E_.wvu.FilterData" localSheetId="0" hidden="1">Лист1!$A$6:$C$66</definedName>
    <definedName name="Z_C7094EE5_B36C_4632_AB1C_596D174E3E9E_.wvu.PrintArea" localSheetId="0" hidden="1">Лист1!$A$1:$C$66</definedName>
    <definedName name="Z_C7094EE5_B36C_4632_AB1C_596D174E3E9E_.wvu.PrintTitles" localSheetId="0" hidden="1">Лист1!$6:$6</definedName>
    <definedName name="Z_CA4B4EEB_F128_451D_B748_F8A0B6B583E3_.wvu.FilterData" localSheetId="0" hidden="1">Лист1!$A$6:$C$66</definedName>
    <definedName name="Z_CA868468_5F28_4D57_8281_DB2CFB777ABB_.wvu.FilterData" localSheetId="0" hidden="1">Лист1!$A$6:$C$66</definedName>
    <definedName name="Z_CA868468_5F28_4D57_8281_DB2CFB777ABB_.wvu.PrintArea" localSheetId="0" hidden="1">Лист1!$A$1:$C$66</definedName>
    <definedName name="Z_CA868468_5F28_4D57_8281_DB2CFB777ABB_.wvu.PrintTitles" localSheetId="0" hidden="1">Лист1!$6:$6</definedName>
    <definedName name="Z_E384BB54_08B7_4524_9B81_6B409778423D_.wvu.FilterData" localSheetId="0" hidden="1">Лист1!$A$6:$C$66</definedName>
    <definedName name="Z_FB426408_1504_4C94_8330_7A94EB21337F_.wvu.FilterData" localSheetId="0" hidden="1">Лист1!$A$6:$C$66</definedName>
    <definedName name="Z_FBBBD24F_996C_4A19_924F_61E8D8FFB91E_.wvu.FilterData" localSheetId="0" hidden="1">Лист1!$A$6:$C$66</definedName>
    <definedName name="Z_FC7E265B_5628_49CC_B922_47845EDE3806_.wvu.FilterData" localSheetId="0" hidden="1">Лист1!$A$6:$C$66</definedName>
    <definedName name="Z_FC7E265B_5628_49CC_B922_47845EDE3806_.wvu.PrintArea" localSheetId="0" hidden="1">Лист1!$A$1:$C$66</definedName>
    <definedName name="Z_FC7E265B_5628_49CC_B922_47845EDE3806_.wvu.PrintTitles" localSheetId="0" hidden="1">Лист1!$6:$6</definedName>
    <definedName name="_xlnm.Print_Titles" localSheetId="0">Лист1!$6:$6</definedName>
    <definedName name="_xlnm.Print_Area" localSheetId="0">Лист1!$A$1:$C$66</definedName>
  </definedNames>
  <calcPr calcId="125725"/>
  <customWorkbookViews>
    <customWorkbookView name="Николаева Елена Ирфанова - Личное представление" guid="{5E970965-EBAA-4583-9113-2F1FD408C7E6}" mergeInterval="0" personalView="1" maximized="1" xWindow="1" yWindow="1" windowWidth="1916" windowHeight="850" activeSheetId="1"/>
    <customWorkbookView name="Кочеткова Ольга Владимировна - Личное представление" guid="{FC7E265B-5628-49CC-B922-47845EDE3806}" mergeInterval="0" personalView="1" maximized="1" xWindow="1" yWindow="1" windowWidth="1596" windowHeight="645" activeSheetId="1"/>
    <customWorkbookView name="Дмитриева Галина Анатольевна - Личное представление" guid="{0E7D6FB0-89ED-4CA2-8A46-395DE0EEF218}" mergeInterval="0" personalView="1" maximized="1" xWindow="1" yWindow="1" windowWidth="1276" windowHeight="790" activeSheetId="1" showComments="commIndAndComment"/>
    <customWorkbookView name="Трофимова Елена Анатольевна - Личное представление" guid="{CA868468-5F28-4D57-8281-DB2CFB777ABB}" mergeInterval="0" personalView="1" maximized="1" windowWidth="1916" windowHeight="851" activeSheetId="1"/>
    <customWorkbookView name="nadegda - Личное представление" guid="{59257022-7E1D-43D6-923E-29B12F5BA58B}" mergeInterval="0" personalView="1" maximized="1" xWindow="1" yWindow="1" windowWidth="1148" windowHeight="634" activeSheetId="1"/>
    <customWorkbookView name="Фадеева Ирина Николаевна - Личное представление" guid="{3138DDCF-607D-436F-8387-9A91194A9663}" mergeInterval="0" personalView="1" maximized="1" xWindow="1" yWindow="1" windowWidth="1272" windowHeight="770" activeSheetId="1"/>
    <customWorkbookView name="panova - Личное представление" guid="{C2787407-F562-4D03-8970-D113AD41CB6E}" mergeInterval="0" personalView="1" maximized="1" xWindow="1" yWindow="1" windowWidth="1916" windowHeight="850" activeSheetId="1"/>
    <customWorkbookView name="Ефанина Светлана Валентиновна - Личное представление" guid="{54FD0BF2-5B65-4DCA-B3B0-92B0A1324D4D}" mergeInterval="0" personalView="1" maximized="1" windowWidth="1916" windowHeight="807" activeSheetId="1"/>
    <customWorkbookView name="Тананыкина Анна Викторовна - Личное представление" guid="{C7094EE5-B36C-4632-AB1C-596D174E3E9E}" mergeInterval="0" personalView="1" maximized="1" xWindow="1" yWindow="1" windowWidth="1916" windowHeight="846" activeSheetId="1"/>
  </customWorkbookViews>
</workbook>
</file>

<file path=xl/calcChain.xml><?xml version="1.0" encoding="utf-8"?>
<calcChain xmlns="http://schemas.openxmlformats.org/spreadsheetml/2006/main">
  <c r="C27" i="1"/>
  <c r="C57"/>
  <c r="C10" l="1"/>
  <c r="C53"/>
  <c r="C7"/>
  <c r="C11"/>
  <c r="C8"/>
  <c r="C41" l="1"/>
  <c r="C38" s="1"/>
  <c r="C43" l="1"/>
  <c r="C30" l="1"/>
  <c r="C66" s="1"/>
</calcChain>
</file>

<file path=xl/sharedStrings.xml><?xml version="1.0" encoding="utf-8"?>
<sst xmlns="http://schemas.openxmlformats.org/spreadsheetml/2006/main" count="121" uniqueCount="85">
  <si>
    <t>Приложение 13</t>
  </si>
  <si>
    <t>к решению Думы</t>
  </si>
  <si>
    <t>Наименование расходов</t>
  </si>
  <si>
    <t>Содержание мест погребения (мест захоронения)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</si>
  <si>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</si>
  <si>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Отсыпка асфальтогранулятом дорог частного сектора</t>
  </si>
  <si>
    <t>Итого</t>
  </si>
  <si>
    <t>ПЕРЕЧЕНЬ ПРИОРИТЕТНЫХ РАСХОДОВ, ВОЗМОЖНЫХ К УТВЕРЖДЕНИЮ В БЮДЖЕТЕ ГОРОДСКОГО ОКРУГА ТОЛЬЯТТИ ПРИ УСЛОВИИ ПЕРЕВЫПОЛНЕНИЯ ДОХОДНОЙ ЧАСТИ БЮДЖЕТА, НА 2018 ГОД</t>
  </si>
  <si>
    <t>№ п/п</t>
  </si>
  <si>
    <r>
      <t xml:space="preserve">Установка системы контроля посещаемости по биометрии в УСК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Олимп</t>
    </r>
    <r>
      <rPr>
        <sz val="12"/>
        <color theme="1"/>
        <rFont val="Calibri"/>
        <family val="2"/>
        <charset val="204"/>
      </rPr>
      <t>»</t>
    </r>
  </si>
  <si>
    <r>
      <t xml:space="preserve">Подготовка экскурсоводов и гидов-переводчиков по маршруту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Жигулёвские выходные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 xml:space="preserve"> на территории городского округа Тольятти</t>
    </r>
  </si>
  <si>
    <t>Актуализация схем водоснабжения и водоотведения</t>
  </si>
  <si>
    <t xml:space="preserve">Обеспечение долевого софинансирования расходов за счет средств бюджета городского округа на благоустройство территорий по пути следования обзорного (кольцевого) туристического маршрута </t>
  </si>
  <si>
    <t xml:space="preserve">Содержание культур в дендропарке </t>
  </si>
  <si>
    <t xml:space="preserve">Содержание 3-х противопожарных водоемов </t>
  </si>
  <si>
    <t xml:space="preserve">Очистка городских лесов от внелесосечной захламленности, ветровальных и буреломных деревьев </t>
  </si>
  <si>
    <t>Обеспечение комплексного благоустройства территорий образовательных учреждений</t>
  </si>
  <si>
    <t xml:space="preserve">Актуализация схем теплоснабжения  </t>
  </si>
  <si>
    <t xml:space="preserve">Восстановление благоустройства на разделительных полосах после демонтажа рекламных конструкций </t>
  </si>
  <si>
    <t xml:space="preserve">Диагностика путепроводов (по адресам: «Трасса М-5», ООТ «Жигулевское море», Автозаводское шоссе, ООТ «Детская многопрофильная больница») </t>
  </si>
  <si>
    <t xml:space="preserve">Установка бортового камня  </t>
  </si>
  <si>
    <t xml:space="preserve">Ремонт «картами» верхнего слоя дорожного покрытия Борковского проезда </t>
  </si>
  <si>
    <t xml:space="preserve">Устройство съездов для инвалидов и других маломобильных групп населения </t>
  </si>
  <si>
    <t xml:space="preserve">от__________________№______ </t>
  </si>
  <si>
    <t>тыс.руб.</t>
  </si>
  <si>
    <t>Сумма</t>
  </si>
  <si>
    <r>
      <t xml:space="preserve">Приобретение аварийно-спасательного автомобиля для МКУ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ЦГЗ</t>
    </r>
    <r>
      <rPr>
        <sz val="12"/>
        <color theme="1"/>
        <rFont val="Calibri"/>
        <family val="2"/>
        <charset val="204"/>
      </rPr>
      <t>»</t>
    </r>
  </si>
  <si>
    <t>Оформление учреждений во время проведения праздничных мероприятий</t>
  </si>
  <si>
    <t>дгх</t>
  </si>
  <si>
    <t>до</t>
  </si>
  <si>
    <t>Дополнение лесных культур в дендропарке</t>
  </si>
  <si>
    <t>уфис,дк,до</t>
  </si>
  <si>
    <t>ддхит</t>
  </si>
  <si>
    <t>- ликвидация аварийно-опасных участков дорог</t>
  </si>
  <si>
    <t>- обеспечение безопасности дорожного движения вблизи общеобразовательных учреждений</t>
  </si>
  <si>
    <t>новое</t>
  </si>
  <si>
    <t>- прочие расходы по обеспечению безопасности дорожного движения (светофоры, ИДН, ООТ, ограждения,парковки, пешеходные дорожки, освещение)</t>
  </si>
  <si>
    <t xml:space="preserve">Ремонт находящихся в муниципальной собственности помещений и общего имущества многоквартирного дома по адресу: ул.Ворошилова, 55 </t>
  </si>
  <si>
    <t>Противопожарные мероприятия</t>
  </si>
  <si>
    <t>ОУ</t>
  </si>
  <si>
    <t>Расходы на организацию уличного освещения (услуга)</t>
  </si>
  <si>
    <t>Расходы на ремонтно-эксплуатационное обслуживание уличного (наружного) освещения магистральных улиц и дорог</t>
  </si>
  <si>
    <t>Расходы на выполнение экспертных 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</si>
  <si>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думи</t>
  </si>
  <si>
    <t xml:space="preserve">Расходы на выполнение Указов Президента РФ по доведению заработной платы отдельных категорий работников до необходимого уровня в 2018 году </t>
  </si>
  <si>
    <t>ДО, УФиС, ДК</t>
  </si>
  <si>
    <t xml:space="preserve">Расходы на капитальный ремонт кровли образовательных учреждений  </t>
  </si>
  <si>
    <t>ДО</t>
  </si>
  <si>
    <t>ДИТиС,ДО, УФиС, ДК, ДОБ</t>
  </si>
  <si>
    <t>ДИТиС</t>
  </si>
  <si>
    <t>УФиС</t>
  </si>
  <si>
    <t>Расходы  на увеличение размера месячного денежного содержания, из которого  исчислена пенсия за выслугу лет, в связи с увеличением в централизованном порядке должностного оклада по замещаемой ранее должности</t>
  </si>
  <si>
    <t>ДИТиС ( мун. пенсии)</t>
  </si>
  <si>
    <t>дк</t>
  </si>
  <si>
    <t>Проект планировки и межевание территории 8 квартала</t>
  </si>
  <si>
    <t>дгд</t>
  </si>
  <si>
    <t>Проект планировки проект межевания территории линейного объекта ул.Тополиная от ул.70 лет Октября до Южного шоссе</t>
  </si>
  <si>
    <t>Оплата коммунальных услуг учреждений, находящихся в ведомственном подчинении департамента образования, департамента культуры и управления физической культуры и спорта</t>
  </si>
  <si>
    <t>Расходы на поставку электроэнергии для уличного освещения (рост тарифа 9,2%)</t>
  </si>
  <si>
    <r>
      <t xml:space="preserve">Мероприятия в рамках подпрограммы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Повышение безопасности дорожного движения на период 2014-2020гг.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>, в том числе:</t>
    </r>
  </si>
  <si>
    <t>Расходы  на оплату взносов на капитальный ремонт общего имущества МКД</t>
  </si>
  <si>
    <t>Расходы на санитарно-эпидемиологическое заключение для организации отдыха детей в детском лагере (загородном, палаточном, с дневным пребыванием)</t>
  </si>
  <si>
    <t>Ремонт кровли  зданий и помещений учреждений, находящихся в ведомственном подчинении управления физической культуры и спорта</t>
  </si>
  <si>
    <t>20 134</t>
  </si>
  <si>
    <t>Проведение проектно-изыскательских работ по реконструкции и строительству МБОУДО «Гранит»</t>
  </si>
  <si>
    <t>Обеспечение безопасности учащихся в образовательных учреждениях, в том числе:</t>
  </si>
  <si>
    <t xml:space="preserve"> - видеонаблюдение, система оповещения, наружное освещение</t>
  </si>
  <si>
    <t>- устройство системы оповещения людей о пожаре 4-ого типа</t>
  </si>
  <si>
    <t>- ремонт и восстановление ограждений зданий образовательных учреждений</t>
  </si>
  <si>
    <t>Исполнение  требований по антитеррористической защищенности муниципальных объектов в сфере физической культуры и спорта</t>
  </si>
  <si>
    <t>Проведение муниципальных официальных физкультурных и спортивных мероприятий</t>
  </si>
  <si>
    <t>12 913</t>
  </si>
  <si>
    <t>Средства на доведение минимальной  заработной платы до МРОТ (с 01.01.2018 - 9 489 рублей)</t>
  </si>
  <si>
    <t>Приобретение инструментов и расходных материалов для проведения текущего ремонта помещений администрации силами МКУ «ЦХТО»</t>
  </si>
  <si>
    <t>Расходы на обеспечение жильем молодых семей в рамках  муниципальной программы «Молодой семье-доступное жилье» на 2014-2020гг.</t>
  </si>
  <si>
    <t>Расходы на приобретение автобуса для МБУ «Школа № 25»</t>
  </si>
  <si>
    <t>Расходы на увеличение заработной платы специалистов приёма-выдачи документов МАУ «МФЦ» (с 01.01.2018г.) в целях приведения её значения, близким к средним по экономике в  регионе</t>
  </si>
  <si>
    <t xml:space="preserve">Приобретение 3-х льдоуборочных машин для спортивных объектов (дворец спорта «Волгарь», спортивный комплекс «Кристалл», стадион «Торпедо») </t>
  </si>
  <si>
    <t>Разработка проектно-сметной документации с положительным заключением государственной экспертизы на капитальный ремонт здания УСК «Олимп»</t>
  </si>
  <si>
    <r>
      <t>Расходы на выполнение работ по предписаниям отдела надзорной деятельности и с требованиями федеральных законов № 69-ФЗ «О пожарной безопасности», № 123-ФЗ «Технический регламент требований пожарной безопасности</t>
    </r>
    <r>
      <rPr>
        <b/>
        <sz val="12"/>
        <rFont val="Times New Roman"/>
        <family val="1"/>
        <charset val="204"/>
      </rPr>
      <t>»</t>
    </r>
  </si>
  <si>
    <t>Выполнение предписаний по оснащению медицинских кабинетов образовательных учреждений (172 медицинских блока в 124-х образовательных организациях)</t>
  </si>
  <si>
    <t xml:space="preserve">Ликвидация несанкционированной свалки на пересечении ул.Борковская и ул.Северная </t>
  </si>
  <si>
    <t xml:space="preserve">Содержание и коммунальные услуги муниципального специализированного жилищного фонда по адресам: ул. Вавилова, 31 и ул. Кошеля, 73 </t>
  </si>
  <si>
    <t>Индексация должностных окладов на 4% с 01.01.2018 года</t>
  </si>
  <si>
    <t>Расходы на ремонт асфальтового покрытия территорий учреждений образования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</si>
</sst>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name val="Calibri"/>
      <family val="2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0" fillId="0" borderId="0" xfId="0" applyFill="1"/>
    <xf numFmtId="0" fontId="2" fillId="0" borderId="1" xfId="1" applyNumberFormat="1" applyFont="1" applyFill="1" applyBorder="1" applyAlignment="1">
      <alignment horizontal="center" vertical="center"/>
    </xf>
    <xf numFmtId="0" fontId="0" fillId="0" borderId="0" xfId="0" applyNumberFormat="1" applyFill="1"/>
    <xf numFmtId="0" fontId="3" fillId="0" borderId="1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right"/>
    </xf>
    <xf numFmtId="3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3" fontId="9" fillId="0" borderId="1" xfId="0" applyNumberFormat="1" applyFont="1" applyFill="1" applyBorder="1" applyAlignment="1">
      <alignment horizontal="center"/>
    </xf>
    <xf numFmtId="0" fontId="0" fillId="0" borderId="0" xfId="0" applyFill="1" applyBorder="1"/>
    <xf numFmtId="0" fontId="2" fillId="0" borderId="0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wrapText="1"/>
    </xf>
    <xf numFmtId="3" fontId="2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wrapText="1"/>
    </xf>
    <xf numFmtId="3" fontId="3" fillId="0" borderId="1" xfId="1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/>
    </xf>
    <xf numFmtId="3" fontId="0" fillId="0" borderId="0" xfId="0" applyNumberFormat="1" applyFill="1"/>
    <xf numFmtId="0" fontId="5" fillId="0" borderId="1" xfId="1" applyFont="1" applyFill="1" applyBorder="1" applyAlignment="1"/>
    <xf numFmtId="3" fontId="4" fillId="0" borderId="1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49" fontId="10" fillId="0" borderId="1" xfId="1" applyNumberFormat="1" applyFont="1" applyFill="1" applyBorder="1" applyAlignment="1">
      <alignment horizontal="left" wrapText="1"/>
    </xf>
    <xf numFmtId="0" fontId="10" fillId="0" borderId="1" xfId="1" applyFont="1" applyFill="1" applyBorder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164" fontId="10" fillId="0" borderId="1" xfId="1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1"/>
  <sheetViews>
    <sheetView tabSelected="1" view="pageBreakPreview" topLeftCell="A40" zoomScaleNormal="96" zoomScaleSheetLayoutView="100" workbookViewId="0">
      <selection activeCell="B58" sqref="B58"/>
    </sheetView>
  </sheetViews>
  <sheetFormatPr defaultColWidth="9.140625" defaultRowHeight="15"/>
  <cols>
    <col min="1" max="1" width="9.140625" style="3"/>
    <col min="2" max="2" width="97.28515625" style="1" customWidth="1"/>
    <col min="3" max="3" width="16.85546875" style="1" customWidth="1"/>
    <col min="4" max="16384" width="9.140625" style="1"/>
  </cols>
  <sheetData>
    <row r="1" spans="1:4" ht="15.75">
      <c r="A1" s="30" t="s">
        <v>0</v>
      </c>
      <c r="B1" s="30"/>
      <c r="C1" s="30"/>
    </row>
    <row r="2" spans="1:4" ht="15.75">
      <c r="A2" s="30" t="s">
        <v>1</v>
      </c>
      <c r="B2" s="30"/>
      <c r="C2" s="30"/>
    </row>
    <row r="3" spans="1:4" ht="15.75" customHeight="1">
      <c r="A3" s="30" t="s">
        <v>23</v>
      </c>
      <c r="B3" s="30"/>
      <c r="C3" s="30"/>
    </row>
    <row r="4" spans="1:4" ht="68.25" customHeight="1">
      <c r="A4" s="29" t="s">
        <v>7</v>
      </c>
      <c r="B4" s="29"/>
      <c r="C4" s="29"/>
    </row>
    <row r="5" spans="1:4" ht="30" customHeight="1">
      <c r="A5" s="5"/>
      <c r="B5" s="11"/>
      <c r="C5" s="6" t="s">
        <v>24</v>
      </c>
    </row>
    <row r="6" spans="1:4" ht="27.75" customHeight="1">
      <c r="A6" s="2" t="s">
        <v>8</v>
      </c>
      <c r="B6" s="13" t="s">
        <v>2</v>
      </c>
      <c r="C6" s="16" t="s">
        <v>25</v>
      </c>
    </row>
    <row r="7" spans="1:4" ht="19.5" customHeight="1">
      <c r="A7" s="4">
        <v>1</v>
      </c>
      <c r="B7" s="14" t="s">
        <v>72</v>
      </c>
      <c r="C7" s="17">
        <f>653+230123+5126+13918+1439</f>
        <v>251259</v>
      </c>
      <c r="D7" s="1" t="s">
        <v>48</v>
      </c>
    </row>
    <row r="8" spans="1:4" ht="33.75" customHeight="1">
      <c r="A8" s="4">
        <v>2</v>
      </c>
      <c r="B8" s="24" t="s">
        <v>44</v>
      </c>
      <c r="C8" s="18">
        <f>15162+14297+22325+6351</f>
        <v>58135</v>
      </c>
      <c r="D8" s="1" t="s">
        <v>45</v>
      </c>
    </row>
    <row r="9" spans="1:4" ht="20.25" customHeight="1">
      <c r="A9" s="4">
        <v>3</v>
      </c>
      <c r="B9" s="14" t="s">
        <v>83</v>
      </c>
      <c r="C9" s="17">
        <v>80509</v>
      </c>
    </row>
    <row r="10" spans="1:4" ht="30.75" customHeight="1">
      <c r="A10" s="4">
        <v>4</v>
      </c>
      <c r="B10" s="14" t="s">
        <v>76</v>
      </c>
      <c r="C10" s="17">
        <f>9052+2734</f>
        <v>11786</v>
      </c>
      <c r="D10" s="1" t="s">
        <v>49</v>
      </c>
    </row>
    <row r="11" spans="1:4" ht="33" customHeight="1">
      <c r="A11" s="4">
        <v>5</v>
      </c>
      <c r="B11" s="24" t="s">
        <v>57</v>
      </c>
      <c r="C11" s="18">
        <f>59898+6534+5009</f>
        <v>71441</v>
      </c>
      <c r="D11" s="1" t="s">
        <v>45</v>
      </c>
    </row>
    <row r="12" spans="1:4" ht="34.5" customHeight="1">
      <c r="A12" s="4">
        <v>6</v>
      </c>
      <c r="B12" s="8" t="s">
        <v>77</v>
      </c>
      <c r="C12" s="7">
        <v>27026</v>
      </c>
      <c r="D12" s="10" t="s">
        <v>50</v>
      </c>
    </row>
    <row r="13" spans="1:4" ht="19.5" customHeight="1">
      <c r="A13" s="4">
        <v>7</v>
      </c>
      <c r="B13" s="8" t="s">
        <v>9</v>
      </c>
      <c r="C13" s="7">
        <v>1800</v>
      </c>
      <c r="D13" s="1" t="s">
        <v>49</v>
      </c>
    </row>
    <row r="14" spans="1:4" ht="36" customHeight="1">
      <c r="A14" s="4">
        <v>8</v>
      </c>
      <c r="B14" s="8" t="s">
        <v>10</v>
      </c>
      <c r="C14" s="7">
        <v>350</v>
      </c>
    </row>
    <row r="15" spans="1:4" ht="18.75" customHeight="1">
      <c r="A15" s="4">
        <v>9</v>
      </c>
      <c r="B15" s="8" t="s">
        <v>11</v>
      </c>
      <c r="C15" s="7">
        <v>4000</v>
      </c>
      <c r="D15" s="1" t="s">
        <v>28</v>
      </c>
    </row>
    <row r="16" spans="1:4" ht="53.25" customHeight="1">
      <c r="A16" s="4">
        <v>10</v>
      </c>
      <c r="B16" s="8" t="s">
        <v>12</v>
      </c>
      <c r="C16" s="7">
        <v>2268</v>
      </c>
      <c r="D16" s="1" t="s">
        <v>28</v>
      </c>
    </row>
    <row r="17" spans="1:4" ht="21.75" customHeight="1">
      <c r="A17" s="4">
        <v>11</v>
      </c>
      <c r="B17" s="8" t="s">
        <v>13</v>
      </c>
      <c r="C17" s="7">
        <v>400</v>
      </c>
      <c r="D17" s="1" t="s">
        <v>28</v>
      </c>
    </row>
    <row r="18" spans="1:4" ht="20.25" customHeight="1">
      <c r="A18" s="4">
        <v>12</v>
      </c>
      <c r="B18" s="8" t="s">
        <v>30</v>
      </c>
      <c r="C18" s="7">
        <v>11380</v>
      </c>
      <c r="D18" s="1" t="s">
        <v>28</v>
      </c>
    </row>
    <row r="19" spans="1:4" ht="20.25" customHeight="1">
      <c r="A19" s="4">
        <v>13</v>
      </c>
      <c r="B19" s="8" t="s">
        <v>14</v>
      </c>
      <c r="C19" s="7">
        <v>300</v>
      </c>
      <c r="D19" s="1" t="s">
        <v>28</v>
      </c>
    </row>
    <row r="20" spans="1:4" ht="21.75" customHeight="1">
      <c r="A20" s="4">
        <v>14</v>
      </c>
      <c r="B20" s="8" t="s">
        <v>15</v>
      </c>
      <c r="C20" s="7">
        <v>34866</v>
      </c>
      <c r="D20" s="1" t="s">
        <v>28</v>
      </c>
    </row>
    <row r="21" spans="1:4" ht="18" customHeight="1">
      <c r="A21" s="4">
        <v>15</v>
      </c>
      <c r="B21" s="8" t="s">
        <v>81</v>
      </c>
      <c r="C21" s="7">
        <v>31200</v>
      </c>
      <c r="D21" s="1" t="s">
        <v>28</v>
      </c>
    </row>
    <row r="22" spans="1:4" ht="20.25" customHeight="1">
      <c r="A22" s="4">
        <v>16</v>
      </c>
      <c r="B22" s="8" t="s">
        <v>3</v>
      </c>
      <c r="C22" s="7">
        <v>12287</v>
      </c>
      <c r="D22" s="1" t="s">
        <v>28</v>
      </c>
    </row>
    <row r="23" spans="1:4" ht="21" customHeight="1">
      <c r="A23" s="4">
        <v>17</v>
      </c>
      <c r="B23" s="8" t="s">
        <v>17</v>
      </c>
      <c r="C23" s="7">
        <v>4981</v>
      </c>
      <c r="D23" s="1" t="s">
        <v>28</v>
      </c>
    </row>
    <row r="24" spans="1:4" ht="33" customHeight="1">
      <c r="A24" s="4">
        <v>18</v>
      </c>
      <c r="B24" s="8" t="s">
        <v>37</v>
      </c>
      <c r="C24" s="7">
        <v>17296</v>
      </c>
      <c r="D24" s="1" t="s">
        <v>28</v>
      </c>
    </row>
    <row r="25" spans="1:4" ht="33" customHeight="1">
      <c r="A25" s="4">
        <v>19</v>
      </c>
      <c r="B25" s="8" t="s">
        <v>82</v>
      </c>
      <c r="C25" s="7">
        <v>296</v>
      </c>
      <c r="D25" s="1" t="s">
        <v>28</v>
      </c>
    </row>
    <row r="26" spans="1:4" ht="22.5" customHeight="1">
      <c r="A26" s="4">
        <v>20</v>
      </c>
      <c r="B26" s="8" t="s">
        <v>58</v>
      </c>
      <c r="C26" s="7">
        <v>2694</v>
      </c>
      <c r="D26" s="1" t="s">
        <v>28</v>
      </c>
    </row>
    <row r="27" spans="1:4" ht="21" customHeight="1">
      <c r="A27" s="4">
        <v>21</v>
      </c>
      <c r="B27" s="8" t="s">
        <v>40</v>
      </c>
      <c r="C27" s="7">
        <f>16038+10370</f>
        <v>26408</v>
      </c>
      <c r="D27" s="1" t="s">
        <v>28</v>
      </c>
    </row>
    <row r="28" spans="1:4" ht="33" customHeight="1">
      <c r="A28" s="4">
        <v>22</v>
      </c>
      <c r="B28" s="8" t="s">
        <v>41</v>
      </c>
      <c r="C28" s="7">
        <v>14065</v>
      </c>
      <c r="D28" s="1" t="s">
        <v>28</v>
      </c>
    </row>
    <row r="29" spans="1:4" ht="18.75" customHeight="1">
      <c r="A29" s="4">
        <v>23</v>
      </c>
      <c r="B29" s="8" t="s">
        <v>16</v>
      </c>
      <c r="C29" s="7">
        <v>38370</v>
      </c>
      <c r="D29" s="1" t="s">
        <v>29</v>
      </c>
    </row>
    <row r="30" spans="1:4" ht="33" customHeight="1">
      <c r="A30" s="4">
        <v>24</v>
      </c>
      <c r="B30" s="8" t="s">
        <v>4</v>
      </c>
      <c r="C30" s="7">
        <f>11840+1747+21675-21675</f>
        <v>13587</v>
      </c>
      <c r="D30" s="1" t="s">
        <v>32</v>
      </c>
    </row>
    <row r="31" spans="1:4" ht="33" customHeight="1">
      <c r="A31" s="4">
        <v>25</v>
      </c>
      <c r="B31" s="8" t="s">
        <v>18</v>
      </c>
      <c r="C31" s="7">
        <v>2468</v>
      </c>
      <c r="D31" s="1" t="s">
        <v>32</v>
      </c>
    </row>
    <row r="32" spans="1:4" ht="33.75" customHeight="1">
      <c r="A32" s="4">
        <v>26</v>
      </c>
      <c r="B32" s="8" t="s">
        <v>19</v>
      </c>
      <c r="C32" s="7">
        <v>698</v>
      </c>
      <c r="D32" s="1" t="s">
        <v>32</v>
      </c>
    </row>
    <row r="33" spans="1:5" ht="19.5" customHeight="1">
      <c r="A33" s="4">
        <v>27</v>
      </c>
      <c r="B33" s="8" t="s">
        <v>20</v>
      </c>
      <c r="C33" s="7">
        <v>5615</v>
      </c>
      <c r="D33" s="1" t="s">
        <v>32</v>
      </c>
    </row>
    <row r="34" spans="1:5" ht="18" customHeight="1">
      <c r="A34" s="4">
        <v>28</v>
      </c>
      <c r="B34" s="8" t="s">
        <v>21</v>
      </c>
      <c r="C34" s="7">
        <v>3063</v>
      </c>
      <c r="D34" s="1" t="s">
        <v>32</v>
      </c>
    </row>
    <row r="35" spans="1:5" ht="18.75" customHeight="1">
      <c r="A35" s="4">
        <v>29</v>
      </c>
      <c r="B35" s="8" t="s">
        <v>5</v>
      </c>
      <c r="C35" s="7">
        <v>12460</v>
      </c>
      <c r="D35" s="1" t="s">
        <v>32</v>
      </c>
    </row>
    <row r="36" spans="1:5" ht="18" customHeight="1">
      <c r="A36" s="4">
        <v>30</v>
      </c>
      <c r="B36" s="8" t="s">
        <v>22</v>
      </c>
      <c r="C36" s="7">
        <v>400</v>
      </c>
      <c r="D36" s="1" t="s">
        <v>32</v>
      </c>
    </row>
    <row r="37" spans="1:5" ht="49.5" customHeight="1">
      <c r="A37" s="4">
        <v>31</v>
      </c>
      <c r="B37" s="8" t="s">
        <v>42</v>
      </c>
      <c r="C37" s="7">
        <v>3744</v>
      </c>
      <c r="D37" s="1" t="s">
        <v>32</v>
      </c>
    </row>
    <row r="38" spans="1:5" ht="33.75" customHeight="1">
      <c r="A38" s="4">
        <v>32</v>
      </c>
      <c r="B38" s="14" t="s">
        <v>59</v>
      </c>
      <c r="C38" s="7">
        <f>SUM(C39:C41)</f>
        <v>307790</v>
      </c>
      <c r="D38" s="1" t="s">
        <v>32</v>
      </c>
      <c r="E38" s="1" t="s">
        <v>35</v>
      </c>
    </row>
    <row r="39" spans="1:5" ht="17.25" customHeight="1">
      <c r="A39" s="4"/>
      <c r="B39" s="25" t="s">
        <v>33</v>
      </c>
      <c r="C39" s="9">
        <v>41119</v>
      </c>
    </row>
    <row r="40" spans="1:5" ht="16.5" customHeight="1">
      <c r="A40" s="4"/>
      <c r="B40" s="25" t="s">
        <v>34</v>
      </c>
      <c r="C40" s="9">
        <v>55666</v>
      </c>
    </row>
    <row r="41" spans="1:5" ht="30.75" customHeight="1">
      <c r="A41" s="4"/>
      <c r="B41" s="25" t="s">
        <v>36</v>
      </c>
      <c r="C41" s="9">
        <f>307790-41119-55666</f>
        <v>211005</v>
      </c>
    </row>
    <row r="42" spans="1:5" ht="17.25" customHeight="1">
      <c r="A42" s="4">
        <v>33</v>
      </c>
      <c r="B42" s="8" t="s">
        <v>26</v>
      </c>
      <c r="C42" s="7">
        <v>1200</v>
      </c>
    </row>
    <row r="43" spans="1:5" ht="20.25" customHeight="1">
      <c r="A43" s="4">
        <v>34</v>
      </c>
      <c r="B43" s="14" t="s">
        <v>27</v>
      </c>
      <c r="C43" s="17">
        <f>1228+344+3000</f>
        <v>4572</v>
      </c>
      <c r="D43" s="1" t="s">
        <v>31</v>
      </c>
    </row>
    <row r="44" spans="1:5" ht="17.25" customHeight="1">
      <c r="A44" s="4">
        <v>35</v>
      </c>
      <c r="B44" s="14" t="s">
        <v>84</v>
      </c>
      <c r="C44" s="17">
        <v>41288</v>
      </c>
      <c r="D44" s="1" t="s">
        <v>47</v>
      </c>
    </row>
    <row r="45" spans="1:5" ht="18" customHeight="1">
      <c r="A45" s="4">
        <v>36</v>
      </c>
      <c r="B45" s="14" t="s">
        <v>38</v>
      </c>
      <c r="C45" s="17">
        <v>3469</v>
      </c>
      <c r="D45" s="1" t="s">
        <v>39</v>
      </c>
    </row>
    <row r="46" spans="1:5" ht="31.5">
      <c r="A46" s="4">
        <v>37</v>
      </c>
      <c r="B46" s="14" t="s">
        <v>73</v>
      </c>
      <c r="C46" s="17">
        <v>1000</v>
      </c>
      <c r="D46" s="1" t="s">
        <v>39</v>
      </c>
    </row>
    <row r="47" spans="1:5" ht="31.5">
      <c r="A47" s="4">
        <v>38</v>
      </c>
      <c r="B47" s="14" t="s">
        <v>74</v>
      </c>
      <c r="C47" s="17">
        <v>17649</v>
      </c>
      <c r="D47" s="1" t="s">
        <v>43</v>
      </c>
    </row>
    <row r="48" spans="1:5" ht="18.75" customHeight="1">
      <c r="A48" s="4">
        <v>39</v>
      </c>
      <c r="B48" s="14" t="s">
        <v>60</v>
      </c>
      <c r="C48" s="17">
        <v>8028</v>
      </c>
      <c r="D48" s="1" t="s">
        <v>43</v>
      </c>
    </row>
    <row r="49" spans="1:8" ht="18.75" customHeight="1">
      <c r="A49" s="4">
        <v>40</v>
      </c>
      <c r="B49" s="15" t="s">
        <v>54</v>
      </c>
      <c r="C49" s="17">
        <v>2612</v>
      </c>
      <c r="D49" s="1" t="s">
        <v>55</v>
      </c>
    </row>
    <row r="50" spans="1:8" ht="30.75" customHeight="1">
      <c r="A50" s="4">
        <v>41</v>
      </c>
      <c r="B50" s="14" t="s">
        <v>56</v>
      </c>
      <c r="C50" s="17">
        <v>1608</v>
      </c>
      <c r="D50" s="1" t="s">
        <v>55</v>
      </c>
    </row>
    <row r="51" spans="1:8" ht="18.75" customHeight="1">
      <c r="A51" s="4">
        <v>42</v>
      </c>
      <c r="B51" s="24" t="s">
        <v>46</v>
      </c>
      <c r="C51" s="17">
        <v>10000</v>
      </c>
      <c r="D51" s="1" t="s">
        <v>47</v>
      </c>
    </row>
    <row r="52" spans="1:8" ht="18" customHeight="1">
      <c r="A52" s="4">
        <v>43</v>
      </c>
      <c r="B52" s="14" t="s">
        <v>75</v>
      </c>
      <c r="C52" s="17">
        <v>3000</v>
      </c>
      <c r="D52" s="1" t="s">
        <v>47</v>
      </c>
    </row>
    <row r="53" spans="1:8" ht="47.25">
      <c r="A53" s="4">
        <v>44</v>
      </c>
      <c r="B53" s="14" t="s">
        <v>51</v>
      </c>
      <c r="C53" s="17">
        <f>2021-1000</f>
        <v>1021</v>
      </c>
      <c r="D53" s="1" t="s">
        <v>52</v>
      </c>
    </row>
    <row r="54" spans="1:8" ht="47.25">
      <c r="A54" s="4">
        <v>45</v>
      </c>
      <c r="B54" s="14" t="s">
        <v>79</v>
      </c>
      <c r="C54" s="17">
        <v>10147</v>
      </c>
      <c r="D54" s="1" t="s">
        <v>53</v>
      </c>
    </row>
    <row r="55" spans="1:8" ht="31.5">
      <c r="A55" s="4">
        <v>46</v>
      </c>
      <c r="B55" s="14" t="s">
        <v>61</v>
      </c>
      <c r="C55" s="17">
        <v>948</v>
      </c>
      <c r="D55" s="1" t="s">
        <v>47</v>
      </c>
    </row>
    <row r="56" spans="1:8" ht="31.5">
      <c r="A56" s="4">
        <v>47</v>
      </c>
      <c r="B56" s="14" t="s">
        <v>64</v>
      </c>
      <c r="C56" s="17">
        <v>19377</v>
      </c>
      <c r="D56" s="1" t="s">
        <v>47</v>
      </c>
    </row>
    <row r="57" spans="1:8" ht="15.75">
      <c r="A57" s="4">
        <v>48</v>
      </c>
      <c r="B57" s="14" t="s">
        <v>65</v>
      </c>
      <c r="C57" s="17">
        <f>C58+C59+C60</f>
        <v>51318</v>
      </c>
      <c r="D57" s="1" t="s">
        <v>47</v>
      </c>
    </row>
    <row r="58" spans="1:8" ht="15.75">
      <c r="A58" s="4"/>
      <c r="B58" s="26" t="s">
        <v>66</v>
      </c>
      <c r="C58" s="31">
        <v>16368</v>
      </c>
    </row>
    <row r="59" spans="1:8" ht="15.75">
      <c r="A59" s="4"/>
      <c r="B59" s="25" t="s">
        <v>68</v>
      </c>
      <c r="C59" s="31">
        <v>9750</v>
      </c>
    </row>
    <row r="60" spans="1:8" ht="15.75">
      <c r="A60" s="4"/>
      <c r="B60" s="25" t="s">
        <v>67</v>
      </c>
      <c r="C60" s="31">
        <v>25200</v>
      </c>
    </row>
    <row r="61" spans="1:8" ht="31.5" customHeight="1">
      <c r="A61" s="4">
        <v>49</v>
      </c>
      <c r="B61" s="14" t="s">
        <v>80</v>
      </c>
      <c r="C61" s="17">
        <v>14645</v>
      </c>
      <c r="D61" s="1" t="s">
        <v>47</v>
      </c>
    </row>
    <row r="62" spans="1:8" ht="34.5" customHeight="1">
      <c r="A62" s="4">
        <v>50</v>
      </c>
      <c r="B62" s="8" t="s">
        <v>78</v>
      </c>
      <c r="C62" s="19" t="s">
        <v>63</v>
      </c>
      <c r="D62" s="1" t="s">
        <v>50</v>
      </c>
      <c r="H62" s="12"/>
    </row>
    <row r="63" spans="1:8" ht="31.5" customHeight="1">
      <c r="A63" s="4">
        <v>51</v>
      </c>
      <c r="B63" s="8" t="s">
        <v>62</v>
      </c>
      <c r="C63" s="20">
        <v>20152</v>
      </c>
      <c r="D63" s="1" t="s">
        <v>50</v>
      </c>
    </row>
    <row r="64" spans="1:8" ht="33" customHeight="1">
      <c r="A64" s="4">
        <v>52</v>
      </c>
      <c r="B64" s="27" t="s">
        <v>69</v>
      </c>
      <c r="C64" s="20">
        <v>80537</v>
      </c>
      <c r="D64" s="1" t="s">
        <v>50</v>
      </c>
    </row>
    <row r="65" spans="1:4" ht="18" customHeight="1">
      <c r="A65" s="4">
        <v>53</v>
      </c>
      <c r="B65" s="28" t="s">
        <v>70</v>
      </c>
      <c r="C65" s="20" t="s">
        <v>71</v>
      </c>
      <c r="D65" s="1" t="s">
        <v>50</v>
      </c>
    </row>
    <row r="66" spans="1:4" ht="20.25" customHeight="1">
      <c r="A66" s="4"/>
      <c r="B66" s="22" t="s">
        <v>6</v>
      </c>
      <c r="C66" s="23">
        <f>SUM(C7:C65)-C39-C40-C41-C58-C59-C60</f>
        <v>1345513</v>
      </c>
    </row>
    <row r="67" spans="1:4">
      <c r="C67" s="21"/>
    </row>
    <row r="71" spans="1:4">
      <c r="C71" s="21"/>
    </row>
  </sheetData>
  <customSheetViews>
    <customSheetView guid="{5E970965-EBAA-4583-9113-2F1FD408C7E6}" showPageBreaks="1" printArea="1" view="pageBreakPreview" topLeftCell="A38">
      <selection activeCell="C54" sqref="C54"/>
      <pageMargins left="0.57999999999999996" right="0.32" top="0.31" bottom="0.31496062992125984" header="0.2" footer="0.31496062992125984"/>
      <pageSetup paperSize="9" scale="75" orientation="portrait" r:id="rId1"/>
      <headerFooter differentFirst="1">
        <oddHeader>&amp;C&amp;P</oddHeader>
      </headerFooter>
    </customSheetView>
    <customSheetView guid="{FC7E265B-5628-49CC-B922-47845EDE3806}" showPageBreaks="1" printArea="1" view="pageBreakPreview" topLeftCell="A55">
      <selection activeCell="F63" sqref="F63"/>
      <pageMargins left="0.98425196850393704" right="0.39370078740157483" top="0.55118110236220474" bottom="0.31496062992125984" header="0.31496062992125984" footer="0.31496062992125984"/>
      <pageSetup paperSize="9" scale="70" orientation="portrait" r:id="rId2"/>
      <headerFooter differentFirst="1">
        <oddHeader>&amp;C&amp;P</oddHeader>
      </headerFooter>
    </customSheetView>
    <customSheetView guid="{0E7D6FB0-89ED-4CA2-8A46-395DE0EEF218}" showPageBreaks="1" printArea="1" view="pageBreakPreview" topLeftCell="A43">
      <selection activeCell="G56" sqref="G56"/>
      <pageMargins left="0.98425196850393704" right="0.39370078740157483" top="0.55118110236220474" bottom="0.31496062992125984" header="0.31496062992125984" footer="0.31496062992125984"/>
      <pageSetup paperSize="9" scale="70" orientation="portrait" r:id="rId3"/>
      <headerFooter differentFirst="1">
        <oddHeader>&amp;C&amp;P</oddHeader>
      </headerFooter>
    </customSheetView>
    <customSheetView guid="{CA868468-5F28-4D57-8281-DB2CFB777ABB}" showPageBreaks="1" printArea="1" view="pageBreakPreview" topLeftCell="A40">
      <selection activeCell="C53" sqref="C53"/>
      <pageMargins left="0.98425196850393704" right="0.39370078740157483" top="0.55118110236220474" bottom="0.31496062992125984" header="0.31496062992125984" footer="0.31496062992125984"/>
      <pageSetup paperSize="9" scale="70" orientation="portrait" r:id="rId4"/>
      <headerFooter differentFirst="1">
        <oddHeader>&amp;C&amp;P</oddHeader>
      </headerFooter>
    </customSheetView>
    <customSheetView guid="{59257022-7E1D-43D6-923E-29B12F5BA58B}" showPageBreaks="1" printArea="1" view="pageBreakPreview" topLeftCell="A34">
      <selection activeCell="C49" sqref="C49"/>
      <pageMargins left="0.98425196850393704" right="0.39370078740157483" top="0.55118110236220474" bottom="0.31496062992125984" header="0.31496062992125984" footer="0.31496062992125984"/>
      <pageSetup paperSize="9" scale="70" orientation="portrait" r:id="rId5"/>
      <headerFooter differentFirst="1">
        <oddHeader>&amp;C&amp;P</oddHeader>
      </headerFooter>
    </customSheetView>
    <customSheetView guid="{3138DDCF-607D-436F-8387-9A91194A9663}" showPageBreaks="1" printArea="1" view="pageBreakPreview" topLeftCell="A37">
      <selection activeCell="D52" sqref="D52"/>
      <pageMargins left="0.98425196850393704" right="0.39370078740157483" top="0.55118110236220474" bottom="0.31496062992125984" header="0.31496062992125984" footer="0.31496062992125984"/>
      <pageSetup paperSize="9" scale="70" orientation="portrait" r:id="rId6"/>
      <headerFooter differentFirst="1">
        <oddHeader>&amp;C&amp;P</oddHeader>
      </headerFooter>
    </customSheetView>
    <customSheetView guid="{C2787407-F562-4D03-8970-D113AD41CB6E}" showPageBreaks="1" printArea="1" view="pageBreakPreview" topLeftCell="A38">
      <selection activeCell="C57" sqref="C57"/>
      <pageMargins left="0.98425196850393704" right="0.39370078740157483" top="0.55118110236220474" bottom="0.31496062992125984" header="0.31496062992125984" footer="0.31496062992125984"/>
      <pageSetup paperSize="9" scale="70" orientation="portrait" r:id="rId7"/>
      <headerFooter differentFirst="1">
        <oddHeader>&amp;C&amp;P</oddHeader>
      </headerFooter>
    </customSheetView>
    <customSheetView guid="{54FD0BF2-5B65-4DCA-B3B0-92B0A1324D4D}" showPageBreaks="1" printArea="1" view="pageBreakPreview" topLeftCell="A16">
      <selection activeCell="B25" sqref="B25"/>
      <pageMargins left="0.98425196850393704" right="0.39370078740157483" top="0.55118110236220474" bottom="0.31496062992125984" header="0.31496062992125984" footer="0.31496062992125984"/>
      <pageSetup paperSize="9" scale="70" orientation="portrait" r:id="rId8"/>
      <headerFooter differentFirst="1">
        <oddHeader>&amp;C&amp;P</oddHeader>
      </headerFooter>
    </customSheetView>
    <customSheetView guid="{C7094EE5-B36C-4632-AB1C-596D174E3E9E}" showPageBreaks="1" printArea="1" view="pageBreakPreview" topLeftCell="A5">
      <selection activeCell="O16" sqref="O16"/>
      <pageMargins left="0.57999999999999996" right="0.32" top="0.31" bottom="0.31496062992125984" header="0.2" footer="0.31496062992125984"/>
      <pageSetup paperSize="9" scale="75" orientation="portrait" r:id="rId9"/>
      <headerFooter differentFirst="1">
        <oddHeader>&amp;C&amp;P</oddHeader>
      </headerFooter>
    </customSheetView>
  </customSheetViews>
  <mergeCells count="4">
    <mergeCell ref="A4:C4"/>
    <mergeCell ref="A3:C3"/>
    <mergeCell ref="A2:C2"/>
    <mergeCell ref="A1:C1"/>
  </mergeCells>
  <pageMargins left="0.57999999999999996" right="0.32" top="0.31" bottom="0.31496062992125984" header="0.2" footer="0.31496062992125984"/>
  <pageSetup paperSize="9" scale="75" orientation="portrait" r:id="rId10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Тананыкина Анна Викторовна</cp:lastModifiedBy>
  <cp:lastPrinted>2017-10-12T12:56:46Z</cp:lastPrinted>
  <dcterms:created xsi:type="dcterms:W3CDTF">2016-11-29T09:53:06Z</dcterms:created>
  <dcterms:modified xsi:type="dcterms:W3CDTF">2017-10-12T12:56:49Z</dcterms:modified>
</cp:coreProperties>
</file>