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80" windowHeight="8925"/>
  </bookViews>
  <sheets>
    <sheet name="2018" sheetId="1" r:id="rId1"/>
    <sheet name="Лист1" sheetId="2" r:id="rId2"/>
  </sheets>
  <definedNames>
    <definedName name="_xlnm._FilterDatabase" localSheetId="0" hidden="1">'2018'!$A$15:$E$915</definedName>
    <definedName name="_xlnm.Print_Titles" localSheetId="0">'2018'!$A:$E,'2018'!$8:$10</definedName>
    <definedName name="_xlnm.Print_Area" localSheetId="0">'2018'!$A$1:$G$912</definedName>
  </definedNames>
  <calcPr calcId="125725"/>
</workbook>
</file>

<file path=xl/calcChain.xml><?xml version="1.0" encoding="utf-8"?>
<calcChain xmlns="http://schemas.openxmlformats.org/spreadsheetml/2006/main">
  <c r="F105" i="1"/>
  <c r="F103"/>
  <c r="G907"/>
  <c r="F907"/>
  <c r="G282"/>
  <c r="F282"/>
  <c r="G228"/>
  <c r="G146"/>
  <c r="F146"/>
  <c r="G38"/>
  <c r="F38"/>
  <c r="F154" l="1"/>
  <c r="F156" l="1"/>
  <c r="G698"/>
  <c r="G697" s="1"/>
  <c r="G696" s="1"/>
  <c r="G695" s="1"/>
  <c r="F698"/>
  <c r="F697" s="1"/>
  <c r="F696" s="1"/>
  <c r="F695" s="1"/>
  <c r="G710"/>
  <c r="G709" s="1"/>
  <c r="F710"/>
  <c r="F709" s="1"/>
  <c r="G704"/>
  <c r="G703" s="1"/>
  <c r="F704"/>
  <c r="F703" s="1"/>
  <c r="F565"/>
  <c r="F583"/>
  <c r="F318" l="1"/>
  <c r="F850"/>
  <c r="F863"/>
  <c r="F862" s="1"/>
  <c r="G638" l="1"/>
  <c r="F638"/>
  <c r="F587"/>
  <c r="F586" s="1"/>
  <c r="F585" s="1"/>
  <c r="G587"/>
  <c r="G585" s="1"/>
  <c r="G508"/>
  <c r="G507" s="1"/>
  <c r="G506" s="1"/>
  <c r="G505" s="1"/>
  <c r="F508"/>
  <c r="F507" s="1"/>
  <c r="F506" s="1"/>
  <c r="F505" s="1"/>
  <c r="F369" l="1"/>
  <c r="G300"/>
  <c r="G302"/>
  <c r="G304"/>
  <c r="F304"/>
  <c r="F302"/>
  <c r="F846" l="1"/>
  <c r="F845" s="1"/>
  <c r="F828"/>
  <c r="F827" s="1"/>
  <c r="F825"/>
  <c r="F824" s="1"/>
  <c r="F822"/>
  <c r="F821" s="1"/>
  <c r="F819"/>
  <c r="F818" s="1"/>
  <c r="F816"/>
  <c r="F815" s="1"/>
  <c r="F813"/>
  <c r="F812" s="1"/>
  <c r="F801"/>
  <c r="F800" s="1"/>
  <c r="F69"/>
  <c r="F87"/>
  <c r="G564" l="1"/>
  <c r="G563" s="1"/>
  <c r="G562" s="1"/>
  <c r="G561" s="1"/>
  <c r="F564"/>
  <c r="F563" s="1"/>
  <c r="F562" s="1"/>
  <c r="F561" s="1"/>
  <c r="F560"/>
  <c r="F229" l="1"/>
  <c r="F228" s="1"/>
  <c r="F163" l="1"/>
  <c r="F162" s="1"/>
  <c r="F51"/>
  <c r="F49"/>
  <c r="F47"/>
  <c r="F320" l="1"/>
  <c r="F110"/>
  <c r="F393"/>
  <c r="F114"/>
  <c r="F68"/>
  <c r="F67" s="1"/>
  <c r="F66" s="1"/>
  <c r="F65" s="1"/>
  <c r="F64" s="1"/>
  <c r="F481" l="1"/>
  <c r="F480" s="1"/>
  <c r="F479" s="1"/>
  <c r="F478" s="1"/>
  <c r="F431"/>
  <c r="F430" s="1"/>
  <c r="F428"/>
  <c r="F427" s="1"/>
  <c r="F158" l="1"/>
  <c r="G590" l="1"/>
  <c r="G589" s="1"/>
  <c r="G584" s="1"/>
  <c r="F590"/>
  <c r="F589" s="1"/>
  <c r="F584" s="1"/>
  <c r="G425" l="1"/>
  <c r="F425"/>
  <c r="F423" l="1"/>
  <c r="F422" s="1"/>
  <c r="F363"/>
  <c r="F362" s="1"/>
  <c r="F361" s="1"/>
  <c r="G423" l="1"/>
  <c r="G422" s="1"/>
  <c r="G363"/>
  <c r="G362" s="1"/>
  <c r="G361" s="1"/>
  <c r="G843" l="1"/>
  <c r="G842" s="1"/>
  <c r="F843"/>
  <c r="F842" s="1"/>
  <c r="F324" l="1"/>
  <c r="G322"/>
  <c r="F322"/>
  <c r="G324"/>
  <c r="G319" l="1"/>
  <c r="F319"/>
  <c r="G531" l="1"/>
  <c r="G530" s="1"/>
  <c r="G529" s="1"/>
  <c r="G528" s="1"/>
  <c r="F531"/>
  <c r="F530" s="1"/>
  <c r="F529" s="1"/>
  <c r="F528" s="1"/>
  <c r="G707" l="1"/>
  <c r="G706" s="1"/>
  <c r="F707"/>
  <c r="F706" s="1"/>
  <c r="F702" l="1"/>
  <c r="F701" s="1"/>
  <c r="G701"/>
  <c r="G702"/>
  <c r="G503" l="1"/>
  <c r="G502" s="1"/>
  <c r="F503" l="1"/>
  <c r="F502" s="1"/>
  <c r="G667" l="1"/>
  <c r="G666" s="1"/>
  <c r="F137" l="1"/>
  <c r="F136" s="1"/>
  <c r="F135" s="1"/>
  <c r="F134" s="1"/>
  <c r="F667"/>
  <c r="F666" s="1"/>
  <c r="G137"/>
  <c r="G136" s="1"/>
  <c r="G135" s="1"/>
  <c r="G134" s="1"/>
  <c r="G662" l="1"/>
  <c r="G661" s="1"/>
  <c r="F673"/>
  <c r="F672" s="1"/>
  <c r="G652"/>
  <c r="G651" s="1"/>
  <c r="G490"/>
  <c r="G489" s="1"/>
  <c r="G488" s="1"/>
  <c r="F683"/>
  <c r="F682" s="1"/>
  <c r="F399" l="1"/>
  <c r="F398" s="1"/>
  <c r="F397" s="1"/>
  <c r="F396" s="1"/>
  <c r="G495"/>
  <c r="G494" s="1"/>
  <c r="G493" s="1"/>
  <c r="G155"/>
  <c r="G692"/>
  <c r="G691" s="1"/>
  <c r="G690" s="1"/>
  <c r="G673"/>
  <c r="G672" s="1"/>
  <c r="F387"/>
  <c r="F386" s="1"/>
  <c r="F385" s="1"/>
  <c r="F384" s="1"/>
  <c r="F490"/>
  <c r="F489" s="1"/>
  <c r="F488" s="1"/>
  <c r="F692"/>
  <c r="F691" s="1"/>
  <c r="F690" s="1"/>
  <c r="G683"/>
  <c r="G682" s="1"/>
  <c r="F420"/>
  <c r="F419" s="1"/>
  <c r="F418" s="1"/>
  <c r="F417" s="1"/>
  <c r="F515" l="1"/>
  <c r="F514" s="1"/>
  <c r="F513" s="1"/>
  <c r="G741"/>
  <c r="G740" s="1"/>
  <c r="F212"/>
  <c r="G330"/>
  <c r="G329" s="1"/>
  <c r="G328" s="1"/>
  <c r="G327" s="1"/>
  <c r="G326" s="1"/>
  <c r="F768"/>
  <c r="F767" s="1"/>
  <c r="G860"/>
  <c r="G859" s="1"/>
  <c r="G858" s="1"/>
  <c r="G236"/>
  <c r="G235" s="1"/>
  <c r="G630"/>
  <c r="G629" s="1"/>
  <c r="G628" s="1"/>
  <c r="F744"/>
  <c r="F743" s="1"/>
  <c r="G274"/>
  <c r="G273" s="1"/>
  <c r="G272" s="1"/>
  <c r="G728"/>
  <c r="G727" s="1"/>
  <c r="G726" s="1"/>
  <c r="G725" s="1"/>
  <c r="G724" s="1"/>
  <c r="G723" s="1"/>
  <c r="G258"/>
  <c r="G257" s="1"/>
  <c r="G256" s="1"/>
  <c r="G255" s="1"/>
  <c r="F619"/>
  <c r="F618" s="1"/>
  <c r="F617" s="1"/>
  <c r="F849"/>
  <c r="G280"/>
  <c r="G131"/>
  <c r="G109"/>
  <c r="F577"/>
  <c r="F576" s="1"/>
  <c r="F575" s="1"/>
  <c r="F777"/>
  <c r="F776" s="1"/>
  <c r="F901"/>
  <c r="F900" s="1"/>
  <c r="F899" s="1"/>
  <c r="F898" s="1"/>
  <c r="F897" s="1"/>
  <c r="F896" s="1"/>
  <c r="F894" s="1"/>
  <c r="F354"/>
  <c r="F353" s="1"/>
  <c r="F352" s="1"/>
  <c r="F351" s="1"/>
  <c r="G640"/>
  <c r="G48"/>
  <c r="G526"/>
  <c r="G525" s="1"/>
  <c r="G524" s="1"/>
  <c r="F289"/>
  <c r="F288" s="1"/>
  <c r="F287" s="1"/>
  <c r="G399"/>
  <c r="G398" s="1"/>
  <c r="G397" s="1"/>
  <c r="G396" s="1"/>
  <c r="G804"/>
  <c r="G803" s="1"/>
  <c r="F274"/>
  <c r="F273" s="1"/>
  <c r="F272" s="1"/>
  <c r="G293"/>
  <c r="G292" s="1"/>
  <c r="G291" s="1"/>
  <c r="G747"/>
  <c r="G746" s="1"/>
  <c r="F317"/>
  <c r="F316" s="1"/>
  <c r="F315" s="1"/>
  <c r="F597"/>
  <c r="F596" s="1"/>
  <c r="F595" s="1"/>
  <c r="F594" s="1"/>
  <c r="G649"/>
  <c r="G648" s="1"/>
  <c r="G789"/>
  <c r="G788" s="1"/>
  <c r="G200"/>
  <c r="G199" s="1"/>
  <c r="G198" s="1"/>
  <c r="G242"/>
  <c r="G241" s="1"/>
  <c r="G382"/>
  <c r="G381" s="1"/>
  <c r="G380" s="1"/>
  <c r="G379" s="1"/>
  <c r="G798"/>
  <c r="G797" s="1"/>
  <c r="G26"/>
  <c r="G25" s="1"/>
  <c r="G50"/>
  <c r="F233"/>
  <c r="F232" s="1"/>
  <c r="F649"/>
  <c r="F648" s="1"/>
  <c r="G855"/>
  <c r="G854" s="1"/>
  <c r="G853" s="1"/>
  <c r="G59"/>
  <c r="G522"/>
  <c r="G521" s="1"/>
  <c r="F771"/>
  <c r="F770" s="1"/>
  <c r="F278"/>
  <c r="G634"/>
  <c r="F833"/>
  <c r="F832" s="1"/>
  <c r="F831" s="1"/>
  <c r="F830" s="1"/>
  <c r="G227"/>
  <c r="G465"/>
  <c r="G464" s="1"/>
  <c r="G463" s="1"/>
  <c r="G462" s="1"/>
  <c r="G786"/>
  <c r="G785" s="1"/>
  <c r="G340"/>
  <c r="G339" s="1"/>
  <c r="G338" s="1"/>
  <c r="G337" s="1"/>
  <c r="G233"/>
  <c r="G232" s="1"/>
  <c r="F415"/>
  <c r="F414" s="1"/>
  <c r="F413" s="1"/>
  <c r="F412" s="1"/>
  <c r="F728"/>
  <c r="F727" s="1"/>
  <c r="F726" s="1"/>
  <c r="F725" s="1"/>
  <c r="F724" s="1"/>
  <c r="F723" s="1"/>
  <c r="G840"/>
  <c r="G839" s="1"/>
  <c r="F252"/>
  <c r="F251" s="1"/>
  <c r="F250" s="1"/>
  <c r="F249" s="1"/>
  <c r="G460"/>
  <c r="G459" s="1"/>
  <c r="G458" s="1"/>
  <c r="G457" s="1"/>
  <c r="G718"/>
  <c r="G717" s="1"/>
  <c r="G716" s="1"/>
  <c r="G715" s="1"/>
  <c r="G714" s="1"/>
  <c r="F789"/>
  <c r="F788" s="1"/>
  <c r="G876"/>
  <c r="G875" s="1"/>
  <c r="G34"/>
  <c r="G111"/>
  <c r="F280"/>
  <c r="F876"/>
  <c r="F875" s="1"/>
  <c r="G82"/>
  <c r="G81" s="1"/>
  <c r="G80" s="1"/>
  <c r="G335"/>
  <c r="G334" s="1"/>
  <c r="G333" s="1"/>
  <c r="G332" s="1"/>
  <c r="G909"/>
  <c r="G908" s="1"/>
  <c r="G183"/>
  <c r="G182" s="1"/>
  <c r="G181" s="1"/>
  <c r="G180" s="1"/>
  <c r="G179" s="1"/>
  <c r="F604"/>
  <c r="F603" s="1"/>
  <c r="F602" s="1"/>
  <c r="G370"/>
  <c r="F242"/>
  <c r="F241" s="1"/>
  <c r="G551"/>
  <c r="G550" s="1"/>
  <c r="G549" s="1"/>
  <c r="G688"/>
  <c r="G687" s="1"/>
  <c r="G686" s="1"/>
  <c r="G142"/>
  <c r="G354"/>
  <c r="G353" s="1"/>
  <c r="G352" s="1"/>
  <c r="G351" s="1"/>
  <c r="F236"/>
  <c r="F235" s="1"/>
  <c r="G753"/>
  <c r="G752" s="1"/>
  <c r="G88"/>
  <c r="F308"/>
  <c r="F307" s="1"/>
  <c r="F306" s="1"/>
  <c r="F756"/>
  <c r="F755" s="1"/>
  <c r="G810"/>
  <c r="G809" s="1"/>
  <c r="G615"/>
  <c r="G614" s="1"/>
  <c r="G613" s="1"/>
  <c r="G210"/>
  <c r="G546"/>
  <c r="G545" s="1"/>
  <c r="G544" s="1"/>
  <c r="G538"/>
  <c r="G537" s="1"/>
  <c r="G536" s="1"/>
  <c r="G656"/>
  <c r="G655" s="1"/>
  <c r="F330"/>
  <c r="F329" s="1"/>
  <c r="F328" s="1"/>
  <c r="F327" s="1"/>
  <c r="F326" s="1"/>
  <c r="G446"/>
  <c r="G445" s="1"/>
  <c r="G444" s="1"/>
  <c r="G443" s="1"/>
  <c r="G204"/>
  <c r="G203" s="1"/>
  <c r="G202" s="1"/>
  <c r="F465"/>
  <c r="F464" s="1"/>
  <c r="F463" s="1"/>
  <c r="F462" s="1"/>
  <c r="F810"/>
  <c r="F809" s="1"/>
  <c r="F762"/>
  <c r="F761" s="1"/>
  <c r="G116"/>
  <c r="G115" s="1"/>
  <c r="G349"/>
  <c r="G348" s="1"/>
  <c r="G347" s="1"/>
  <c r="G346" s="1"/>
  <c r="G573"/>
  <c r="G572" s="1"/>
  <c r="G571" s="1"/>
  <c r="G777"/>
  <c r="G776" s="1"/>
  <c r="F340"/>
  <c r="F339" s="1"/>
  <c r="F338" s="1"/>
  <c r="F337" s="1"/>
  <c r="G771"/>
  <c r="G770" s="1"/>
  <c r="F526"/>
  <c r="F525" s="1"/>
  <c r="F524" s="1"/>
  <c r="G410"/>
  <c r="G409" s="1"/>
  <c r="G408" s="1"/>
  <c r="G407" s="1"/>
  <c r="F266"/>
  <c r="F265" s="1"/>
  <c r="G765"/>
  <c r="G764" s="1"/>
  <c r="G174"/>
  <c r="F377"/>
  <c r="F376" s="1"/>
  <c r="F375" s="1"/>
  <c r="F374" s="1"/>
  <c r="F795"/>
  <c r="F794" s="1"/>
  <c r="F774"/>
  <c r="F773" s="1"/>
  <c r="G317"/>
  <c r="G316" s="1"/>
  <c r="G315" s="1"/>
  <c r="G762"/>
  <c r="G761" s="1"/>
  <c r="G86"/>
  <c r="G221"/>
  <c r="G220" s="1"/>
  <c r="G219" s="1"/>
  <c r="G218" s="1"/>
  <c r="G377"/>
  <c r="G376" s="1"/>
  <c r="G375" s="1"/>
  <c r="G374" s="1"/>
  <c r="F765"/>
  <c r="F764" s="1"/>
  <c r="G32"/>
  <c r="G415"/>
  <c r="G414" s="1"/>
  <c r="G413" s="1"/>
  <c r="G412" s="1"/>
  <c r="G750"/>
  <c r="G749" s="1"/>
  <c r="G289"/>
  <c r="G288" s="1"/>
  <c r="G287" s="1"/>
  <c r="F559"/>
  <c r="F558" s="1"/>
  <c r="F557" s="1"/>
  <c r="G46"/>
  <c r="G405"/>
  <c r="G404" s="1"/>
  <c r="G403" s="1"/>
  <c r="G402" s="1"/>
  <c r="G401" s="1"/>
  <c r="G212"/>
  <c r="G127"/>
  <c r="F555"/>
  <c r="F554" s="1"/>
  <c r="F553" s="1"/>
  <c r="G636"/>
  <c r="F891"/>
  <c r="F890" s="1"/>
  <c r="F889" s="1"/>
  <c r="F888" s="1"/>
  <c r="F887" s="1"/>
  <c r="G387"/>
  <c r="G386" s="1"/>
  <c r="G385" s="1"/>
  <c r="G384" s="1"/>
  <c r="F677"/>
  <c r="F676" s="1"/>
  <c r="G891"/>
  <c r="G890" s="1"/>
  <c r="G889" s="1"/>
  <c r="G888" s="1"/>
  <c r="G887" s="1"/>
  <c r="G29"/>
  <c r="G28" s="1"/>
  <c r="F349"/>
  <c r="F348" s="1"/>
  <c r="F347" s="1"/>
  <c r="F346" s="1"/>
  <c r="F615"/>
  <c r="F614" s="1"/>
  <c r="F613" s="1"/>
  <c r="F612" s="1"/>
  <c r="F611" s="1"/>
  <c r="G36"/>
  <c r="F474"/>
  <c r="F473" s="1"/>
  <c r="F472" s="1"/>
  <c r="F471" s="1"/>
  <c r="F470" s="1"/>
  <c r="F519"/>
  <c r="F518" s="1"/>
  <c r="G851"/>
  <c r="G308"/>
  <c r="G307" s="1"/>
  <c r="G306" s="1"/>
  <c r="F753"/>
  <c r="F752" s="1"/>
  <c r="G19"/>
  <c r="G18" s="1"/>
  <c r="G17" s="1"/>
  <c r="G16" s="1"/>
  <c r="G15" s="1"/>
  <c r="G14" s="1"/>
  <c r="G569"/>
  <c r="G568" s="1"/>
  <c r="G567" s="1"/>
  <c r="G768"/>
  <c r="G767" s="1"/>
  <c r="G91"/>
  <c r="G90" s="1"/>
  <c r="F335"/>
  <c r="F334" s="1"/>
  <c r="F333" s="1"/>
  <c r="F332" s="1"/>
  <c r="F792"/>
  <c r="F791" s="1"/>
  <c r="G96"/>
  <c r="G95" s="1"/>
  <c r="G94" s="1"/>
  <c r="G93" s="1"/>
  <c r="F370"/>
  <c r="G555"/>
  <c r="G554" s="1"/>
  <c r="G553" s="1"/>
  <c r="F738"/>
  <c r="F737" s="1"/>
  <c r="G120"/>
  <c r="G481"/>
  <c r="G480" s="1"/>
  <c r="G479" s="1"/>
  <c r="G833"/>
  <c r="G832" s="1"/>
  <c r="G831" s="1"/>
  <c r="G830" s="1"/>
  <c r="F382"/>
  <c r="F381" s="1"/>
  <c r="F380" s="1"/>
  <c r="F379" s="1"/>
  <c r="F718"/>
  <c r="F717" s="1"/>
  <c r="F716" s="1"/>
  <c r="F715" s="1"/>
  <c r="F714" s="1"/>
  <c r="G129"/>
  <c r="F263"/>
  <c r="F262" s="1"/>
  <c r="G519"/>
  <c r="G518" s="1"/>
  <c r="G517" s="1"/>
  <c r="F780"/>
  <c r="F779" s="1"/>
  <c r="F759"/>
  <c r="F758" s="1"/>
  <c r="G172"/>
  <c r="F608"/>
  <c r="F607" s="1"/>
  <c r="F606" s="1"/>
  <c r="F750"/>
  <c r="F749" s="1"/>
  <c r="F300"/>
  <c r="G792"/>
  <c r="G791" s="1"/>
  <c r="G278"/>
  <c r="G626"/>
  <c r="G625" s="1"/>
  <c r="G624" s="1"/>
  <c r="G208"/>
  <c r="F542"/>
  <c r="F541" s="1"/>
  <c r="F540" s="1"/>
  <c r="G500"/>
  <c r="G499" s="1"/>
  <c r="G498" s="1"/>
  <c r="F640"/>
  <c r="F860"/>
  <c r="F859" s="1"/>
  <c r="F858" s="1"/>
  <c r="G153"/>
  <c r="G359"/>
  <c r="G358" s="1"/>
  <c r="G357" s="1"/>
  <c r="G356" s="1"/>
  <c r="G608"/>
  <c r="G607" s="1"/>
  <c r="G606" s="1"/>
  <c r="G735"/>
  <c r="G734" s="1"/>
  <c r="G795"/>
  <c r="G794" s="1"/>
  <c r="F884"/>
  <c r="F883" s="1"/>
  <c r="F882" s="1"/>
  <c r="F881" s="1"/>
  <c r="G176"/>
  <c r="G559"/>
  <c r="G558" s="1"/>
  <c r="G557" s="1"/>
  <c r="F798"/>
  <c r="F797" s="1"/>
  <c r="F239"/>
  <c r="F238" s="1"/>
  <c r="F680"/>
  <c r="F679" s="1"/>
  <c r="F446"/>
  <c r="F445" s="1"/>
  <c r="F444" s="1"/>
  <c r="F443" s="1"/>
  <c r="G879"/>
  <c r="G878" s="1"/>
  <c r="G61"/>
  <c r="G474"/>
  <c r="G473" s="1"/>
  <c r="G472" s="1"/>
  <c r="G471" s="1"/>
  <c r="G470" s="1"/>
  <c r="F879"/>
  <c r="F878" s="1"/>
  <c r="G252"/>
  <c r="G251" s="1"/>
  <c r="G250" s="1"/>
  <c r="G249" s="1"/>
  <c r="G677"/>
  <c r="G676" s="1"/>
  <c r="G849"/>
  <c r="G848" s="1"/>
  <c r="G313"/>
  <c r="G312" s="1"/>
  <c r="G311" s="1"/>
  <c r="G783"/>
  <c r="G782" s="1"/>
  <c r="G190"/>
  <c r="G189" s="1"/>
  <c r="G188" s="1"/>
  <c r="G187" s="1"/>
  <c r="F405"/>
  <c r="F404" s="1"/>
  <c r="F403" s="1"/>
  <c r="F402" s="1"/>
  <c r="F401" s="1"/>
  <c r="G807"/>
  <c r="G806" s="1"/>
  <c r="G104"/>
  <c r="G756"/>
  <c r="G755" s="1"/>
  <c r="G144"/>
  <c r="F359"/>
  <c r="F358" s="1"/>
  <c r="F357" s="1"/>
  <c r="F356" s="1"/>
  <c r="F245"/>
  <c r="F244" s="1"/>
  <c r="F460"/>
  <c r="F459" s="1"/>
  <c r="F458" s="1"/>
  <c r="F457" s="1"/>
  <c r="G659"/>
  <c r="G658" s="1"/>
  <c r="G151"/>
  <c r="F546"/>
  <c r="F545" s="1"/>
  <c r="F544" s="1"/>
  <c r="F786"/>
  <c r="F785" s="1"/>
  <c r="G392"/>
  <c r="G391" s="1"/>
  <c r="G390" s="1"/>
  <c r="G389" s="1"/>
  <c r="G619"/>
  <c r="G618" s="1"/>
  <c r="G617" s="1"/>
  <c r="F840"/>
  <c r="F839" s="1"/>
  <c r="G368"/>
  <c r="G542"/>
  <c r="G541" s="1"/>
  <c r="G540" s="1"/>
  <c r="G872"/>
  <c r="G871" s="1"/>
  <c r="G870" s="1"/>
  <c r="F293"/>
  <c r="F292" s="1"/>
  <c r="F291" s="1"/>
  <c r="F410"/>
  <c r="F409" s="1"/>
  <c r="F408" s="1"/>
  <c r="F407" s="1"/>
  <c r="F804"/>
  <c r="F803" s="1"/>
  <c r="G195"/>
  <c r="G194" s="1"/>
  <c r="G193" s="1"/>
  <c r="G192" s="1"/>
  <c r="F208"/>
  <c r="F688"/>
  <c r="F687" s="1"/>
  <c r="F686" s="1"/>
  <c r="G57"/>
  <c r="G263"/>
  <c r="G262" s="1"/>
  <c r="G451"/>
  <c r="G450" s="1"/>
  <c r="G449" s="1"/>
  <c r="G744"/>
  <c r="G743" s="1"/>
  <c r="G124"/>
  <c r="F19"/>
  <c r="F18" s="1"/>
  <c r="F17" s="1"/>
  <c r="F16" s="1"/>
  <c r="F15" s="1"/>
  <c r="F14" s="1"/>
  <c r="G75"/>
  <c r="G74" s="1"/>
  <c r="G73" s="1"/>
  <c r="G72" s="1"/>
  <c r="G71" s="1"/>
  <c r="G269"/>
  <c r="G268" s="1"/>
  <c r="G597"/>
  <c r="G596" s="1"/>
  <c r="G595" s="1"/>
  <c r="G594" s="1"/>
  <c r="G577"/>
  <c r="G576" s="1"/>
  <c r="G575" s="1"/>
  <c r="G774"/>
  <c r="G773" s="1"/>
  <c r="G266"/>
  <c r="G265" s="1"/>
  <c r="G239"/>
  <c r="G238" s="1"/>
  <c r="F477"/>
  <c r="G113"/>
  <c r="F451"/>
  <c r="F450" s="1"/>
  <c r="F449" s="1"/>
  <c r="G670"/>
  <c r="G669" s="1"/>
  <c r="G160"/>
  <c r="G159" s="1"/>
  <c r="G245"/>
  <c r="G244" s="1"/>
  <c r="G738"/>
  <c r="G737" s="1"/>
  <c r="G515"/>
  <c r="G514" s="1"/>
  <c r="G513" s="1"/>
  <c r="G512" s="1"/>
  <c r="G680"/>
  <c r="G679" s="1"/>
  <c r="G102"/>
  <c r="G455"/>
  <c r="G454" s="1"/>
  <c r="G453" s="1"/>
  <c r="F747"/>
  <c r="F746" s="1"/>
  <c r="G884"/>
  <c r="G883" s="1"/>
  <c r="G882" s="1"/>
  <c r="G881" s="1"/>
  <c r="G780"/>
  <c r="G779" s="1"/>
  <c r="F455"/>
  <c r="F454" s="1"/>
  <c r="F453" s="1"/>
  <c r="F783"/>
  <c r="F782" s="1"/>
  <c r="F855"/>
  <c r="F854" s="1"/>
  <c r="F853" s="1"/>
  <c r="G299"/>
  <c r="G298" s="1"/>
  <c r="G604"/>
  <c r="G603" s="1"/>
  <c r="G602" s="1"/>
  <c r="G601" s="1"/>
  <c r="G600" s="1"/>
  <c r="G122"/>
  <c r="F670"/>
  <c r="F669" s="1"/>
  <c r="G759"/>
  <c r="G758" s="1"/>
  <c r="G901"/>
  <c r="G900" s="1"/>
  <c r="G899" s="1"/>
  <c r="G898" s="1"/>
  <c r="G897" s="1"/>
  <c r="G896" s="1"/>
  <c r="G894" s="1"/>
  <c r="G420"/>
  <c r="G419" s="1"/>
  <c r="G418" s="1"/>
  <c r="G417" s="1"/>
  <c r="G439"/>
  <c r="G438" s="1"/>
  <c r="G582"/>
  <c r="G581" s="1"/>
  <c r="G580" s="1"/>
  <c r="G579" s="1"/>
  <c r="F582"/>
  <c r="F581" s="1"/>
  <c r="F580" s="1"/>
  <c r="F579" s="1"/>
  <c r="G85" l="1"/>
  <c r="G45"/>
  <c r="G44" s="1"/>
  <c r="G612"/>
  <c r="G611" s="1"/>
  <c r="F261"/>
  <c r="G566"/>
  <c r="G548"/>
  <c r="G56"/>
  <c r="G55" s="1"/>
  <c r="G54" s="1"/>
  <c r="G53" s="1"/>
  <c r="G310"/>
  <c r="G277"/>
  <c r="G276" s="1"/>
  <c r="G487"/>
  <c r="G486" s="1"/>
  <c r="G478"/>
  <c r="G477" s="1"/>
  <c r="G468" s="1"/>
  <c r="G367"/>
  <c r="G366" s="1"/>
  <c r="G365" s="1"/>
  <c r="G345" s="1"/>
  <c r="F665"/>
  <c r="G150"/>
  <c r="G149" s="1"/>
  <c r="G148" s="1"/>
  <c r="G857"/>
  <c r="F857"/>
  <c r="G633"/>
  <c r="G632" s="1"/>
  <c r="G838"/>
  <c r="G837" s="1"/>
  <c r="G836" s="1"/>
  <c r="F299"/>
  <c r="F298" s="1"/>
  <c r="G733"/>
  <c r="G732" s="1"/>
  <c r="G731" s="1"/>
  <c r="G593"/>
  <c r="G101"/>
  <c r="G100" s="1"/>
  <c r="G99" s="1"/>
  <c r="F286"/>
  <c r="F285" s="1"/>
  <c r="G207"/>
  <c r="G206" s="1"/>
  <c r="G197" s="1"/>
  <c r="G373"/>
  <c r="F277"/>
  <c r="F276" s="1"/>
  <c r="F271" s="1"/>
  <c r="G84"/>
  <c r="G79" s="1"/>
  <c r="G31"/>
  <c r="G24" s="1"/>
  <c r="G23" s="1"/>
  <c r="G22" s="1"/>
  <c r="F144"/>
  <c r="F34"/>
  <c r="F57"/>
  <c r="G535"/>
  <c r="G141"/>
  <c r="G140" s="1"/>
  <c r="G139" s="1"/>
  <c r="G217"/>
  <c r="F601"/>
  <c r="F600" s="1"/>
  <c r="G874"/>
  <c r="G869" s="1"/>
  <c r="F36"/>
  <c r="F172"/>
  <c r="F160"/>
  <c r="F159" s="1"/>
  <c r="G665"/>
  <c r="G448"/>
  <c r="G442" s="1"/>
  <c r="G171"/>
  <c r="G170" s="1"/>
  <c r="G119"/>
  <c r="F468"/>
  <c r="G126"/>
  <c r="G231"/>
  <c r="F231"/>
  <c r="G647"/>
  <c r="G646" s="1"/>
  <c r="G271"/>
  <c r="F151"/>
  <c r="F116"/>
  <c r="F115" s="1"/>
  <c r="F183"/>
  <c r="F182" s="1"/>
  <c r="F181" s="1"/>
  <c r="F180" s="1"/>
  <c r="F179" s="1"/>
  <c r="F200"/>
  <c r="F199" s="1"/>
  <c r="F198" s="1"/>
  <c r="F96"/>
  <c r="F95" s="1"/>
  <c r="F94" s="1"/>
  <c r="F93" s="1"/>
  <c r="F50"/>
  <c r="F61"/>
  <c r="F59"/>
  <c r="F210"/>
  <c r="F207" s="1"/>
  <c r="F206" s="1"/>
  <c r="F88"/>
  <c r="F111"/>
  <c r="F190"/>
  <c r="F189" s="1"/>
  <c r="F188" s="1"/>
  <c r="F187" s="1"/>
  <c r="F91"/>
  <c r="F90" s="1"/>
  <c r="F32"/>
  <c r="F75"/>
  <c r="F74" s="1"/>
  <c r="F73" s="1"/>
  <c r="F72" s="1"/>
  <c r="F71" s="1"/>
  <c r="F26"/>
  <c r="F25" s="1"/>
  <c r="F122"/>
  <c r="F874"/>
  <c r="F176"/>
  <c r="F195"/>
  <c r="F194" s="1"/>
  <c r="F193" s="1"/>
  <c r="F192" s="1"/>
  <c r="F131"/>
  <c r="F142"/>
  <c r="F29"/>
  <c r="F28" s="1"/>
  <c r="F102"/>
  <c r="F124"/>
  <c r="F448"/>
  <c r="F442" s="1"/>
  <c r="G261"/>
  <c r="G260" s="1"/>
  <c r="G511"/>
  <c r="G297"/>
  <c r="F593"/>
  <c r="G286"/>
  <c r="G285" s="1"/>
  <c r="G108"/>
  <c r="G107" s="1"/>
  <c r="G436"/>
  <c r="G435" s="1"/>
  <c r="F436"/>
  <c r="F435" s="1"/>
  <c r="G868" l="1"/>
  <c r="G866" s="1"/>
  <c r="G534"/>
  <c r="G721"/>
  <c r="G623"/>
  <c r="G622" s="1"/>
  <c r="G254"/>
  <c r="G248" s="1"/>
  <c r="G226"/>
  <c r="G225" s="1"/>
  <c r="G224" s="1"/>
  <c r="G186"/>
  <c r="G43"/>
  <c r="G42" s="1"/>
  <c r="G41" s="1"/>
  <c r="G296"/>
  <c r="G169"/>
  <c r="G168" s="1"/>
  <c r="F297"/>
  <c r="F227"/>
  <c r="G434"/>
  <c r="G433" s="1"/>
  <c r="G395" s="1"/>
  <c r="G343" s="1"/>
  <c r="F141"/>
  <c r="F140" s="1"/>
  <c r="F139" s="1"/>
  <c r="G118"/>
  <c r="G106" s="1"/>
  <c r="F31"/>
  <c r="F24" s="1"/>
  <c r="F23" s="1"/>
  <c r="F22" s="1"/>
  <c r="F56"/>
  <c r="F55" s="1"/>
  <c r="F54" s="1"/>
  <c r="F53" s="1"/>
  <c r="G484" l="1"/>
  <c r="G166"/>
  <c r="F226"/>
  <c r="F225" s="1"/>
  <c r="F224" s="1"/>
  <c r="G98"/>
  <c r="G78" s="1"/>
  <c r="G12" s="1"/>
  <c r="G215"/>
  <c r="G645"/>
  <c r="G643" s="1"/>
  <c r="F626" l="1"/>
  <c r="F625" s="1"/>
  <c r="F624" s="1"/>
  <c r="F630"/>
  <c r="F629" s="1"/>
  <c r="F628" s="1"/>
  <c r="F155" l="1"/>
  <c r="F636"/>
  <c r="F500"/>
  <c r="F499" s="1"/>
  <c r="F498" s="1"/>
  <c r="F221"/>
  <c r="F220" s="1"/>
  <c r="F219" s="1"/>
  <c r="F522"/>
  <c r="F521" s="1"/>
  <c r="F258"/>
  <c r="F257" s="1"/>
  <c r="F256" s="1"/>
  <c r="F255" s="1"/>
  <c r="F634"/>
  <c r="F517" l="1"/>
  <c r="F512" s="1"/>
  <c r="F511" s="1"/>
  <c r="F218"/>
  <c r="F217" s="1"/>
  <c r="F633"/>
  <c r="F632" s="1"/>
  <c r="F872"/>
  <c r="F871" s="1"/>
  <c r="F870" s="1"/>
  <c r="F869" s="1"/>
  <c r="F153"/>
  <c r="F313"/>
  <c r="F312" s="1"/>
  <c r="F311" s="1"/>
  <c r="F310" s="1"/>
  <c r="F909"/>
  <c r="F908" s="1"/>
  <c r="F868" l="1"/>
  <c r="F866" s="1"/>
  <c r="F623"/>
  <c r="F622" s="1"/>
  <c r="F150"/>
  <c r="F149" s="1"/>
  <c r="F148" s="1"/>
  <c r="F296"/>
  <c r="F906"/>
  <c r="F904" s="1"/>
  <c r="F104"/>
  <c r="F101" s="1"/>
  <c r="F100" s="1"/>
  <c r="F99" s="1"/>
  <c r="F269"/>
  <c r="F268" s="1"/>
  <c r="G906"/>
  <c r="G904" s="1"/>
  <c r="G912" s="1"/>
  <c r="F48"/>
  <c r="F439"/>
  <c r="F438" s="1"/>
  <c r="F260" l="1"/>
  <c r="F254" s="1"/>
  <c r="F248" s="1"/>
  <c r="F215" s="1"/>
  <c r="F434"/>
  <c r="F433" s="1"/>
  <c r="F395" s="1"/>
  <c r="F129"/>
  <c r="F127"/>
  <c r="F126" l="1"/>
  <c r="F662"/>
  <c r="F661" s="1"/>
  <c r="F656"/>
  <c r="F655" s="1"/>
  <c r="F659"/>
  <c r="F658" s="1"/>
  <c r="F652"/>
  <c r="F651" s="1"/>
  <c r="F538"/>
  <c r="F537" s="1"/>
  <c r="F536" s="1"/>
  <c r="F535" s="1"/>
  <c r="F647" l="1"/>
  <c r="F646" s="1"/>
  <c r="F741"/>
  <c r="F740" s="1"/>
  <c r="F807"/>
  <c r="F806" s="1"/>
  <c r="F82"/>
  <c r="F81" s="1"/>
  <c r="F80" s="1"/>
  <c r="F569"/>
  <c r="F568" s="1"/>
  <c r="F567" s="1"/>
  <c r="F735"/>
  <c r="F734" s="1"/>
  <c r="F733" s="1"/>
  <c r="F732" s="1"/>
  <c r="F731" s="1"/>
  <c r="F86"/>
  <c r="F85" s="1"/>
  <c r="F84" s="1"/>
  <c r="F495"/>
  <c r="F494" s="1"/>
  <c r="F174"/>
  <c r="F171" s="1"/>
  <c r="F170" s="1"/>
  <c r="F851"/>
  <c r="F848" s="1"/>
  <c r="F573"/>
  <c r="F572" s="1"/>
  <c r="F571" s="1"/>
  <c r="F204"/>
  <c r="F203" s="1"/>
  <c r="F202" s="1"/>
  <c r="F551"/>
  <c r="F550" s="1"/>
  <c r="F549" s="1"/>
  <c r="F548" s="1"/>
  <c r="F120"/>
  <c r="F119" s="1"/>
  <c r="F118" s="1"/>
  <c r="F566" l="1"/>
  <c r="F534" s="1"/>
  <c r="F493"/>
  <c r="F487" s="1"/>
  <c r="F486" s="1"/>
  <c r="F197"/>
  <c r="F186" s="1"/>
  <c r="F79"/>
  <c r="F169"/>
  <c r="F168" s="1"/>
  <c r="F645"/>
  <c r="F643" s="1"/>
  <c r="F838"/>
  <c r="F368"/>
  <c r="F367" s="1"/>
  <c r="F366" s="1"/>
  <c r="F365" s="1"/>
  <c r="F345" s="1"/>
  <c r="F721" l="1"/>
  <c r="F837"/>
  <c r="F836" s="1"/>
  <c r="F166"/>
  <c r="F484"/>
  <c r="F392"/>
  <c r="F391" s="1"/>
  <c r="F390" s="1"/>
  <c r="F389" s="1"/>
  <c r="F373" s="1"/>
  <c r="F343" s="1"/>
  <c r="F113"/>
  <c r="F109"/>
  <c r="F46"/>
  <c r="F45" l="1"/>
  <c r="F44" s="1"/>
  <c r="F108"/>
  <c r="F107" s="1"/>
  <c r="F106" l="1"/>
  <c r="F98" s="1"/>
  <c r="F78" s="1"/>
  <c r="F42"/>
  <c r="F41" s="1"/>
  <c r="F43"/>
  <c r="F12" l="1"/>
  <c r="F912" s="1"/>
</calcChain>
</file>

<file path=xl/sharedStrings.xml><?xml version="1.0" encoding="utf-8"?>
<sst xmlns="http://schemas.openxmlformats.org/spreadsheetml/2006/main" count="3764" uniqueCount="578">
  <si>
    <t>СРЕДСТВА МАССОВОЙ ИНФОРМАЦИИ</t>
  </si>
  <si>
    <t>12 00</t>
  </si>
  <si>
    <t xml:space="preserve">Другие вопросы в области средств массовой информации </t>
  </si>
  <si>
    <t>ОБСЛУЖИВАНИЕ ГОСУДАРСТВЕННОГО И МУНИЦИПАЛЬНОГО ДОЛГА</t>
  </si>
  <si>
    <t>13 00</t>
  </si>
  <si>
    <t>Другие вопросы в области культуры, кинематографии</t>
  </si>
  <si>
    <t>Сумма (тыс.руб.)</t>
  </si>
  <si>
    <t>Всего</t>
  </si>
  <si>
    <t xml:space="preserve">В том числе средства выше-стоящих бюджетов </t>
  </si>
  <si>
    <t>Другие вопросы в области национальной безопасности и правоохранительной деятельности</t>
  </si>
  <si>
    <t>14</t>
  </si>
  <si>
    <t>10</t>
  </si>
  <si>
    <t>Наименование направления расходов, раздела, подраздела, целевой статьи, вида расходов функциональной классификации</t>
  </si>
  <si>
    <t>ЦСР</t>
  </si>
  <si>
    <t>ВР</t>
  </si>
  <si>
    <t>ОБЩЕГОСУДАРСТВЕННЫЕ ВОПРОСЫ</t>
  </si>
  <si>
    <t>01 00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</si>
  <si>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</si>
  <si>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</si>
  <si>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</si>
  <si>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</si>
  <si>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</si>
  <si>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03 00</t>
  </si>
  <si>
    <t>НАЦИОНАЛЬНАЯ ЭКОНОМИКА</t>
  </si>
  <si>
    <t>04 00</t>
  </si>
  <si>
    <t>Лесное хозяйство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</si>
  <si>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</si>
  <si>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</si>
  <si>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</si>
  <si>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05 00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</si>
  <si>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</si>
  <si>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</si>
  <si>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</si>
  <si>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</si>
  <si>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06 00</t>
  </si>
  <si>
    <t>ОБРАЗОВАНИЕ</t>
  </si>
  <si>
    <t>07 00</t>
  </si>
  <si>
    <t>Дошкольное образование</t>
  </si>
  <si>
    <t>Общее образование</t>
  </si>
  <si>
    <t>Другие вопросы в области образования</t>
  </si>
  <si>
    <t>08 00</t>
  </si>
  <si>
    <t xml:space="preserve">Культура </t>
  </si>
  <si>
    <t>Библиотеки</t>
  </si>
  <si>
    <t>СОЦИАЛЬНАЯ ПОЛИТИКА</t>
  </si>
  <si>
    <t>10 00</t>
  </si>
  <si>
    <t>Социальное обеспечение населения</t>
  </si>
  <si>
    <t>Другие вопросы в области социальной политики</t>
  </si>
  <si>
    <t>ВСЕГО РАСХОДОВ</t>
  </si>
  <si>
    <t>Рз</t>
  </si>
  <si>
    <t xml:space="preserve"> ПР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</si>
  <si>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</si>
  <si>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</si>
  <si>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</si>
  <si>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</si>
  <si>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</si>
  <si>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</si>
  <si>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</si>
  <si>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11</t>
  </si>
  <si>
    <t>12</t>
  </si>
  <si>
    <t>09</t>
  </si>
  <si>
    <t>06</t>
  </si>
  <si>
    <t>08</t>
  </si>
  <si>
    <t>05</t>
  </si>
  <si>
    <t xml:space="preserve">Благоустройство </t>
  </si>
  <si>
    <t>Другие вопросы в области охраны окружающей среды</t>
  </si>
  <si>
    <t>Профессиональная подготовка, переподготовка и повышение квалификации</t>
  </si>
  <si>
    <t>Пенсионное обеспечение</t>
  </si>
  <si>
    <t>Доплаты к пенсиям, дополнительное пенсионное обеспечение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</si>
  <si>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</si>
  <si>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Связь и информатика</t>
  </si>
  <si>
    <t>Функционирование высшего должностного лица субъекта Российской Федерации и муниципального образования</t>
  </si>
  <si>
    <t>Сбор, удаление отходов и очистка сточных вод</t>
  </si>
  <si>
    <t xml:space="preserve">Дорожное хозяйство (дорожные фонды) </t>
  </si>
  <si>
    <t>13</t>
  </si>
  <si>
    <t>КУЛЬТУРА И КИНЕМАТОГРАФИЯ</t>
  </si>
  <si>
    <t>ФИЗИЧЕСКАЯ КУЛЬТУРА И СПОРТ</t>
  </si>
  <si>
    <t>11 00</t>
  </si>
  <si>
    <t>Физическая культура</t>
  </si>
  <si>
    <t>Массовый спорт</t>
  </si>
  <si>
    <t>Мероприятия в установленной сфере деятельности</t>
  </si>
  <si>
    <t>Мероприятия в области застройки территорий</t>
  </si>
  <si>
    <t>200</t>
  </si>
  <si>
    <t>Непрограммное направление расходов</t>
  </si>
  <si>
    <t>Учреждения, осуществляющие деятельность в сфере градостроительной деятельности</t>
  </si>
  <si>
    <t>Предоставление субсидий бюджетным, автономным учреждениям и иным некоммерческим организациям</t>
  </si>
  <si>
    <t>600</t>
  </si>
  <si>
    <t>Бюджетные инвестиции</t>
  </si>
  <si>
    <t>400</t>
  </si>
  <si>
    <t>Организации дополнительного образования</t>
  </si>
  <si>
    <t>Мероприятия в сфере дополнительного образования</t>
  </si>
  <si>
    <t>Образовательные организации высшего образования</t>
  </si>
  <si>
    <t>Мероприятия в сфере высшего образования</t>
  </si>
  <si>
    <t>300</t>
  </si>
  <si>
    <t>Музеи</t>
  </si>
  <si>
    <t>Театры, концертные и другие организации исполнительских искусств</t>
  </si>
  <si>
    <t>Дворцы, дома и другие учреждения культуры</t>
  </si>
  <si>
    <t>Мероприятия на обеспечение деятельности органов местного самоуправления в сфере культуры</t>
  </si>
  <si>
    <t>Мероприятия в сфере общегосударственного управления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</si>
  <si>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</si>
  <si>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Мероприятия в сфере транспорта</t>
  </si>
  <si>
    <t>Иные бюджетные ассигнования</t>
  </si>
  <si>
    <t>800</t>
  </si>
  <si>
    <t>Мероприятия в области жилищного хозяйства</t>
  </si>
  <si>
    <t>Социальное обеспечение и иные выплаты населению</t>
  </si>
  <si>
    <t>Мероприятия в сфере дорожного хозяйства</t>
  </si>
  <si>
    <t>Учреждения, осуществляющие деятельность в сфере дорожного хозяйства</t>
  </si>
  <si>
    <t>100</t>
  </si>
  <si>
    <t>Дошкольные образовательные организации</t>
  </si>
  <si>
    <t>Мероприятия в сфере дошкольного образования</t>
  </si>
  <si>
    <t>Мероприятия в общеобразовательных организациях</t>
  </si>
  <si>
    <t>Общеобразовательные организации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</si>
  <si>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</si>
  <si>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</si>
  <si>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Глава муниципального образования</t>
  </si>
  <si>
    <t>Центральный аппарат</t>
  </si>
  <si>
    <t>Мероприятия, не вошедшие в подпрограммы</t>
  </si>
  <si>
    <t>Мероприятия, направленные на развитие муниципальной службы</t>
  </si>
  <si>
    <t>Учреждения, осуществляющие деятельность  в сфере общегосударственного управления</t>
  </si>
  <si>
    <t>Учреждения, осуществляющие деятельность  в сфере обеспечения хозяйственного обслуживания</t>
  </si>
  <si>
    <t>Мероприятия в сфере национальной экономики</t>
  </si>
  <si>
    <t xml:space="preserve">Учреждения, осуществляющие деятельность  в сфере средств массовой информации </t>
  </si>
  <si>
    <t>Выплаты отдельным категориям граждан</t>
  </si>
  <si>
    <t>Мероприятия в области благоустройства</t>
  </si>
  <si>
    <t>Мероприятия в области лесного хозяйства</t>
  </si>
  <si>
    <t>Мероприятия в области коммунального хозяйства</t>
  </si>
  <si>
    <t>Мероприятия в области  коммунального хозяйства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</si>
  <si>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Капитальный ремонт многоквартирных домов городского округа Тольятти на 2014-2018 годы</t>
    </r>
    <r>
      <rPr>
        <sz val="13"/>
        <rFont val="Calibri"/>
        <family val="2"/>
        <charset val="204"/>
      </rPr>
      <t>»</t>
    </r>
  </si>
  <si>
    <t>Учреждения, осуществляющие деятельность по  другим вопросам в области жилищно-коммунального хозяйства</t>
  </si>
  <si>
    <t>Мероприятия по сбору, удалению отходов и очистке сточных вод</t>
  </si>
  <si>
    <t>Мероприятия по другим вопросам в области охраны окружающей среды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</si>
  <si>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</si>
  <si>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</si>
  <si>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</si>
  <si>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муниципальным долговым обязательствам</t>
  </si>
  <si>
    <t>Обслуживание государственного (муниципального) долга</t>
  </si>
  <si>
    <t>700</t>
  </si>
  <si>
    <t>Резервный фонд мэрии городского округа Тольятти для финансирования непредвиденных расходов</t>
  </si>
  <si>
    <t>Мероприятия в сфере  дополнительного образования</t>
  </si>
  <si>
    <t>Мероприятия в области физической культуры и спорта</t>
  </si>
  <si>
    <t>Учреждения, осуществляющие деятельность  в области физической культуры и  спорта</t>
  </si>
  <si>
    <r>
      <t xml:space="preserve">Муниципальная программа организации работы с детьми и молодежью в городском округе Тольятти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Молодежь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2014-2020гг.</t>
    </r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</si>
  <si>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</si>
  <si>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</si>
  <si>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Учреждения, обеспечивающие  поддержку некоммерческих организаций</t>
  </si>
  <si>
    <t>Мероприятия в области социальной политики</t>
  </si>
  <si>
    <t>Учреждения, обеспечивающие предоставление государственных и муниципальных услуг</t>
  </si>
  <si>
    <t>Мероприятия в сфере информационно-коммуникационных технологий и связи</t>
  </si>
  <si>
    <t>Муниципальная программа «Создание условий для развития туризма на территории городского округа Тольятти на 2014-2020гг.»</t>
  </si>
  <si>
    <t xml:space="preserve">Ежемесячные денежные выплаты Почетным гражданам городского округа Тольятти 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</si>
  <si>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</si>
  <si>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</si>
  <si>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 xml:space="preserve">Выплата рентных платежей по договорам пожизненной ренты </t>
  </si>
  <si>
    <t>Обслуживание государственного внутреннего и муниципального долга</t>
  </si>
  <si>
    <t>Руководство и управление в сфере установленных функций органов местного самоуправления</t>
  </si>
  <si>
    <r>
      <t xml:space="preserve">Муниципальная 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Культура Тольятти (2014-2018гг.)</t>
    </r>
    <r>
      <rPr>
        <sz val="13"/>
        <color theme="1"/>
        <rFont val="Calibri"/>
        <family val="2"/>
        <charset val="204"/>
      </rPr>
      <t>»</t>
    </r>
  </si>
  <si>
    <t>Стимулирующие субсидии на решение вопросов местного значения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</si>
  <si>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проживавшим совместно с Почетным гражданином городского округа Тольятти на день его смерти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</si>
  <si>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</si>
  <si>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</si>
  <si>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</si>
  <si>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Повышение безопасности дорожного движения на период 2014-2020гг.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                      </t>
    </r>
  </si>
  <si>
    <t>Муниципальная программа «Развитие транспортной системы и дорожного хозяйства городского округа Тольятти на 2014-2020гг.»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</si>
  <si>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</si>
  <si>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</si>
  <si>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</si>
  <si>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</si>
  <si>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 xml:space="preserve">Ежемесячные денежные выплаты к пенсии отдельным категориям граждан </t>
  </si>
  <si>
    <t>Ежемесячные денежные выплаты на ребенка одному из родителей, обучающемуся по очной форме обучения</t>
  </si>
  <si>
    <t>Ежемесячные денежные выплаты на приобретение льготных электронных проездных билетов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</si>
  <si>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</si>
  <si>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</si>
  <si>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</si>
  <si>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</si>
  <si>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</si>
  <si>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850</t>
  </si>
  <si>
    <t xml:space="preserve">Уплата налогов, сборов и иных платежей              </t>
  </si>
  <si>
    <t>870</t>
  </si>
  <si>
    <t>Резервные средства</t>
  </si>
  <si>
    <t>730</t>
  </si>
  <si>
    <t>Обслуживание муниципального долга</t>
  </si>
  <si>
    <t>610</t>
  </si>
  <si>
    <t>Субсидии бюджетным учреждениям</t>
  </si>
  <si>
    <t>110</t>
  </si>
  <si>
    <t>Расходы на выплаты персоналу казенных учреждений</t>
  </si>
  <si>
    <t>360</t>
  </si>
  <si>
    <t>Иные выплаты населению</t>
  </si>
  <si>
    <t>630</t>
  </si>
  <si>
    <t>830</t>
  </si>
  <si>
    <t>Исполнение судебных актов</t>
  </si>
  <si>
    <t>840</t>
  </si>
  <si>
    <t>Уплата налогов, сборов и иных платежей</t>
  </si>
  <si>
    <t>620</t>
  </si>
  <si>
    <t>Субсидии автономным учреждениям</t>
  </si>
  <si>
    <t>320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</si>
  <si>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
бенефициара к принципалу</t>
  </si>
  <si>
    <t>Учреждения, осуществляющие деятельность  в сфере национальной экономики</t>
  </si>
  <si>
    <t>Субсидии некоммерческим организациям (за исключением государственных (муниципальных) учреждений)</t>
  </si>
  <si>
    <t>810</t>
  </si>
  <si>
    <t>410</t>
  </si>
  <si>
    <t>Иные закупки товаров, работ и услуг для обеспечения государственных ( муниципальных) нужд</t>
  </si>
  <si>
    <t>310</t>
  </si>
  <si>
    <t>Публичные нормативные социальные выплаты гражданам</t>
  </si>
  <si>
    <t>Мероприятия в сфере социального обслуживания населения</t>
  </si>
  <si>
    <t>Субсидии некоммерческим организациям (за исключением государственных (муниципальных) учреждений</t>
  </si>
  <si>
    <t>Муниципальная программа «Капитальный ремонт многоквартирных домов городского округа Тольятти на 2014-2018 годы»</t>
  </si>
  <si>
    <t>Мероприятия в учреждениях, осуществляющих деятельность по другим вопросам в области жилищно-коммунального хозяйства</t>
  </si>
  <si>
    <t>Мероприятия в учреждениях, обеспечивающих предоставление государственных и муниципальных услуг</t>
  </si>
  <si>
    <t>Учреждения, осуществляющие деятельность в сфере национальной безопасности и правоохранительной деятельности</t>
  </si>
  <si>
    <t>Мероприятия,  осуществляемые учреждениями в сфере обеспечения национальной безопасности и правоохранительной деятельности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</si>
  <si>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</si>
  <si>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Субсидии некоммерческим организациям</t>
  </si>
  <si>
    <t xml:space="preserve">Субсидии юридическим лицам (за исключением субсидий муниципальным учреждениям), индивидуальным предпринимателям, физическим лицам </t>
  </si>
  <si>
    <t>Субсидии некоммерческим организациям в сфере дошкольного образования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</si>
  <si>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</si>
  <si>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</si>
  <si>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Обеспечение пожарной безопасности</t>
  </si>
  <si>
    <t>Субсидии некоммерческим организациям в области физической культуры и спорта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</si>
  <si>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</si>
  <si>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Финансовое обеспечение деятельности казенных учреждений</t>
  </si>
  <si>
    <t>Финансовое обеспечение деятельности бюджетных и автономных учреждений</t>
  </si>
  <si>
    <t>Капитальные вложения в объекты государственной (муниципальной) собственности</t>
  </si>
  <si>
    <t>Единовременное пособие в связи с принятием ребенка на воспитание в приемную семью, на патронатное воспитание</t>
  </si>
  <si>
    <t>Ежемесячное пособие на содержание ребенка, переданного на воспитание в приемную семью, на патронатное воспитание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</si>
  <si>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</si>
  <si>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Единовременная денежная выплата ко дню воинской славы России - Дню Победы советского народа  в Великой Отечественной войне 1941-1945 годов (9 мая)</t>
  </si>
  <si>
    <t>Единовременная денежная выплата ко Дню памяти жертв политических репрессий (30 октября)</t>
  </si>
  <si>
    <t>Единовременная денежная выплата к памятной дате России -  Дню Героев Отечества (9 декабря)</t>
  </si>
  <si>
    <t>Денежные выплаты на оплату социальных услуг, предоставляемых на условиях оплаты отдельным категориям граждан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</si>
  <si>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</si>
  <si>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Единовременные денежные выплаты гражданам, находящимся в трудных жизненных ситуациях и чрезвычайных обстоятельствах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</si>
  <si>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</si>
  <si>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 xml:space="preserve">Подпрограмма «Развитие городского пассажирского транспорта в городском округе Тольятти на период 2014-2020гг.» 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</si>
  <si>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2014-2020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</t>
    </r>
  </si>
  <si>
    <t>Приложение 4</t>
  </si>
  <si>
    <t>Обеспечение предоставления гарантий в области пенсионного обеспечения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лицам, замещавшим должности муниципальной службы в органах местного самоуправления городского округа Тольятти</t>
  </si>
  <si>
    <t>Учреждения, осуществляющие деятельность по другим вопросам в области жилищно-коммунального хозяйства</t>
  </si>
  <si>
    <t>Дополнительные меры социальной поддержки для отдельных категорий граждан, проживающих в домах, лишенных статуса системы социального обслуживания населения, на оплату жилого помещения и коммунальных услуг</t>
  </si>
  <si>
    <t>030 00 00000</t>
  </si>
  <si>
    <t>030 00 04000</t>
  </si>
  <si>
    <t xml:space="preserve">030 00 04350 </t>
  </si>
  <si>
    <t>030 00 02000</t>
  </si>
  <si>
    <t xml:space="preserve">030 00 02350 </t>
  </si>
  <si>
    <t>110 00 00000</t>
  </si>
  <si>
    <t>110 00 04000</t>
  </si>
  <si>
    <t>110 00 04460</t>
  </si>
  <si>
    <t>220 00 00000</t>
  </si>
  <si>
    <t>229 00 00000</t>
  </si>
  <si>
    <t>229 00 04000</t>
  </si>
  <si>
    <t>229 00 04040</t>
  </si>
  <si>
    <t>120 00 00000</t>
  </si>
  <si>
    <t>120 00 02000</t>
  </si>
  <si>
    <t>120 00 02070</t>
  </si>
  <si>
    <t>990 00 00000</t>
  </si>
  <si>
    <t>990 00 04000</t>
  </si>
  <si>
    <t>990 00 04040</t>
  </si>
  <si>
    <t>229 00 11000</t>
  </si>
  <si>
    <t>229 00 11010</t>
  </si>
  <si>
    <t>221 00 00000</t>
  </si>
  <si>
    <t>229 00 11040</t>
  </si>
  <si>
    <t>100 00 00000</t>
  </si>
  <si>
    <t>100 00 04000</t>
  </si>
  <si>
    <t>170 00 00000</t>
  </si>
  <si>
    <t>170 00 04000</t>
  </si>
  <si>
    <t>170 00 04040</t>
  </si>
  <si>
    <t>229 00 12000</t>
  </si>
  <si>
    <t>229 00 12040</t>
  </si>
  <si>
    <t>229 00 12060</t>
  </si>
  <si>
    <t>260 00 00000</t>
  </si>
  <si>
    <t>260 00 04000</t>
  </si>
  <si>
    <t>260 00 04070</t>
  </si>
  <si>
    <t>229 00 02000</t>
  </si>
  <si>
    <t>229 00 02080</t>
  </si>
  <si>
    <t>990 00 11000</t>
  </si>
  <si>
    <t>990 00 11020</t>
  </si>
  <si>
    <t>990 00 11030</t>
  </si>
  <si>
    <t>990 00 11040</t>
  </si>
  <si>
    <t>020 00 00000</t>
  </si>
  <si>
    <t>020 00 02000</t>
  </si>
  <si>
    <t>020 00 02280</t>
  </si>
  <si>
    <t>020 00 04000</t>
  </si>
  <si>
    <t>020 00 04280</t>
  </si>
  <si>
    <t>040 00 00000</t>
  </si>
  <si>
    <t>040 00 04000</t>
  </si>
  <si>
    <t>040 00 04280</t>
  </si>
  <si>
    <t>020 00 02360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</si>
  <si>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</si>
  <si>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</si>
  <si>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280 00 10000</t>
  </si>
  <si>
    <t>280 00 10360</t>
  </si>
  <si>
    <t>280 00 00000</t>
  </si>
  <si>
    <t xml:space="preserve">010 00 00000 </t>
  </si>
  <si>
    <t>010 00 02000</t>
  </si>
  <si>
    <t>010 00 02280</t>
  </si>
  <si>
    <t>010 00 04000</t>
  </si>
  <si>
    <t>010 00 04280</t>
  </si>
  <si>
    <t>010 00 02250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</si>
  <si>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</si>
  <si>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</si>
  <si>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</si>
  <si>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</si>
  <si>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</si>
  <si>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</si>
  <si>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</si>
  <si>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</si>
  <si>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</si>
  <si>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010 00 00000</t>
  </si>
  <si>
    <t>010 00 04510</t>
  </si>
  <si>
    <t>090 00 00000</t>
  </si>
  <si>
    <t>090 00 04000</t>
  </si>
  <si>
    <t>090 00 12000</t>
  </si>
  <si>
    <t>090 00 12140</t>
  </si>
  <si>
    <t>221 00 04000</t>
  </si>
  <si>
    <t>280 00 10020</t>
  </si>
  <si>
    <t>160 00 00000</t>
  </si>
  <si>
    <t>160 00 04000</t>
  </si>
  <si>
    <t>160 00 04150</t>
  </si>
  <si>
    <t>160 00 10000</t>
  </si>
  <si>
    <t>160 00 10050</t>
  </si>
  <si>
    <t>160 00 12000</t>
  </si>
  <si>
    <t>160 00 12150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</si>
  <si>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</si>
  <si>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090 00 02000</t>
  </si>
  <si>
    <t>090 00 02160</t>
  </si>
  <si>
    <t>070 00 00000</t>
  </si>
  <si>
    <t>070 00 02000</t>
  </si>
  <si>
    <t>070 00 02260</t>
  </si>
  <si>
    <t>070 00 04000</t>
  </si>
  <si>
    <t>070 00 04100</t>
  </si>
  <si>
    <t>070 00 04260</t>
  </si>
  <si>
    <t xml:space="preserve">070 00 10000 </t>
  </si>
  <si>
    <t>070 00 10260</t>
  </si>
  <si>
    <t>070 00 02270</t>
  </si>
  <si>
    <t>070 00 02280</t>
  </si>
  <si>
    <t>070 00 04270</t>
  </si>
  <si>
    <t>070 00 04280</t>
  </si>
  <si>
    <t>070 00 06000</t>
  </si>
  <si>
    <t>070 00 06270</t>
  </si>
  <si>
    <t>070 00 02300</t>
  </si>
  <si>
    <t>070 00 04300</t>
  </si>
  <si>
    <t>070 00 12000</t>
  </si>
  <si>
    <t>070 00 12300</t>
  </si>
  <si>
    <t>050 00 00000</t>
  </si>
  <si>
    <t>050 00 04270</t>
  </si>
  <si>
    <t>050 00 06000</t>
  </si>
  <si>
    <t xml:space="preserve">050 00 06270 </t>
  </si>
  <si>
    <t>280 00 12000</t>
  </si>
  <si>
    <t>280 00 12380</t>
  </si>
  <si>
    <t>050 00 04370</t>
  </si>
  <si>
    <t>110 00 02000</t>
  </si>
  <si>
    <t>110 00 02470</t>
  </si>
  <si>
    <t>110 00 04470</t>
  </si>
  <si>
    <t>050 00 09000</t>
  </si>
  <si>
    <t>050 00 09010</t>
  </si>
  <si>
    <t>Ежемесячные денежные выплаты на питание детям-инвалидам</t>
  </si>
  <si>
    <t>050 00 09020</t>
  </si>
  <si>
    <t>050 00 09030</t>
  </si>
  <si>
    <t>050 00 09050</t>
  </si>
  <si>
    <t>050 00 09060</t>
  </si>
  <si>
    <t>050 00 09070</t>
  </si>
  <si>
    <t>050 00 09080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</si>
  <si>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</si>
  <si>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</si>
  <si>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</si>
  <si>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</si>
  <si>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</si>
  <si>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</si>
  <si>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</si>
  <si>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>050 00 09190</t>
  </si>
  <si>
    <t>050 00 09220</t>
  </si>
  <si>
    <t>050 00 09230</t>
  </si>
  <si>
    <t>050 00 09240</t>
  </si>
  <si>
    <t>050 00 09250</t>
  </si>
  <si>
    <t>050 00 09270</t>
  </si>
  <si>
    <t>050 00 09290</t>
  </si>
  <si>
    <t>050 00 09310</t>
  </si>
  <si>
    <t>050 00 09320</t>
  </si>
  <si>
    <t>050 00 09330</t>
  </si>
  <si>
    <t>990 00 13000</t>
  </si>
  <si>
    <t>990 00 07000</t>
  </si>
  <si>
    <t>990 00 07090</t>
  </si>
  <si>
    <t>150 00 00000</t>
  </si>
  <si>
    <t>152 00 00000</t>
  </si>
  <si>
    <t>152 00 04000</t>
  </si>
  <si>
    <t>990 00 04100</t>
  </si>
  <si>
    <t>990 00 04130</t>
  </si>
  <si>
    <t xml:space="preserve">229 00 04120 </t>
  </si>
  <si>
    <t xml:space="preserve">155 00 00000 </t>
  </si>
  <si>
    <t xml:space="preserve">155 00 04000 </t>
  </si>
  <si>
    <t xml:space="preserve">155 00 04090 </t>
  </si>
  <si>
    <t>Социальные выплаты гражданам, кроме публичных
нормативных социальных выплат</t>
  </si>
  <si>
    <t>230 00 00000</t>
  </si>
  <si>
    <t>230 00 04000</t>
  </si>
  <si>
    <t>230 00 04390</t>
  </si>
  <si>
    <t>152 00 04180</t>
  </si>
  <si>
    <t>040 00 04130</t>
  </si>
  <si>
    <t>140 00 00000</t>
  </si>
  <si>
    <t>140 00 04000</t>
  </si>
  <si>
    <t>140 00 04130</t>
  </si>
  <si>
    <t>290 00 00000</t>
  </si>
  <si>
    <t>290 00 04000</t>
  </si>
  <si>
    <t>290 00 04130</t>
  </si>
  <si>
    <t>330 00 00000</t>
  </si>
  <si>
    <t>330 00 04000</t>
  </si>
  <si>
    <t>140 00 04410</t>
  </si>
  <si>
    <t>290 00 04410</t>
  </si>
  <si>
    <t>320 00 00000</t>
  </si>
  <si>
    <t>320 00 04000</t>
  </si>
  <si>
    <t>320 00 04410</t>
  </si>
  <si>
    <t xml:space="preserve">990 00 00000 </t>
  </si>
  <si>
    <t>990 00 04410</t>
  </si>
  <si>
    <t>130 00 00000</t>
  </si>
  <si>
    <t>130 00 04000</t>
  </si>
  <si>
    <t>130 00 04420</t>
  </si>
  <si>
    <t>240 00 00000</t>
  </si>
  <si>
    <t>240 00 04000</t>
  </si>
  <si>
    <t>240 00 04420</t>
  </si>
  <si>
    <t>320 00 04420</t>
  </si>
  <si>
    <t>990 00 04420</t>
  </si>
  <si>
    <t>090 00 02430</t>
  </si>
  <si>
    <t>130 00 02000</t>
  </si>
  <si>
    <t>130 00 02430</t>
  </si>
  <si>
    <t>130 00 04430</t>
  </si>
  <si>
    <t>230 00 02000</t>
  </si>
  <si>
    <t>230 00 02430</t>
  </si>
  <si>
    <t>320 00 02000</t>
  </si>
  <si>
    <t>320 00 02430</t>
  </si>
  <si>
    <t>240 00 04440</t>
  </si>
  <si>
    <t>155 00 06000</t>
  </si>
  <si>
    <t>155 00 06520</t>
  </si>
  <si>
    <t>155 00 06530</t>
  </si>
  <si>
    <t>155 00 06540</t>
  </si>
  <si>
    <t>155 00 06550</t>
  </si>
  <si>
    <t>040 00 04180</t>
  </si>
  <si>
    <t>152 00 04100</t>
  </si>
  <si>
    <t>154 00 00000</t>
  </si>
  <si>
    <t>154 00 04000</t>
  </si>
  <si>
    <t>154 00 04180</t>
  </si>
  <si>
    <t>154 00 12000</t>
  </si>
  <si>
    <t>154 00 12180</t>
  </si>
  <si>
    <t>155 00 00000</t>
  </si>
  <si>
    <t>155 00 04090</t>
  </si>
  <si>
    <t>155 00 04000</t>
  </si>
  <si>
    <t>Учреждения, осуществляющие деятельность в сфере связи и информатики</t>
  </si>
  <si>
    <t>110 00 02480</t>
  </si>
  <si>
    <t>050 00 04000</t>
  </si>
  <si>
    <t>050 00 09180</t>
  </si>
  <si>
    <t xml:space="preserve">020 00 04600 </t>
  </si>
  <si>
    <t>010 00 72000</t>
  </si>
  <si>
    <t>Стимулирующие субсидии в рамках муниципальных программ и непрограммных направлений деятельности</t>
  </si>
  <si>
    <t>070 00 72000</t>
  </si>
  <si>
    <t>Единовременная денежная выплата к памятной дате России -  Дню участников ликвидации последствий радиационных аварий и катастроф и памяти жертв этих аварий и катастроф (26 апреля)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</si>
  <si>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</si>
  <si>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</si>
  <si>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</si>
  <si>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Субсидии юридическим лицам в сфере культуры</t>
  </si>
  <si>
    <t>010 00 06000</t>
  </si>
  <si>
    <t>010 00 06500</t>
  </si>
  <si>
    <t>155 00 06560</t>
  </si>
  <si>
    <t>Муниципальная программа городского округа Тольятти «Молодой семье - доступное жилье» на 2014-2020гг.</t>
  </si>
  <si>
    <t>080 00 00000</t>
  </si>
  <si>
    <t>Муниципальная программа «Тольятти - чистый город» на 2015-2019 годы</t>
  </si>
  <si>
    <t>060 00 00000</t>
  </si>
  <si>
    <t>060 00 04000</t>
  </si>
  <si>
    <t>060 00 04150</t>
  </si>
  <si>
    <t>010 00 72002</t>
  </si>
  <si>
    <t>Муниципальная программа мер по профилактике наркомании населения городского округа Тольятти на 2016-2018 годы</t>
  </si>
  <si>
    <t xml:space="preserve">к  решению Думы </t>
  </si>
  <si>
    <t>070 00 72002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</si>
  <si>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</si>
  <si>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Мероприятия  в рамках подпрограммы «Модернизация и развитие автомобильных дорог общего пользования местного значения городского округа Тольятти на 2014-2020 годы» муниципальной программы «Развитие транспортной системы и дорожного хозяйства городского округа Тольятти на 2014-2020 гг.»</t>
  </si>
  <si>
    <t>Мероприятия в сфере градостроительства</t>
  </si>
  <si>
    <t>990 00 04610</t>
  </si>
  <si>
    <t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</t>
  </si>
  <si>
    <t>152 00 S3270</t>
  </si>
  <si>
    <t>010 00 02200</t>
  </si>
  <si>
    <t>Парковые комплексы</t>
  </si>
  <si>
    <t>010 00 04200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</si>
  <si>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органов местного самоуправления городского округа Тольятти на 2017-2022 годы</t>
    </r>
    <r>
      <rPr>
        <sz val="13"/>
        <rFont val="Calibri"/>
        <family val="2"/>
        <charset val="204"/>
      </rPr>
      <t>»</t>
    </r>
  </si>
  <si>
    <t>040 00 04240</t>
  </si>
  <si>
    <t>Дополнительное образование детей</t>
  </si>
  <si>
    <t>090 00 04280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</si>
  <si>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</si>
  <si>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</si>
  <si>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«Охрана окружающей среды на территории городского округа Тольятти на 2017-2021 годы»</t>
  </si>
  <si>
    <t>221 00 04050</t>
  </si>
  <si>
    <t>Подпрограмма «Развитие муниципальной службы в городском округе Тольятти на 2017-2022 годы»</t>
  </si>
  <si>
    <t>Муниципальная программа «Противодействие коррупции в городском округе Тольятти на 2017-2021 годы»</t>
  </si>
  <si>
    <t>990 00 04580</t>
  </si>
  <si>
    <t>Иные нераспределенные бюджетные ассигнования</t>
  </si>
  <si>
    <t>090 00 04150</t>
  </si>
  <si>
    <t>Муниципальная программа «Профилактика терроризма, экстремизма и иных правонарушений на территории городского округа Тольятти на 2017-2019 годы»</t>
  </si>
  <si>
    <t>Молодежная политика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</si>
  <si>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</si>
  <si>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100 00 04310</t>
  </si>
  <si>
    <r>
      <t>Муниципальная программа «Развитие системы образования городского округа Тольятти на 2017-2020гг.</t>
    </r>
    <r>
      <rPr>
        <sz val="13"/>
        <rFont val="Calibri"/>
        <family val="2"/>
        <charset val="204"/>
      </rPr>
      <t>»</t>
    </r>
  </si>
  <si>
    <t>Муниципальная программа по созданию условий для улучшения  качества жизни жителей городского округа Тольятти и обеспечения социальной стабильности на 2017-2019 годы</t>
  </si>
  <si>
    <t>Муниципальная программа «Развитие физической культуры и спорта в городском округе Тольятти на 2017-2021 годы»</t>
  </si>
  <si>
    <t>229 00 08000</t>
  </si>
  <si>
    <t>229 00 08010</t>
  </si>
  <si>
    <t>Обеспечение долевого финансирования расходов</t>
  </si>
  <si>
    <t>080 00 L0000</t>
  </si>
  <si>
    <t>020 00 72000</t>
  </si>
  <si>
    <t>020 00 72002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</si>
  <si>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</si>
  <si>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151 00 04180</t>
  </si>
  <si>
    <t>151 00 00000</t>
  </si>
  <si>
    <t>151 00 04000</t>
  </si>
  <si>
    <t>151 00 04420</t>
  </si>
  <si>
    <t>990 00 04060</t>
  </si>
  <si>
    <t>Материально-техническое обеспечение деятельности Общественной палаты</t>
  </si>
  <si>
    <t>Муниципальная программа «Благоустройство территории городского округа Тольятти на 2015-2024 годы»</t>
  </si>
  <si>
    <t xml:space="preserve">330 00 00000   </t>
  </si>
  <si>
    <t>120 00 04070</t>
  </si>
  <si>
    <t>120 00 04000</t>
  </si>
  <si>
    <t xml:space="preserve">Субсидии некоммерческим организациям 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</si>
  <si>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</si>
  <si>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>280 00 10370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</si>
  <si>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</si>
  <si>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 xml:space="preserve">Подпрограмма  «Содержание улично-дорожной сети городского округа Тольятти на  2014-2020 гг.»  </t>
  </si>
  <si>
    <t>Социальные выплаты гражданам, кроме публичных нормативных социальных выплат</t>
  </si>
  <si>
    <t>270 00 00000</t>
  </si>
  <si>
    <t>270 00 04000</t>
  </si>
  <si>
    <t>270 00 04040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</si>
  <si>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потребительского рынка в городском округе Тольятти на 2017-2021 годы</t>
    </r>
    <r>
      <rPr>
        <sz val="13"/>
        <rFont val="Calibri"/>
        <family val="2"/>
        <charset val="204"/>
      </rPr>
      <t>»</t>
    </r>
  </si>
  <si>
    <t>010 00 04100</t>
  </si>
  <si>
    <t>Поддержка и развитие малого и среднего предпринимательства</t>
  </si>
  <si>
    <t>Строительство объектов дошкольного образования</t>
  </si>
  <si>
    <t>070 00 S3390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</si>
  <si>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</si>
  <si>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</si>
  <si>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>Субсидии на возмещение недополученных доходов от перевозки пассажиров и  багажа по муниципальным маршрутам регулярных перевозок по льготному регулируемому тарифу при оплате транспортными картами жителя городского округа Тольятти</t>
  </si>
  <si>
    <t>090 00 04230</t>
  </si>
  <si>
    <t>Высшее образование</t>
  </si>
  <si>
    <t>330 00 04270</t>
  </si>
  <si>
    <t>Поддержка государственных программ субъектов Российской Федерации  и муниципальных программ формирования современной городской среды</t>
  </si>
  <si>
    <t>120 00 S5270</t>
  </si>
  <si>
    <t>050 00 04280</t>
  </si>
  <si>
    <t xml:space="preserve">330 00 L555F  </t>
  </si>
  <si>
    <t>Мероприятия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2014-2020 годы»</t>
  </si>
  <si>
    <t xml:space="preserve"> от_______________№_____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</si>
  <si>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ГОРОДСКОГО ОКРУГА ТОЛЬЯТТИ НА 2018 ГОД</t>
  </si>
  <si>
    <t>Муниципальная программа «Ремонт  помещений, находящихся в муниципальной собственности городского округа Тольятти, на 2018-2022 годы»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</si>
  <si>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</si>
  <si>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 xml:space="preserve">Мероприятия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2014-2020 годы» </t>
  </si>
  <si>
    <t xml:space="preserve">Мероприятия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годы» </t>
  </si>
  <si>
    <t>330 00 S3320</t>
  </si>
  <si>
    <t>330 00 S3760</t>
  </si>
  <si>
    <t/>
  </si>
  <si>
    <t>240 00 04450</t>
  </si>
  <si>
    <t>990 00 04590</t>
  </si>
  <si>
    <r>
      <t>Муниципальная программа городского округа Тольятти «Развитие малого и среднего предпринимательства городского округа Тольятти на 2018-2022 годы</t>
    </r>
    <r>
      <rPr>
        <sz val="13"/>
        <rFont val="Calibri"/>
        <family val="2"/>
        <charset val="204"/>
      </rPr>
      <t>»</t>
    </r>
  </si>
  <si>
    <t>330 00S3320</t>
  </si>
  <si>
    <t>050 00 09300</t>
  </si>
  <si>
    <t>Единовременное пособие на первоочередные нужды</t>
  </si>
  <si>
    <t>050 00 09340</t>
  </si>
  <si>
    <t>050 00 09350</t>
  </si>
  <si>
    <t>050 00 09360</t>
  </si>
  <si>
    <t>050 00 09370</t>
  </si>
  <si>
    <t>050 00 09380</t>
  </si>
  <si>
    <t>050 00 09390</t>
  </si>
  <si>
    <t>Единовременное пособие одному из родителей  в связи с рождением ребенка в День исторического рождения города (20 июня)</t>
  </si>
  <si>
    <t>050 00 04340</t>
  </si>
  <si>
    <t>Иные закупки товаров, работ и услуг для обеспечения
государственных (муниципальных) нужд</t>
  </si>
  <si>
    <t>100 00 12000</t>
  </si>
  <si>
    <t>100 00 12320</t>
  </si>
  <si>
    <r>
      <t xml:space="preserve">Единовременное пособие в связи с награждением медалью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За особые успехи в учении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по окончании обучения в образовательной организации, реализующей образовательные программы среднего общего образования</t>
    </r>
  </si>
  <si>
    <t xml:space="preserve">Единовременное пособие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</si>
  <si>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Единовременное пособие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t>
  </si>
  <si>
    <t>330 00 04260</t>
  </si>
  <si>
    <t>330 00 04280</t>
  </si>
  <si>
    <t xml:space="preserve">280 00 10570 </t>
  </si>
  <si>
    <t>090 00 04220</t>
  </si>
  <si>
    <t>090 00 04240</t>
  </si>
  <si>
    <t>Мероприятия в сфере проведения выборов</t>
  </si>
  <si>
    <t>Обеспечение проведения выборов и референдумов</t>
  </si>
  <si>
    <t>Выплаты именных премий главы городского округа Тольятти лицам с ограниченными возможностями здоровья и добровольцам из числа жителей городского округа</t>
  </si>
  <si>
    <t>080 00 L0200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</si>
  <si>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 и общественных инициатив на 2015-2020 годы»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</si>
</sst>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25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02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12" fillId="0" borderId="0" xfId="0" applyFont="1" applyFill="1"/>
    <xf numFmtId="0" fontId="14" fillId="0" borderId="0" xfId="0" applyFont="1" applyFill="1"/>
    <xf numFmtId="0" fontId="17" fillId="0" borderId="0" xfId="0" applyFont="1" applyFill="1"/>
    <xf numFmtId="0" fontId="16" fillId="0" borderId="0" xfId="0" applyFont="1" applyFill="1"/>
    <xf numFmtId="0" fontId="14" fillId="0" borderId="0" xfId="0" applyFont="1" applyFill="1" applyBorder="1" applyAlignment="1">
      <alignment wrapText="1"/>
    </xf>
    <xf numFmtId="49" fontId="16" fillId="0" borderId="0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6" fillId="0" borderId="0" xfId="0" applyFont="1" applyFill="1" applyAlignment="1">
      <alignment horizontal="right"/>
    </xf>
    <xf numFmtId="49" fontId="6" fillId="0" borderId="0" xfId="0" applyNumberFormat="1" applyFont="1" applyFill="1" applyAlignment="1">
      <alignment horizontal="right"/>
    </xf>
    <xf numFmtId="0" fontId="2" fillId="0" borderId="1" xfId="0" applyFont="1" applyFill="1" applyBorder="1"/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 wrapText="1"/>
    </xf>
    <xf numFmtId="166" fontId="12" fillId="0" borderId="1" xfId="0" applyNumberFormat="1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/>
    </xf>
    <xf numFmtId="3" fontId="12" fillId="0" borderId="1" xfId="0" applyNumberFormat="1" applyFont="1" applyFill="1" applyBorder="1" applyAlignment="1">
      <alignment horizontal="center" wrapText="1"/>
    </xf>
    <xf numFmtId="1" fontId="11" fillId="0" borderId="1" xfId="0" applyNumberFormat="1" applyFont="1" applyFill="1" applyBorder="1" applyAlignment="1">
      <alignment horizontal="center" wrapText="1"/>
    </xf>
    <xf numFmtId="3" fontId="11" fillId="0" borderId="1" xfId="2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wrapText="1"/>
    </xf>
    <xf numFmtId="1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20" fillId="0" borderId="1" xfId="0" applyNumberFormat="1" applyFont="1" applyFill="1" applyBorder="1" applyAlignment="1">
      <alignment horizontal="center"/>
    </xf>
    <xf numFmtId="3" fontId="5" fillId="0" borderId="1" xfId="1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49" fontId="2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3" fontId="5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3" fontId="11" fillId="0" borderId="1" xfId="1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right"/>
    </xf>
    <xf numFmtId="3" fontId="2" fillId="0" borderId="1" xfId="0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right"/>
    </xf>
    <xf numFmtId="3" fontId="12" fillId="0" borderId="1" xfId="2" applyNumberFormat="1" applyFont="1" applyFill="1" applyBorder="1" applyAlignment="1">
      <alignment horizontal="center"/>
    </xf>
    <xf numFmtId="49" fontId="20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/>
    <xf numFmtId="3" fontId="20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left" wrapText="1"/>
    </xf>
    <xf numFmtId="166" fontId="12" fillId="0" borderId="1" xfId="3" applyNumberFormat="1" applyFont="1" applyFill="1" applyBorder="1" applyAlignment="1">
      <alignment horizontal="center" wrapText="1"/>
    </xf>
    <xf numFmtId="0" fontId="9" fillId="0" borderId="1" xfId="0" applyFont="1" applyFill="1" applyBorder="1"/>
    <xf numFmtId="0" fontId="6" fillId="0" borderId="1" xfId="0" applyFont="1" applyFill="1" applyBorder="1"/>
    <xf numFmtId="0" fontId="12" fillId="0" borderId="1" xfId="0" applyFont="1" applyFill="1" applyBorder="1"/>
    <xf numFmtId="0" fontId="17" fillId="0" borderId="1" xfId="0" applyFont="1" applyFill="1" applyBorder="1"/>
    <xf numFmtId="0" fontId="16" fillId="0" borderId="1" xfId="0" applyFont="1" applyFill="1" applyBorder="1"/>
    <xf numFmtId="3" fontId="12" fillId="0" borderId="1" xfId="1" applyNumberFormat="1" applyFont="1" applyFill="1" applyBorder="1" applyAlignment="1">
      <alignment horizontal="center"/>
    </xf>
    <xf numFmtId="3" fontId="12" fillId="0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/>
    <xf numFmtId="0" fontId="13" fillId="0" borderId="1" xfId="0" applyFont="1" applyFill="1" applyBorder="1"/>
    <xf numFmtId="0" fontId="24" fillId="0" borderId="0" xfId="0" applyFont="1" applyFill="1"/>
    <xf numFmtId="0" fontId="12" fillId="0" borderId="1" xfId="0" applyNumberFormat="1" applyFont="1" applyFill="1" applyBorder="1" applyAlignment="1">
      <alignment horizontal="left" wrapText="1"/>
    </xf>
    <xf numFmtId="4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49" fontId="12" fillId="0" borderId="1" xfId="3" applyNumberFormat="1" applyFont="1" applyFill="1" applyBorder="1" applyAlignment="1">
      <alignment horizontal="center" wrapText="1"/>
    </xf>
    <xf numFmtId="3" fontId="9" fillId="0" borderId="0" xfId="0" applyNumberFormat="1" applyFont="1" applyFill="1"/>
    <xf numFmtId="0" fontId="11" fillId="0" borderId="1" xfId="0" applyFont="1" applyFill="1" applyBorder="1" applyAlignment="1">
      <alignment horizontal="left" wrapText="1"/>
    </xf>
    <xf numFmtId="11" fontId="12" fillId="0" borderId="1" xfId="0" applyNumberFormat="1" applyFont="1" applyFill="1" applyBorder="1" applyAlignment="1">
      <alignment horizontal="left" wrapText="1"/>
    </xf>
    <xf numFmtId="11" fontId="20" fillId="0" borderId="1" xfId="0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11" fontId="11" fillId="0" borderId="1" xfId="0" applyNumberFormat="1" applyFont="1" applyFill="1" applyBorder="1" applyAlignment="1">
      <alignment horizontal="left" wrapText="1"/>
    </xf>
    <xf numFmtId="49" fontId="12" fillId="0" borderId="1" xfId="0" applyNumberFormat="1" applyFont="1" applyFill="1" applyBorder="1" applyAlignment="1">
      <alignment horizontal="left" wrapText="1"/>
    </xf>
    <xf numFmtId="0" fontId="20" fillId="0" borderId="1" xfId="0" applyNumberFormat="1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18" fillId="0" borderId="1" xfId="0" applyFont="1" applyFill="1" applyBorder="1" applyAlignment="1">
      <alignment horizontal="left" wrapText="1"/>
    </xf>
    <xf numFmtId="0" fontId="23" fillId="0" borderId="1" xfId="0" applyFont="1" applyFill="1" applyBorder="1" applyAlignment="1">
      <alignment horizontal="left" wrapText="1"/>
    </xf>
    <xf numFmtId="0" fontId="22" fillId="0" borderId="1" xfId="0" applyNumberFormat="1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/>
    <xf numFmtId="0" fontId="14" fillId="0" borderId="1" xfId="0" applyFont="1" applyFill="1" applyBorder="1"/>
    <xf numFmtId="166" fontId="11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wrapText="1"/>
    </xf>
    <xf numFmtId="0" fontId="0" fillId="0" borderId="0" xfId="0" applyFill="1" applyAlignment="1"/>
    <xf numFmtId="0" fontId="12" fillId="0" borderId="0" xfId="0" applyFont="1" applyFill="1" applyAlignment="1">
      <alignment horizontal="right"/>
    </xf>
    <xf numFmtId="3" fontId="12" fillId="0" borderId="0" xfId="0" applyNumberFormat="1" applyFont="1" applyFill="1" applyAlignment="1">
      <alignment horizontal="right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47"/>
  <sheetViews>
    <sheetView showZeros="0" tabSelected="1" view="pageBreakPreview" topLeftCell="A898" zoomScaleNormal="75" zoomScaleSheetLayoutView="100" workbookViewId="0">
      <selection activeCell="F914" sqref="F914"/>
    </sheetView>
  </sheetViews>
  <sheetFormatPr defaultColWidth="9.140625" defaultRowHeight="15"/>
  <cols>
    <col min="1" max="1" width="55.85546875" style="2" customWidth="1"/>
    <col min="2" max="2" width="8.7109375" style="3" customWidth="1"/>
    <col min="3" max="3" width="8" style="3" customWidth="1"/>
    <col min="4" max="4" width="16.5703125" style="4" customWidth="1"/>
    <col min="5" max="5" width="8.28515625" style="3" customWidth="1"/>
    <col min="6" max="6" width="17.7109375" style="1" customWidth="1"/>
    <col min="7" max="7" width="17.28515625" style="1" customWidth="1"/>
    <col min="8" max="8" width="13.85546875" style="1" bestFit="1" customWidth="1"/>
    <col min="9" max="16384" width="9.140625" style="1"/>
  </cols>
  <sheetData>
    <row r="1" spans="1:7" ht="16.5">
      <c r="A1" s="98" t="s">
        <v>233</v>
      </c>
      <c r="B1" s="98"/>
      <c r="C1" s="98"/>
      <c r="D1" s="98"/>
      <c r="E1" s="98"/>
      <c r="F1" s="96"/>
      <c r="G1" s="96"/>
    </row>
    <row r="2" spans="1:7" ht="16.5">
      <c r="A2" s="97" t="s">
        <v>466</v>
      </c>
      <c r="B2" s="97"/>
      <c r="C2" s="97"/>
      <c r="D2" s="97"/>
      <c r="E2" s="97"/>
      <c r="F2" s="96"/>
      <c r="G2" s="96"/>
    </row>
    <row r="3" spans="1:7" ht="16.5">
      <c r="A3" s="97" t="s">
        <v>539</v>
      </c>
      <c r="B3" s="97"/>
      <c r="C3" s="97"/>
      <c r="D3" s="97"/>
      <c r="E3" s="97"/>
      <c r="F3" s="96"/>
      <c r="G3" s="96"/>
    </row>
    <row r="4" spans="1:7" ht="18.75">
      <c r="A4" s="16"/>
      <c r="B4" s="16"/>
      <c r="C4" s="16"/>
      <c r="D4" s="16"/>
      <c r="E4" s="17"/>
    </row>
    <row r="5" spans="1:7" ht="18.75">
      <c r="A5" s="16"/>
      <c r="B5" s="16"/>
      <c r="C5" s="16"/>
      <c r="D5" s="16"/>
      <c r="E5" s="17"/>
    </row>
    <row r="6" spans="1:7" ht="165" customHeight="1">
      <c r="A6" s="95" t="s">
        <v>540</v>
      </c>
      <c r="B6" s="95"/>
      <c r="C6" s="95"/>
      <c r="D6" s="95"/>
      <c r="E6" s="95"/>
      <c r="F6" s="96"/>
      <c r="G6" s="96"/>
    </row>
    <row r="8" spans="1:7" ht="12.75" customHeight="1">
      <c r="A8" s="100" t="s">
        <v>12</v>
      </c>
      <c r="B8" s="101" t="s">
        <v>48</v>
      </c>
      <c r="C8" s="101" t="s">
        <v>49</v>
      </c>
      <c r="D8" s="100" t="s">
        <v>13</v>
      </c>
      <c r="E8" s="101" t="s">
        <v>14</v>
      </c>
      <c r="F8" s="99" t="s">
        <v>6</v>
      </c>
      <c r="G8" s="99"/>
    </row>
    <row r="9" spans="1:7" ht="13.5" customHeight="1">
      <c r="A9" s="100"/>
      <c r="B9" s="101"/>
      <c r="C9" s="101"/>
      <c r="D9" s="100"/>
      <c r="E9" s="101"/>
      <c r="F9" s="99"/>
      <c r="G9" s="99"/>
    </row>
    <row r="10" spans="1:7" ht="121.5" customHeight="1">
      <c r="A10" s="100"/>
      <c r="B10" s="101"/>
      <c r="C10" s="101"/>
      <c r="D10" s="100"/>
      <c r="E10" s="101"/>
      <c r="F10" s="86" t="s">
        <v>7</v>
      </c>
      <c r="G10" s="87" t="s">
        <v>8</v>
      </c>
    </row>
    <row r="11" spans="1:7" ht="15.75" customHeight="1">
      <c r="A11" s="88"/>
      <c r="B11" s="89"/>
      <c r="C11" s="89"/>
      <c r="D11" s="90"/>
      <c r="E11" s="89"/>
      <c r="F11" s="18"/>
      <c r="G11" s="18"/>
    </row>
    <row r="12" spans="1:7" s="5" customFormat="1" ht="50.25" customHeight="1">
      <c r="A12" s="76" t="s">
        <v>15</v>
      </c>
      <c r="B12" s="19" t="s">
        <v>16</v>
      </c>
      <c r="C12" s="19"/>
      <c r="D12" s="20"/>
      <c r="E12" s="19"/>
      <c r="F12" s="21">
        <f>F14+F22+F41+F64+F71+F78+F53</f>
        <v>1144815</v>
      </c>
      <c r="G12" s="21">
        <f>G14+G22+G41+G64+G71+G78+G53</f>
        <v>0</v>
      </c>
    </row>
    <row r="13" spans="1:7" s="6" customFormat="1" ht="15.75">
      <c r="A13" s="88"/>
      <c r="B13" s="89"/>
      <c r="C13" s="89"/>
      <c r="D13" s="90"/>
      <c r="E13" s="89"/>
      <c r="F13" s="91"/>
      <c r="G13" s="91"/>
    </row>
    <row r="14" spans="1:7" s="7" customFormat="1" ht="75.75" customHeight="1">
      <c r="A14" s="73" t="s">
        <v>70</v>
      </c>
      <c r="B14" s="22" t="s">
        <v>50</v>
      </c>
      <c r="C14" s="22" t="s">
        <v>51</v>
      </c>
      <c r="D14" s="23"/>
      <c r="E14" s="22"/>
      <c r="F14" s="24">
        <f t="shared" ref="F14:G19" si="0">F15</f>
        <v>3674</v>
      </c>
      <c r="G14" s="24">
        <f t="shared" si="0"/>
        <v>0</v>
      </c>
    </row>
    <row r="15" spans="1:7" s="7" customFormat="1" ht="51" customHeight="1">
      <c r="A15" s="33" t="s">
        <v>477</v>
      </c>
      <c r="B15" s="25" t="s">
        <v>50</v>
      </c>
      <c r="C15" s="25" t="s">
        <v>51</v>
      </c>
      <c r="D15" s="26" t="s">
        <v>245</v>
      </c>
      <c r="E15" s="25"/>
      <c r="F15" s="27">
        <f t="shared" si="0"/>
        <v>3674</v>
      </c>
      <c r="G15" s="27">
        <f t="shared" si="0"/>
        <v>0</v>
      </c>
    </row>
    <row r="16" spans="1:7" s="7" customFormat="1" ht="25.5" customHeight="1">
      <c r="A16" s="75" t="s">
        <v>115</v>
      </c>
      <c r="B16" s="25" t="s">
        <v>50</v>
      </c>
      <c r="C16" s="25" t="s">
        <v>51</v>
      </c>
      <c r="D16" s="28" t="s">
        <v>246</v>
      </c>
      <c r="E16" s="25"/>
      <c r="F16" s="27">
        <f t="shared" si="0"/>
        <v>3674</v>
      </c>
      <c r="G16" s="27">
        <f t="shared" si="0"/>
        <v>0</v>
      </c>
    </row>
    <row r="17" spans="1:7" s="7" customFormat="1" ht="42.75" customHeight="1">
      <c r="A17" s="33" t="s">
        <v>153</v>
      </c>
      <c r="B17" s="25" t="s">
        <v>50</v>
      </c>
      <c r="C17" s="25" t="s">
        <v>51</v>
      </c>
      <c r="D17" s="28" t="s">
        <v>255</v>
      </c>
      <c r="E17" s="25"/>
      <c r="F17" s="27">
        <f t="shared" si="0"/>
        <v>3674</v>
      </c>
      <c r="G17" s="27">
        <f t="shared" si="0"/>
        <v>0</v>
      </c>
    </row>
    <row r="18" spans="1:7" s="8" customFormat="1" ht="20.25" customHeight="1">
      <c r="A18" s="33" t="s">
        <v>113</v>
      </c>
      <c r="B18" s="25" t="s">
        <v>50</v>
      </c>
      <c r="C18" s="25" t="s">
        <v>51</v>
      </c>
      <c r="D18" s="28" t="s">
        <v>256</v>
      </c>
      <c r="E18" s="25"/>
      <c r="F18" s="27">
        <f t="shared" si="0"/>
        <v>3674</v>
      </c>
      <c r="G18" s="27">
        <f t="shared" si="0"/>
        <v>0</v>
      </c>
    </row>
    <row r="19" spans="1:7" s="9" customFormat="1" ht="87" customHeight="1">
      <c r="A19" s="33" t="s">
        <v>482</v>
      </c>
      <c r="B19" s="25" t="s">
        <v>50</v>
      </c>
      <c r="C19" s="25" t="s">
        <v>51</v>
      </c>
      <c r="D19" s="28" t="s">
        <v>256</v>
      </c>
      <c r="E19" s="25" t="s">
        <v>106</v>
      </c>
      <c r="F19" s="27">
        <f t="shared" si="0"/>
        <v>3674</v>
      </c>
      <c r="G19" s="27">
        <f t="shared" si="0"/>
        <v>0</v>
      </c>
    </row>
    <row r="20" spans="1:7" s="9" customFormat="1" ht="39" customHeight="1">
      <c r="A20" s="75" t="s">
        <v>171</v>
      </c>
      <c r="B20" s="25" t="s">
        <v>50</v>
      </c>
      <c r="C20" s="25" t="s">
        <v>51</v>
      </c>
      <c r="D20" s="28" t="s">
        <v>256</v>
      </c>
      <c r="E20" s="25" t="s">
        <v>170</v>
      </c>
      <c r="F20" s="27">
        <v>3674</v>
      </c>
      <c r="G20" s="27"/>
    </row>
    <row r="21" spans="1:7" s="6" customFormat="1" ht="15.75">
      <c r="A21" s="82"/>
      <c r="B21" s="89"/>
      <c r="C21" s="89"/>
      <c r="D21" s="90"/>
      <c r="E21" s="89"/>
      <c r="F21" s="91"/>
      <c r="G21" s="91"/>
    </row>
    <row r="22" spans="1:7" s="7" customFormat="1" ht="99.75" customHeight="1">
      <c r="A22" s="73" t="s">
        <v>52</v>
      </c>
      <c r="B22" s="22" t="s">
        <v>50</v>
      </c>
      <c r="C22" s="22" t="s">
        <v>53</v>
      </c>
      <c r="D22" s="29"/>
      <c r="E22" s="22"/>
      <c r="F22" s="30">
        <f t="shared" ref="F22:G23" si="1">F23</f>
        <v>60488</v>
      </c>
      <c r="G22" s="30">
        <f t="shared" si="1"/>
        <v>0</v>
      </c>
    </row>
    <row r="23" spans="1:7" s="7" customFormat="1" ht="22.5" customHeight="1">
      <c r="A23" s="33" t="s">
        <v>82</v>
      </c>
      <c r="B23" s="25" t="s">
        <v>50</v>
      </c>
      <c r="C23" s="25" t="s">
        <v>53</v>
      </c>
      <c r="D23" s="26" t="s">
        <v>252</v>
      </c>
      <c r="E23" s="31"/>
      <c r="F23" s="50">
        <f t="shared" si="1"/>
        <v>60488</v>
      </c>
      <c r="G23" s="50">
        <f t="shared" si="1"/>
        <v>0</v>
      </c>
    </row>
    <row r="24" spans="1:7" s="7" customFormat="1" ht="38.25" customHeight="1">
      <c r="A24" s="33" t="s">
        <v>153</v>
      </c>
      <c r="B24" s="25" t="s">
        <v>50</v>
      </c>
      <c r="C24" s="25" t="s">
        <v>53</v>
      </c>
      <c r="D24" s="28" t="s">
        <v>272</v>
      </c>
      <c r="E24" s="25"/>
      <c r="F24" s="50">
        <f t="shared" ref="F24:G24" si="2">F25+F28+F31</f>
        <v>60488</v>
      </c>
      <c r="G24" s="50">
        <f t="shared" si="2"/>
        <v>0</v>
      </c>
    </row>
    <row r="25" spans="1:7" s="7" customFormat="1" ht="40.5" customHeight="1">
      <c r="A25" s="33" t="s">
        <v>17</v>
      </c>
      <c r="B25" s="25" t="s">
        <v>50</v>
      </c>
      <c r="C25" s="25" t="s">
        <v>53</v>
      </c>
      <c r="D25" s="28" t="s">
        <v>273</v>
      </c>
      <c r="E25" s="25"/>
      <c r="F25" s="50">
        <f t="shared" ref="F25:G26" si="3">F26</f>
        <v>2116</v>
      </c>
      <c r="G25" s="50">
        <f t="shared" si="3"/>
        <v>0</v>
      </c>
    </row>
    <row r="26" spans="1:7" s="7" customFormat="1" ht="89.25" customHeight="1">
      <c r="A26" s="33" t="s">
        <v>482</v>
      </c>
      <c r="B26" s="25" t="s">
        <v>50</v>
      </c>
      <c r="C26" s="25" t="s">
        <v>53</v>
      </c>
      <c r="D26" s="28" t="s">
        <v>273</v>
      </c>
      <c r="E26" s="25" t="s">
        <v>106</v>
      </c>
      <c r="F26" s="27">
        <f t="shared" si="3"/>
        <v>2116</v>
      </c>
      <c r="G26" s="27">
        <f t="shared" si="3"/>
        <v>0</v>
      </c>
    </row>
    <row r="27" spans="1:7" s="7" customFormat="1" ht="40.5" customHeight="1">
      <c r="A27" s="75" t="s">
        <v>171</v>
      </c>
      <c r="B27" s="25" t="s">
        <v>50</v>
      </c>
      <c r="C27" s="25" t="s">
        <v>53</v>
      </c>
      <c r="D27" s="28" t="s">
        <v>273</v>
      </c>
      <c r="E27" s="25" t="s">
        <v>170</v>
      </c>
      <c r="F27" s="27">
        <v>2116</v>
      </c>
      <c r="G27" s="27"/>
    </row>
    <row r="28" spans="1:7" s="7" customFormat="1" ht="42.75" customHeight="1">
      <c r="A28" s="33" t="s">
        <v>18</v>
      </c>
      <c r="B28" s="25" t="s">
        <v>50</v>
      </c>
      <c r="C28" s="25" t="s">
        <v>53</v>
      </c>
      <c r="D28" s="28" t="s">
        <v>274</v>
      </c>
      <c r="E28" s="25"/>
      <c r="F28" s="50">
        <f t="shared" ref="F28:G29" si="4">F29</f>
        <v>1310</v>
      </c>
      <c r="G28" s="50">
        <f t="shared" si="4"/>
        <v>0</v>
      </c>
    </row>
    <row r="29" spans="1:7" s="8" customFormat="1" ht="87.75" customHeight="1">
      <c r="A29" s="33" t="s">
        <v>482</v>
      </c>
      <c r="B29" s="25" t="s">
        <v>50</v>
      </c>
      <c r="C29" s="25" t="s">
        <v>53</v>
      </c>
      <c r="D29" s="28" t="s">
        <v>274</v>
      </c>
      <c r="E29" s="25" t="s">
        <v>106</v>
      </c>
      <c r="F29" s="27">
        <f t="shared" si="4"/>
        <v>1310</v>
      </c>
      <c r="G29" s="27">
        <f t="shared" si="4"/>
        <v>0</v>
      </c>
    </row>
    <row r="30" spans="1:7" s="8" customFormat="1" ht="33">
      <c r="A30" s="75" t="s">
        <v>171</v>
      </c>
      <c r="B30" s="25" t="s">
        <v>50</v>
      </c>
      <c r="C30" s="25" t="s">
        <v>53</v>
      </c>
      <c r="D30" s="28" t="s">
        <v>274</v>
      </c>
      <c r="E30" s="25" t="s">
        <v>170</v>
      </c>
      <c r="F30" s="27">
        <v>1310</v>
      </c>
      <c r="G30" s="27"/>
    </row>
    <row r="31" spans="1:7" s="9" customFormat="1" ht="19.5" customHeight="1">
      <c r="A31" s="33" t="s">
        <v>114</v>
      </c>
      <c r="B31" s="25" t="s">
        <v>50</v>
      </c>
      <c r="C31" s="25" t="s">
        <v>53</v>
      </c>
      <c r="D31" s="26" t="s">
        <v>275</v>
      </c>
      <c r="E31" s="25"/>
      <c r="F31" s="27">
        <f t="shared" ref="F31:G31" si="5">F32+F34+F36+F38</f>
        <v>57062</v>
      </c>
      <c r="G31" s="27">
        <f t="shared" si="5"/>
        <v>0</v>
      </c>
    </row>
    <row r="32" spans="1:7" s="10" customFormat="1" ht="84" customHeight="1">
      <c r="A32" s="33" t="s">
        <v>482</v>
      </c>
      <c r="B32" s="25" t="s">
        <v>50</v>
      </c>
      <c r="C32" s="25" t="s">
        <v>53</v>
      </c>
      <c r="D32" s="26" t="s">
        <v>275</v>
      </c>
      <c r="E32" s="25" t="s">
        <v>106</v>
      </c>
      <c r="F32" s="27">
        <f t="shared" ref="F32:G32" si="6">F33</f>
        <v>48495</v>
      </c>
      <c r="G32" s="27">
        <f t="shared" si="6"/>
        <v>0</v>
      </c>
    </row>
    <row r="33" spans="1:7" s="10" customFormat="1" ht="33">
      <c r="A33" s="75" t="s">
        <v>171</v>
      </c>
      <c r="B33" s="25" t="s">
        <v>50</v>
      </c>
      <c r="C33" s="25" t="s">
        <v>53</v>
      </c>
      <c r="D33" s="26" t="s">
        <v>275</v>
      </c>
      <c r="E33" s="25" t="s">
        <v>170</v>
      </c>
      <c r="F33" s="27">
        <v>48495</v>
      </c>
      <c r="G33" s="27"/>
    </row>
    <row r="34" spans="1:7" s="10" customFormat="1" ht="32.25" customHeight="1">
      <c r="A34" s="33" t="s">
        <v>453</v>
      </c>
      <c r="B34" s="25" t="s">
        <v>50</v>
      </c>
      <c r="C34" s="25" t="s">
        <v>53</v>
      </c>
      <c r="D34" s="26" t="s">
        <v>275</v>
      </c>
      <c r="E34" s="25" t="s">
        <v>81</v>
      </c>
      <c r="F34" s="27">
        <f t="shared" ref="F34:G34" si="7">F35</f>
        <v>8101</v>
      </c>
      <c r="G34" s="27">
        <f t="shared" si="7"/>
        <v>0</v>
      </c>
    </row>
    <row r="35" spans="1:7" s="10" customFormat="1" ht="36" customHeight="1">
      <c r="A35" s="74" t="s">
        <v>173</v>
      </c>
      <c r="B35" s="25" t="s">
        <v>50</v>
      </c>
      <c r="C35" s="25" t="s">
        <v>53</v>
      </c>
      <c r="D35" s="26" t="s">
        <v>275</v>
      </c>
      <c r="E35" s="25" t="s">
        <v>172</v>
      </c>
      <c r="F35" s="27">
        <v>8101</v>
      </c>
      <c r="G35" s="27"/>
    </row>
    <row r="36" spans="1:7" s="10" customFormat="1" ht="24" customHeight="1">
      <c r="A36" s="68" t="s">
        <v>103</v>
      </c>
      <c r="B36" s="25" t="s">
        <v>50</v>
      </c>
      <c r="C36" s="25" t="s">
        <v>53</v>
      </c>
      <c r="D36" s="26" t="s">
        <v>275</v>
      </c>
      <c r="E36" s="25" t="s">
        <v>92</v>
      </c>
      <c r="F36" s="27">
        <f t="shared" ref="F36:G36" si="8">F37</f>
        <v>88</v>
      </c>
      <c r="G36" s="27">
        <f t="shared" si="8"/>
        <v>0</v>
      </c>
    </row>
    <row r="37" spans="1:7" s="10" customFormat="1" ht="21.75" customHeight="1">
      <c r="A37" s="74" t="s">
        <v>185</v>
      </c>
      <c r="B37" s="25" t="s">
        <v>50</v>
      </c>
      <c r="C37" s="25" t="s">
        <v>53</v>
      </c>
      <c r="D37" s="26" t="s">
        <v>275</v>
      </c>
      <c r="E37" s="25" t="s">
        <v>184</v>
      </c>
      <c r="F37" s="27">
        <v>88</v>
      </c>
      <c r="G37" s="27"/>
    </row>
    <row r="38" spans="1:7" s="9" customFormat="1" ht="24" customHeight="1">
      <c r="A38" s="33" t="s">
        <v>100</v>
      </c>
      <c r="B38" s="25" t="s">
        <v>50</v>
      </c>
      <c r="C38" s="25" t="s">
        <v>53</v>
      </c>
      <c r="D38" s="26" t="s">
        <v>275</v>
      </c>
      <c r="E38" s="25" t="s">
        <v>101</v>
      </c>
      <c r="F38" s="27">
        <f>F39</f>
        <v>378</v>
      </c>
      <c r="G38" s="27">
        <f>G39</f>
        <v>0</v>
      </c>
    </row>
    <row r="39" spans="1:7" s="9" customFormat="1" ht="21.75" customHeight="1">
      <c r="A39" s="33" t="s">
        <v>175</v>
      </c>
      <c r="B39" s="25" t="s">
        <v>50</v>
      </c>
      <c r="C39" s="25" t="s">
        <v>53</v>
      </c>
      <c r="D39" s="26" t="s">
        <v>275</v>
      </c>
      <c r="E39" s="25" t="s">
        <v>174</v>
      </c>
      <c r="F39" s="27">
        <v>378</v>
      </c>
      <c r="G39" s="27"/>
    </row>
    <row r="40" spans="1:7" s="10" customFormat="1" ht="16.5">
      <c r="A40" s="33"/>
      <c r="B40" s="25"/>
      <c r="C40" s="25"/>
      <c r="D40" s="32"/>
      <c r="E40" s="25"/>
      <c r="F40" s="92"/>
      <c r="G40" s="92"/>
    </row>
    <row r="41" spans="1:7" s="7" customFormat="1" ht="107.25" customHeight="1">
      <c r="A41" s="73" t="s">
        <v>54</v>
      </c>
      <c r="B41" s="22" t="s">
        <v>50</v>
      </c>
      <c r="C41" s="22" t="s">
        <v>55</v>
      </c>
      <c r="D41" s="29"/>
      <c r="E41" s="22"/>
      <c r="F41" s="24">
        <f t="shared" ref="F41:G42" si="9">F42</f>
        <v>513073</v>
      </c>
      <c r="G41" s="24">
        <f t="shared" si="9"/>
        <v>0</v>
      </c>
    </row>
    <row r="42" spans="1:7" s="8" customFormat="1" ht="57" customHeight="1">
      <c r="A42" s="33" t="s">
        <v>477</v>
      </c>
      <c r="B42" s="25" t="s">
        <v>50</v>
      </c>
      <c r="C42" s="25" t="s">
        <v>55</v>
      </c>
      <c r="D42" s="26" t="s">
        <v>245</v>
      </c>
      <c r="E42" s="31"/>
      <c r="F42" s="27">
        <f t="shared" si="9"/>
        <v>513073</v>
      </c>
      <c r="G42" s="27">
        <f t="shared" si="9"/>
        <v>0</v>
      </c>
    </row>
    <row r="43" spans="1:7" s="8" customFormat="1" ht="21" customHeight="1">
      <c r="A43" s="75" t="s">
        <v>115</v>
      </c>
      <c r="B43" s="25" t="s">
        <v>50</v>
      </c>
      <c r="C43" s="25" t="s">
        <v>55</v>
      </c>
      <c r="D43" s="28" t="s">
        <v>246</v>
      </c>
      <c r="E43" s="31"/>
      <c r="F43" s="27">
        <f>F44</f>
        <v>513073</v>
      </c>
      <c r="G43" s="27">
        <f>G44</f>
        <v>0</v>
      </c>
    </row>
    <row r="44" spans="1:7" s="8" customFormat="1" ht="36.75" customHeight="1">
      <c r="A44" s="33" t="s">
        <v>153</v>
      </c>
      <c r="B44" s="25" t="s">
        <v>50</v>
      </c>
      <c r="C44" s="25" t="s">
        <v>55</v>
      </c>
      <c r="D44" s="28" t="s">
        <v>255</v>
      </c>
      <c r="E44" s="25"/>
      <c r="F44" s="27">
        <f t="shared" ref="F44:G44" si="10">F45</f>
        <v>513073</v>
      </c>
      <c r="G44" s="27">
        <f t="shared" si="10"/>
        <v>0</v>
      </c>
    </row>
    <row r="45" spans="1:7" s="9" customFormat="1" ht="21.75" customHeight="1">
      <c r="A45" s="33" t="s">
        <v>114</v>
      </c>
      <c r="B45" s="25" t="s">
        <v>50</v>
      </c>
      <c r="C45" s="25" t="s">
        <v>55</v>
      </c>
      <c r="D45" s="28" t="s">
        <v>258</v>
      </c>
      <c r="E45" s="25"/>
      <c r="F45" s="27">
        <f>F46+F48+F50</f>
        <v>513073</v>
      </c>
      <c r="G45" s="27">
        <f>G46+G48+G50</f>
        <v>0</v>
      </c>
    </row>
    <row r="46" spans="1:7" s="9" customFormat="1" ht="82.5" customHeight="1">
      <c r="A46" s="33" t="s">
        <v>482</v>
      </c>
      <c r="B46" s="25" t="s">
        <v>50</v>
      </c>
      <c r="C46" s="25" t="s">
        <v>55</v>
      </c>
      <c r="D46" s="28" t="s">
        <v>258</v>
      </c>
      <c r="E46" s="25" t="s">
        <v>106</v>
      </c>
      <c r="F46" s="27">
        <f t="shared" ref="F46:G46" si="11">F47</f>
        <v>503005</v>
      </c>
      <c r="G46" s="27">
        <f t="shared" si="11"/>
        <v>0</v>
      </c>
    </row>
    <row r="47" spans="1:7" s="9" customFormat="1" ht="39" customHeight="1">
      <c r="A47" s="75" t="s">
        <v>171</v>
      </c>
      <c r="B47" s="25" t="s">
        <v>50</v>
      </c>
      <c r="C47" s="25" t="s">
        <v>55</v>
      </c>
      <c r="D47" s="28" t="s">
        <v>258</v>
      </c>
      <c r="E47" s="25" t="s">
        <v>170</v>
      </c>
      <c r="F47" s="27">
        <f>450322+52683</f>
        <v>503005</v>
      </c>
      <c r="G47" s="27"/>
    </row>
    <row r="48" spans="1:7" s="9" customFormat="1" ht="38.25" customHeight="1">
      <c r="A48" s="33" t="s">
        <v>453</v>
      </c>
      <c r="B48" s="25" t="s">
        <v>50</v>
      </c>
      <c r="C48" s="25" t="s">
        <v>55</v>
      </c>
      <c r="D48" s="28" t="s">
        <v>258</v>
      </c>
      <c r="E48" s="25" t="s">
        <v>81</v>
      </c>
      <c r="F48" s="27">
        <f t="shared" ref="F48:G48" si="12">F49</f>
        <v>10058</v>
      </c>
      <c r="G48" s="27">
        <f t="shared" si="12"/>
        <v>0</v>
      </c>
    </row>
    <row r="49" spans="1:7" s="9" customFormat="1" ht="40.5" customHeight="1">
      <c r="A49" s="74" t="s">
        <v>173</v>
      </c>
      <c r="B49" s="25" t="s">
        <v>50</v>
      </c>
      <c r="C49" s="25" t="s">
        <v>55</v>
      </c>
      <c r="D49" s="28" t="s">
        <v>258</v>
      </c>
      <c r="E49" s="25" t="s">
        <v>172</v>
      </c>
      <c r="F49" s="27">
        <f>12+3165+6881</f>
        <v>10058</v>
      </c>
      <c r="G49" s="27"/>
    </row>
    <row r="50" spans="1:7" s="9" customFormat="1" ht="18" customHeight="1">
      <c r="A50" s="33" t="s">
        <v>100</v>
      </c>
      <c r="B50" s="25" t="s">
        <v>50</v>
      </c>
      <c r="C50" s="25" t="s">
        <v>55</v>
      </c>
      <c r="D50" s="28" t="s">
        <v>258</v>
      </c>
      <c r="E50" s="25" t="s">
        <v>101</v>
      </c>
      <c r="F50" s="27">
        <f t="shared" ref="F50:G50" si="13">F51</f>
        <v>10</v>
      </c>
      <c r="G50" s="27">
        <f t="shared" si="13"/>
        <v>0</v>
      </c>
    </row>
    <row r="51" spans="1:7" s="9" customFormat="1" ht="20.25" customHeight="1">
      <c r="A51" s="33" t="s">
        <v>175</v>
      </c>
      <c r="B51" s="25" t="s">
        <v>50</v>
      </c>
      <c r="C51" s="25" t="s">
        <v>55</v>
      </c>
      <c r="D51" s="28" t="s">
        <v>258</v>
      </c>
      <c r="E51" s="25" t="s">
        <v>174</v>
      </c>
      <c r="F51" s="27">
        <f>8+2</f>
        <v>10</v>
      </c>
      <c r="G51" s="27"/>
    </row>
    <row r="52" spans="1:7" s="9" customFormat="1" ht="16.5">
      <c r="A52" s="75"/>
      <c r="B52" s="25"/>
      <c r="C52" s="25"/>
      <c r="D52" s="28"/>
      <c r="E52" s="25"/>
      <c r="F52" s="60"/>
      <c r="G52" s="60"/>
    </row>
    <row r="53" spans="1:7" s="9" customFormat="1" ht="75">
      <c r="A53" s="73" t="s">
        <v>132</v>
      </c>
      <c r="B53" s="22" t="s">
        <v>50</v>
      </c>
      <c r="C53" s="22" t="s">
        <v>60</v>
      </c>
      <c r="D53" s="93"/>
      <c r="E53" s="22"/>
      <c r="F53" s="24">
        <f t="shared" ref="F53:G55" si="14">F54</f>
        <v>13322</v>
      </c>
      <c r="G53" s="24">
        <f t="shared" si="14"/>
        <v>0</v>
      </c>
    </row>
    <row r="54" spans="1:7" s="9" customFormat="1" ht="16.5">
      <c r="A54" s="33" t="s">
        <v>82</v>
      </c>
      <c r="B54" s="25" t="s">
        <v>50</v>
      </c>
      <c r="C54" s="25" t="s">
        <v>60</v>
      </c>
      <c r="D54" s="26" t="s">
        <v>252</v>
      </c>
      <c r="E54" s="31"/>
      <c r="F54" s="27">
        <f t="shared" si="14"/>
        <v>13322</v>
      </c>
      <c r="G54" s="27">
        <f t="shared" si="14"/>
        <v>0</v>
      </c>
    </row>
    <row r="55" spans="1:7" s="9" customFormat="1" ht="33">
      <c r="A55" s="33" t="s">
        <v>153</v>
      </c>
      <c r="B55" s="25" t="s">
        <v>50</v>
      </c>
      <c r="C55" s="25" t="s">
        <v>60</v>
      </c>
      <c r="D55" s="28" t="s">
        <v>272</v>
      </c>
      <c r="E55" s="31"/>
      <c r="F55" s="27">
        <f t="shared" si="14"/>
        <v>13322</v>
      </c>
      <c r="G55" s="27">
        <f t="shared" si="14"/>
        <v>0</v>
      </c>
    </row>
    <row r="56" spans="1:7" s="9" customFormat="1" ht="16.5">
      <c r="A56" s="33" t="s">
        <v>114</v>
      </c>
      <c r="B56" s="25" t="s">
        <v>50</v>
      </c>
      <c r="C56" s="25" t="s">
        <v>60</v>
      </c>
      <c r="D56" s="26" t="s">
        <v>275</v>
      </c>
      <c r="E56" s="25"/>
      <c r="F56" s="27">
        <f t="shared" ref="F56:G56" si="15">F57+F59+F61</f>
        <v>13322</v>
      </c>
      <c r="G56" s="27">
        <f t="shared" si="15"/>
        <v>0</v>
      </c>
    </row>
    <row r="57" spans="1:7" s="9" customFormat="1" ht="82.5">
      <c r="A57" s="33" t="s">
        <v>482</v>
      </c>
      <c r="B57" s="25" t="s">
        <v>50</v>
      </c>
      <c r="C57" s="25" t="s">
        <v>60</v>
      </c>
      <c r="D57" s="26" t="s">
        <v>275</v>
      </c>
      <c r="E57" s="25" t="s">
        <v>106</v>
      </c>
      <c r="F57" s="27">
        <f t="shared" ref="F57:G57" si="16">F58</f>
        <v>11807</v>
      </c>
      <c r="G57" s="27">
        <f t="shared" si="16"/>
        <v>0</v>
      </c>
    </row>
    <row r="58" spans="1:7" s="9" customFormat="1" ht="33">
      <c r="A58" s="75" t="s">
        <v>171</v>
      </c>
      <c r="B58" s="25" t="s">
        <v>50</v>
      </c>
      <c r="C58" s="25" t="s">
        <v>60</v>
      </c>
      <c r="D58" s="26" t="s">
        <v>275</v>
      </c>
      <c r="E58" s="25" t="s">
        <v>170</v>
      </c>
      <c r="F58" s="27">
        <v>11807</v>
      </c>
      <c r="G58" s="27"/>
    </row>
    <row r="59" spans="1:7" s="9" customFormat="1" ht="33">
      <c r="A59" s="74" t="s">
        <v>453</v>
      </c>
      <c r="B59" s="25" t="s">
        <v>50</v>
      </c>
      <c r="C59" s="25" t="s">
        <v>60</v>
      </c>
      <c r="D59" s="26" t="s">
        <v>275</v>
      </c>
      <c r="E59" s="25" t="s">
        <v>81</v>
      </c>
      <c r="F59" s="27">
        <f t="shared" ref="F59:G59" si="17">F60</f>
        <v>1497</v>
      </c>
      <c r="G59" s="27">
        <f t="shared" si="17"/>
        <v>0</v>
      </c>
    </row>
    <row r="60" spans="1:7" s="9" customFormat="1" ht="36" customHeight="1">
      <c r="A60" s="74" t="s">
        <v>173</v>
      </c>
      <c r="B60" s="25" t="s">
        <v>50</v>
      </c>
      <c r="C60" s="25" t="s">
        <v>60</v>
      </c>
      <c r="D60" s="26" t="s">
        <v>275</v>
      </c>
      <c r="E60" s="25" t="s">
        <v>172</v>
      </c>
      <c r="F60" s="27">
        <v>1497</v>
      </c>
      <c r="G60" s="27"/>
    </row>
    <row r="61" spans="1:7" s="9" customFormat="1" ht="16.5">
      <c r="A61" s="33" t="s">
        <v>100</v>
      </c>
      <c r="B61" s="25" t="s">
        <v>50</v>
      </c>
      <c r="C61" s="25" t="s">
        <v>60</v>
      </c>
      <c r="D61" s="26" t="s">
        <v>275</v>
      </c>
      <c r="E61" s="25" t="s">
        <v>101</v>
      </c>
      <c r="F61" s="27">
        <f t="shared" ref="F61:G61" si="18">F62</f>
        <v>18</v>
      </c>
      <c r="G61" s="27">
        <f t="shared" si="18"/>
        <v>0</v>
      </c>
    </row>
    <row r="62" spans="1:7" s="9" customFormat="1" ht="16.5">
      <c r="A62" s="33" t="s">
        <v>175</v>
      </c>
      <c r="B62" s="25" t="s">
        <v>50</v>
      </c>
      <c r="C62" s="25" t="s">
        <v>60</v>
      </c>
      <c r="D62" s="26" t="s">
        <v>275</v>
      </c>
      <c r="E62" s="25" t="s">
        <v>174</v>
      </c>
      <c r="F62" s="27">
        <v>18</v>
      </c>
      <c r="G62" s="27"/>
    </row>
    <row r="63" spans="1:7" s="9" customFormat="1" ht="16.5">
      <c r="A63" s="33"/>
      <c r="B63" s="25"/>
      <c r="C63" s="25"/>
      <c r="D63" s="26"/>
      <c r="E63" s="25"/>
      <c r="F63" s="27"/>
      <c r="G63" s="27"/>
    </row>
    <row r="64" spans="1:7" s="9" customFormat="1" ht="37.5">
      <c r="A64" s="73" t="s">
        <v>574</v>
      </c>
      <c r="B64" s="22" t="s">
        <v>50</v>
      </c>
      <c r="C64" s="22" t="s">
        <v>56</v>
      </c>
      <c r="D64" s="29"/>
      <c r="E64" s="25"/>
      <c r="F64" s="24">
        <f>F65</f>
        <v>23539</v>
      </c>
      <c r="G64" s="24"/>
    </row>
    <row r="65" spans="1:7" s="9" customFormat="1" ht="16.5">
      <c r="A65" s="33" t="s">
        <v>82</v>
      </c>
      <c r="B65" s="25" t="s">
        <v>50</v>
      </c>
      <c r="C65" s="25" t="s">
        <v>56</v>
      </c>
      <c r="D65" s="26" t="s">
        <v>252</v>
      </c>
      <c r="E65" s="25"/>
      <c r="F65" s="27">
        <f>F66</f>
        <v>23539</v>
      </c>
      <c r="G65" s="27"/>
    </row>
    <row r="66" spans="1:7" s="9" customFormat="1" ht="21" customHeight="1">
      <c r="A66" s="33" t="s">
        <v>79</v>
      </c>
      <c r="B66" s="25" t="s">
        <v>50</v>
      </c>
      <c r="C66" s="25" t="s">
        <v>56</v>
      </c>
      <c r="D66" s="26" t="s">
        <v>253</v>
      </c>
      <c r="E66" s="25"/>
      <c r="F66" s="27">
        <f>F67</f>
        <v>23539</v>
      </c>
      <c r="G66" s="27"/>
    </row>
    <row r="67" spans="1:7" s="9" customFormat="1" ht="19.5" customHeight="1">
      <c r="A67" s="33" t="s">
        <v>573</v>
      </c>
      <c r="B67" s="25" t="s">
        <v>50</v>
      </c>
      <c r="C67" s="25" t="s">
        <v>56</v>
      </c>
      <c r="D67" s="26" t="s">
        <v>549</v>
      </c>
      <c r="E67" s="25"/>
      <c r="F67" s="27">
        <f>F68</f>
        <v>23539</v>
      </c>
      <c r="G67" s="27"/>
    </row>
    <row r="68" spans="1:7" s="9" customFormat="1" ht="33">
      <c r="A68" s="74" t="s">
        <v>453</v>
      </c>
      <c r="B68" s="25" t="s">
        <v>50</v>
      </c>
      <c r="C68" s="25" t="s">
        <v>56</v>
      </c>
      <c r="D68" s="26" t="s">
        <v>549</v>
      </c>
      <c r="E68" s="25" t="s">
        <v>81</v>
      </c>
      <c r="F68" s="27">
        <f>F69</f>
        <v>23539</v>
      </c>
      <c r="G68" s="27"/>
    </row>
    <row r="69" spans="1:7" s="9" customFormat="1" ht="36.75" customHeight="1">
      <c r="A69" s="74" t="s">
        <v>173</v>
      </c>
      <c r="B69" s="25" t="s">
        <v>50</v>
      </c>
      <c r="C69" s="25" t="s">
        <v>56</v>
      </c>
      <c r="D69" s="26" t="s">
        <v>549</v>
      </c>
      <c r="E69" s="25" t="s">
        <v>172</v>
      </c>
      <c r="F69" s="27">
        <f>870+168+22501</f>
        <v>23539</v>
      </c>
      <c r="G69" s="27"/>
    </row>
    <row r="70" spans="1:7" s="9" customFormat="1" ht="16.5">
      <c r="A70" s="33"/>
      <c r="B70" s="25"/>
      <c r="C70" s="25"/>
      <c r="D70" s="26"/>
      <c r="E70" s="25"/>
      <c r="F70" s="60"/>
      <c r="G70" s="60"/>
    </row>
    <row r="71" spans="1:7" s="8" customFormat="1" ht="18.75">
      <c r="A71" s="73" t="s">
        <v>19</v>
      </c>
      <c r="B71" s="22" t="s">
        <v>50</v>
      </c>
      <c r="C71" s="22" t="s">
        <v>57</v>
      </c>
      <c r="D71" s="29"/>
      <c r="E71" s="22"/>
      <c r="F71" s="24">
        <f t="shared" ref="F71:G75" si="19">F72</f>
        <v>3000</v>
      </c>
      <c r="G71" s="24">
        <f t="shared" si="19"/>
        <v>0</v>
      </c>
    </row>
    <row r="72" spans="1:7" s="8" customFormat="1" ht="16.5">
      <c r="A72" s="33" t="s">
        <v>82</v>
      </c>
      <c r="B72" s="25" t="s">
        <v>50</v>
      </c>
      <c r="C72" s="25" t="s">
        <v>57</v>
      </c>
      <c r="D72" s="28" t="s">
        <v>252</v>
      </c>
      <c r="E72" s="31"/>
      <c r="F72" s="27">
        <f t="shared" si="19"/>
        <v>3000</v>
      </c>
      <c r="G72" s="27">
        <f t="shared" si="19"/>
        <v>0</v>
      </c>
    </row>
    <row r="73" spans="1:7" s="8" customFormat="1" ht="16.5">
      <c r="A73" s="33" t="s">
        <v>19</v>
      </c>
      <c r="B73" s="25" t="s">
        <v>50</v>
      </c>
      <c r="C73" s="25" t="s">
        <v>57</v>
      </c>
      <c r="D73" s="26" t="s">
        <v>378</v>
      </c>
      <c r="E73" s="31"/>
      <c r="F73" s="27">
        <f t="shared" si="19"/>
        <v>3000</v>
      </c>
      <c r="G73" s="27">
        <f t="shared" si="19"/>
        <v>0</v>
      </c>
    </row>
    <row r="74" spans="1:7" s="8" customFormat="1" ht="37.5" customHeight="1">
      <c r="A74" s="33" t="s">
        <v>136</v>
      </c>
      <c r="B74" s="25" t="s">
        <v>50</v>
      </c>
      <c r="C74" s="25" t="s">
        <v>57</v>
      </c>
      <c r="D74" s="26" t="s">
        <v>379</v>
      </c>
      <c r="E74" s="25"/>
      <c r="F74" s="27">
        <f t="shared" si="19"/>
        <v>3000</v>
      </c>
      <c r="G74" s="27">
        <f t="shared" si="19"/>
        <v>0</v>
      </c>
    </row>
    <row r="75" spans="1:7" s="8" customFormat="1" ht="16.5">
      <c r="A75" s="33" t="s">
        <v>100</v>
      </c>
      <c r="B75" s="25" t="s">
        <v>50</v>
      </c>
      <c r="C75" s="25" t="s">
        <v>57</v>
      </c>
      <c r="D75" s="26" t="s">
        <v>379</v>
      </c>
      <c r="E75" s="25" t="s">
        <v>101</v>
      </c>
      <c r="F75" s="27">
        <f t="shared" si="19"/>
        <v>3000</v>
      </c>
      <c r="G75" s="27">
        <f t="shared" si="19"/>
        <v>0</v>
      </c>
    </row>
    <row r="76" spans="1:7" s="8" customFormat="1" ht="16.5">
      <c r="A76" s="33" t="s">
        <v>177</v>
      </c>
      <c r="B76" s="25" t="s">
        <v>50</v>
      </c>
      <c r="C76" s="25" t="s">
        <v>57</v>
      </c>
      <c r="D76" s="26" t="s">
        <v>379</v>
      </c>
      <c r="E76" s="25" t="s">
        <v>176</v>
      </c>
      <c r="F76" s="27">
        <v>3000</v>
      </c>
      <c r="G76" s="27"/>
    </row>
    <row r="77" spans="1:7">
      <c r="A77" s="80"/>
      <c r="B77" s="34"/>
      <c r="C77" s="34"/>
      <c r="D77" s="35"/>
      <c r="E77" s="34"/>
      <c r="F77" s="18"/>
      <c r="G77" s="18"/>
    </row>
    <row r="78" spans="1:7" ht="18.75">
      <c r="A78" s="73" t="s">
        <v>20</v>
      </c>
      <c r="B78" s="22" t="s">
        <v>50</v>
      </c>
      <c r="C78" s="22" t="s">
        <v>73</v>
      </c>
      <c r="D78" s="29"/>
      <c r="E78" s="22"/>
      <c r="F78" s="24">
        <f>F148+F79+F98+F139+F93+F134</f>
        <v>527719</v>
      </c>
      <c r="G78" s="24">
        <f>G148+G79+G98+G139+G93+G134</f>
        <v>0</v>
      </c>
    </row>
    <row r="79" spans="1:7" ht="51.75" customHeight="1">
      <c r="A79" s="33" t="s">
        <v>481</v>
      </c>
      <c r="B79" s="36" t="s">
        <v>50</v>
      </c>
      <c r="C79" s="36" t="s">
        <v>73</v>
      </c>
      <c r="D79" s="36" t="s">
        <v>242</v>
      </c>
      <c r="E79" s="36"/>
      <c r="F79" s="27">
        <f>F80+F84</f>
        <v>161042</v>
      </c>
      <c r="G79" s="27">
        <f>G80+G84</f>
        <v>0</v>
      </c>
    </row>
    <row r="80" spans="1:7" ht="33">
      <c r="A80" s="79" t="s">
        <v>219</v>
      </c>
      <c r="B80" s="36" t="s">
        <v>50</v>
      </c>
      <c r="C80" s="36" t="s">
        <v>73</v>
      </c>
      <c r="D80" s="36" t="s">
        <v>348</v>
      </c>
      <c r="E80" s="36"/>
      <c r="F80" s="27">
        <f t="shared" ref="F80:G82" si="20">F81</f>
        <v>139859</v>
      </c>
      <c r="G80" s="27">
        <f t="shared" si="20"/>
        <v>0</v>
      </c>
    </row>
    <row r="81" spans="1:7" ht="33">
      <c r="A81" s="75" t="s">
        <v>145</v>
      </c>
      <c r="B81" s="36" t="s">
        <v>50</v>
      </c>
      <c r="C81" s="36" t="s">
        <v>73</v>
      </c>
      <c r="D81" s="36" t="s">
        <v>349</v>
      </c>
      <c r="E81" s="36"/>
      <c r="F81" s="27">
        <f t="shared" si="20"/>
        <v>139859</v>
      </c>
      <c r="G81" s="27">
        <f t="shared" si="20"/>
        <v>0</v>
      </c>
    </row>
    <row r="82" spans="1:7" ht="36" customHeight="1">
      <c r="A82" s="33" t="s">
        <v>84</v>
      </c>
      <c r="B82" s="36" t="s">
        <v>50</v>
      </c>
      <c r="C82" s="36" t="s">
        <v>73</v>
      </c>
      <c r="D82" s="36" t="s">
        <v>349</v>
      </c>
      <c r="E82" s="36" t="s">
        <v>85</v>
      </c>
      <c r="F82" s="27">
        <f t="shared" si="20"/>
        <v>139859</v>
      </c>
      <c r="G82" s="27">
        <f t="shared" si="20"/>
        <v>0</v>
      </c>
    </row>
    <row r="83" spans="1:7" ht="16.5">
      <c r="A83" s="33" t="s">
        <v>192</v>
      </c>
      <c r="B83" s="36" t="s">
        <v>50</v>
      </c>
      <c r="C83" s="36" t="s">
        <v>73</v>
      </c>
      <c r="D83" s="36" t="s">
        <v>349</v>
      </c>
      <c r="E83" s="36" t="s">
        <v>191</v>
      </c>
      <c r="F83" s="27">
        <v>139859</v>
      </c>
      <c r="G83" s="27"/>
    </row>
    <row r="84" spans="1:7" ht="21.75" customHeight="1">
      <c r="A84" s="33" t="s">
        <v>79</v>
      </c>
      <c r="B84" s="36" t="s">
        <v>50</v>
      </c>
      <c r="C84" s="36" t="s">
        <v>73</v>
      </c>
      <c r="D84" s="36" t="s">
        <v>243</v>
      </c>
      <c r="E84" s="36"/>
      <c r="F84" s="27">
        <f t="shared" ref="F84:G84" si="21">F85+F90</f>
        <v>21183</v>
      </c>
      <c r="G84" s="27">
        <f t="shared" si="21"/>
        <v>0</v>
      </c>
    </row>
    <row r="85" spans="1:7" ht="33">
      <c r="A85" s="75" t="s">
        <v>146</v>
      </c>
      <c r="B85" s="36" t="s">
        <v>50</v>
      </c>
      <c r="C85" s="36" t="s">
        <v>73</v>
      </c>
      <c r="D85" s="36" t="s">
        <v>244</v>
      </c>
      <c r="E85" s="36"/>
      <c r="F85" s="27">
        <f t="shared" ref="F85:G85" si="22">F86+F88</f>
        <v>20863</v>
      </c>
      <c r="G85" s="27">
        <f t="shared" si="22"/>
        <v>0</v>
      </c>
    </row>
    <row r="86" spans="1:7" ht="33">
      <c r="A86" s="33" t="s">
        <v>453</v>
      </c>
      <c r="B86" s="36" t="s">
        <v>50</v>
      </c>
      <c r="C86" s="36" t="s">
        <v>73</v>
      </c>
      <c r="D86" s="36" t="s">
        <v>244</v>
      </c>
      <c r="E86" s="36" t="s">
        <v>81</v>
      </c>
      <c r="F86" s="27">
        <f t="shared" ref="F86:G86" si="23">F87</f>
        <v>20813</v>
      </c>
      <c r="G86" s="27">
        <f t="shared" si="23"/>
        <v>0</v>
      </c>
    </row>
    <row r="87" spans="1:7" ht="37.5" customHeight="1">
      <c r="A87" s="74" t="s">
        <v>173</v>
      </c>
      <c r="B87" s="36" t="s">
        <v>50</v>
      </c>
      <c r="C87" s="36" t="s">
        <v>73</v>
      </c>
      <c r="D87" s="36" t="s">
        <v>244</v>
      </c>
      <c r="E87" s="36" t="s">
        <v>172</v>
      </c>
      <c r="F87" s="27">
        <f>1710+19103</f>
        <v>20813</v>
      </c>
      <c r="G87" s="27"/>
    </row>
    <row r="88" spans="1:7" ht="19.5" customHeight="1">
      <c r="A88" s="75" t="s">
        <v>100</v>
      </c>
      <c r="B88" s="36" t="s">
        <v>50</v>
      </c>
      <c r="C88" s="36" t="s">
        <v>73</v>
      </c>
      <c r="D88" s="36" t="s">
        <v>244</v>
      </c>
      <c r="E88" s="36" t="s">
        <v>101</v>
      </c>
      <c r="F88" s="27">
        <f t="shared" ref="F88:G88" si="24">F89</f>
        <v>50</v>
      </c>
      <c r="G88" s="27">
        <f t="shared" si="24"/>
        <v>0</v>
      </c>
    </row>
    <row r="89" spans="1:7" ht="20.25" customHeight="1">
      <c r="A89" s="33" t="s">
        <v>175</v>
      </c>
      <c r="B89" s="36" t="s">
        <v>50</v>
      </c>
      <c r="C89" s="36" t="s">
        <v>73</v>
      </c>
      <c r="D89" s="36" t="s">
        <v>244</v>
      </c>
      <c r="E89" s="36" t="s">
        <v>174</v>
      </c>
      <c r="F89" s="27">
        <v>50</v>
      </c>
      <c r="G89" s="27"/>
    </row>
    <row r="90" spans="1:7" ht="49.5">
      <c r="A90" s="75" t="s">
        <v>206</v>
      </c>
      <c r="B90" s="36" t="s">
        <v>50</v>
      </c>
      <c r="C90" s="36" t="s">
        <v>73</v>
      </c>
      <c r="D90" s="36" t="s">
        <v>350</v>
      </c>
      <c r="E90" s="36"/>
      <c r="F90" s="27">
        <f t="shared" ref="F90:G91" si="25">F91</f>
        <v>320</v>
      </c>
      <c r="G90" s="27">
        <f t="shared" si="25"/>
        <v>0</v>
      </c>
    </row>
    <row r="91" spans="1:7" ht="36.75" customHeight="1">
      <c r="A91" s="33" t="s">
        <v>84</v>
      </c>
      <c r="B91" s="36" t="s">
        <v>50</v>
      </c>
      <c r="C91" s="36" t="s">
        <v>73</v>
      </c>
      <c r="D91" s="36" t="s">
        <v>350</v>
      </c>
      <c r="E91" s="36" t="s">
        <v>85</v>
      </c>
      <c r="F91" s="27">
        <f t="shared" si="25"/>
        <v>320</v>
      </c>
      <c r="G91" s="27">
        <f t="shared" si="25"/>
        <v>0</v>
      </c>
    </row>
    <row r="92" spans="1:7" ht="16.5">
      <c r="A92" s="33" t="s">
        <v>192</v>
      </c>
      <c r="B92" s="36" t="s">
        <v>50</v>
      </c>
      <c r="C92" s="36" t="s">
        <v>73</v>
      </c>
      <c r="D92" s="36" t="s">
        <v>350</v>
      </c>
      <c r="E92" s="36" t="s">
        <v>191</v>
      </c>
      <c r="F92" s="27">
        <v>320</v>
      </c>
      <c r="G92" s="27"/>
    </row>
    <row r="93" spans="1:7" ht="49.5">
      <c r="A93" s="33" t="s">
        <v>486</v>
      </c>
      <c r="B93" s="36" t="s">
        <v>50</v>
      </c>
      <c r="C93" s="36" t="s">
        <v>73</v>
      </c>
      <c r="D93" s="36" t="s">
        <v>261</v>
      </c>
      <c r="E93" s="36"/>
      <c r="F93" s="27">
        <f t="shared" ref="F93:G96" si="26">F94</f>
        <v>91</v>
      </c>
      <c r="G93" s="27">
        <f t="shared" si="26"/>
        <v>0</v>
      </c>
    </row>
    <row r="94" spans="1:7" ht="21.75" customHeight="1">
      <c r="A94" s="33" t="s">
        <v>79</v>
      </c>
      <c r="B94" s="36" t="s">
        <v>50</v>
      </c>
      <c r="C94" s="36" t="s">
        <v>73</v>
      </c>
      <c r="D94" s="36" t="s">
        <v>262</v>
      </c>
      <c r="E94" s="36"/>
      <c r="F94" s="27">
        <f t="shared" si="26"/>
        <v>91</v>
      </c>
      <c r="G94" s="27">
        <f t="shared" si="26"/>
        <v>0</v>
      </c>
    </row>
    <row r="95" spans="1:7" ht="33">
      <c r="A95" s="33" t="s">
        <v>97</v>
      </c>
      <c r="B95" s="36" t="s">
        <v>50</v>
      </c>
      <c r="C95" s="36" t="s">
        <v>73</v>
      </c>
      <c r="D95" s="36" t="s">
        <v>263</v>
      </c>
      <c r="E95" s="36"/>
      <c r="F95" s="27">
        <f t="shared" si="26"/>
        <v>91</v>
      </c>
      <c r="G95" s="27">
        <f t="shared" si="26"/>
        <v>0</v>
      </c>
    </row>
    <row r="96" spans="1:7" ht="33">
      <c r="A96" s="33" t="s">
        <v>453</v>
      </c>
      <c r="B96" s="36" t="s">
        <v>50</v>
      </c>
      <c r="C96" s="36" t="s">
        <v>73</v>
      </c>
      <c r="D96" s="36" t="s">
        <v>263</v>
      </c>
      <c r="E96" s="36" t="s">
        <v>81</v>
      </c>
      <c r="F96" s="27">
        <f t="shared" si="26"/>
        <v>91</v>
      </c>
      <c r="G96" s="27">
        <f t="shared" si="26"/>
        <v>0</v>
      </c>
    </row>
    <row r="97" spans="1:7" ht="36" customHeight="1">
      <c r="A97" s="74" t="s">
        <v>173</v>
      </c>
      <c r="B97" s="36" t="s">
        <v>50</v>
      </c>
      <c r="C97" s="36" t="s">
        <v>73</v>
      </c>
      <c r="D97" s="36" t="s">
        <v>263</v>
      </c>
      <c r="E97" s="36" t="s">
        <v>172</v>
      </c>
      <c r="F97" s="27">
        <v>91</v>
      </c>
      <c r="G97" s="27"/>
    </row>
    <row r="98" spans="1:7" ht="51">
      <c r="A98" s="33" t="s">
        <v>477</v>
      </c>
      <c r="B98" s="25" t="s">
        <v>50</v>
      </c>
      <c r="C98" s="25" t="s">
        <v>73</v>
      </c>
      <c r="D98" s="26" t="s">
        <v>245</v>
      </c>
      <c r="E98" s="25"/>
      <c r="F98" s="27">
        <f t="shared" ref="F98:G98" si="27">F99+F106</f>
        <v>175755</v>
      </c>
      <c r="G98" s="27">
        <f t="shared" si="27"/>
        <v>0</v>
      </c>
    </row>
    <row r="99" spans="1:7" ht="33">
      <c r="A99" s="33" t="s">
        <v>485</v>
      </c>
      <c r="B99" s="25" t="s">
        <v>50</v>
      </c>
      <c r="C99" s="25" t="s">
        <v>73</v>
      </c>
      <c r="D99" s="28" t="s">
        <v>257</v>
      </c>
      <c r="E99" s="25"/>
      <c r="F99" s="27">
        <f t="shared" ref="F99:G102" si="28">F100</f>
        <v>845</v>
      </c>
      <c r="G99" s="27">
        <f t="shared" si="28"/>
        <v>0</v>
      </c>
    </row>
    <row r="100" spans="1:7" ht="18" customHeight="1">
      <c r="A100" s="33" t="s">
        <v>79</v>
      </c>
      <c r="B100" s="25" t="s">
        <v>50</v>
      </c>
      <c r="C100" s="25" t="s">
        <v>73</v>
      </c>
      <c r="D100" s="28" t="s">
        <v>311</v>
      </c>
      <c r="E100" s="25"/>
      <c r="F100" s="27">
        <f t="shared" si="28"/>
        <v>845</v>
      </c>
      <c r="G100" s="27">
        <f t="shared" si="28"/>
        <v>0</v>
      </c>
    </row>
    <row r="101" spans="1:7" ht="35.25" customHeight="1">
      <c r="A101" s="33" t="s">
        <v>116</v>
      </c>
      <c r="B101" s="25" t="s">
        <v>50</v>
      </c>
      <c r="C101" s="25" t="s">
        <v>73</v>
      </c>
      <c r="D101" s="28" t="s">
        <v>484</v>
      </c>
      <c r="E101" s="25"/>
      <c r="F101" s="27">
        <f t="shared" ref="F101:G101" si="29">F102+F104</f>
        <v>845</v>
      </c>
      <c r="G101" s="27">
        <f t="shared" si="29"/>
        <v>0</v>
      </c>
    </row>
    <row r="102" spans="1:7" ht="82.5">
      <c r="A102" s="33" t="s">
        <v>482</v>
      </c>
      <c r="B102" s="25" t="s">
        <v>50</v>
      </c>
      <c r="C102" s="25" t="s">
        <v>73</v>
      </c>
      <c r="D102" s="28" t="s">
        <v>484</v>
      </c>
      <c r="E102" s="25" t="s">
        <v>106</v>
      </c>
      <c r="F102" s="27">
        <f t="shared" si="28"/>
        <v>181</v>
      </c>
      <c r="G102" s="27">
        <f t="shared" si="28"/>
        <v>0</v>
      </c>
    </row>
    <row r="103" spans="1:7" ht="33">
      <c r="A103" s="75" t="s">
        <v>171</v>
      </c>
      <c r="B103" s="25" t="s">
        <v>50</v>
      </c>
      <c r="C103" s="25" t="s">
        <v>73</v>
      </c>
      <c r="D103" s="28" t="s">
        <v>484</v>
      </c>
      <c r="E103" s="25" t="s">
        <v>170</v>
      </c>
      <c r="F103" s="27">
        <f>181</f>
        <v>181</v>
      </c>
      <c r="G103" s="27"/>
    </row>
    <row r="104" spans="1:7" ht="33">
      <c r="A104" s="33" t="s">
        <v>453</v>
      </c>
      <c r="B104" s="25" t="s">
        <v>50</v>
      </c>
      <c r="C104" s="25" t="s">
        <v>73</v>
      </c>
      <c r="D104" s="28" t="s">
        <v>484</v>
      </c>
      <c r="E104" s="25" t="s">
        <v>81</v>
      </c>
      <c r="F104" s="27">
        <f t="shared" ref="F104:G104" si="30">F105</f>
        <v>664</v>
      </c>
      <c r="G104" s="27">
        <f t="shared" si="30"/>
        <v>0</v>
      </c>
    </row>
    <row r="105" spans="1:7" ht="39" customHeight="1">
      <c r="A105" s="74" t="s">
        <v>173</v>
      </c>
      <c r="B105" s="25" t="s">
        <v>50</v>
      </c>
      <c r="C105" s="25" t="s">
        <v>73</v>
      </c>
      <c r="D105" s="28" t="s">
        <v>484</v>
      </c>
      <c r="E105" s="25" t="s">
        <v>172</v>
      </c>
      <c r="F105" s="27">
        <f>134+530</f>
        <v>664</v>
      </c>
      <c r="G105" s="27"/>
    </row>
    <row r="106" spans="1:7" ht="16.5">
      <c r="A106" s="75" t="s">
        <v>115</v>
      </c>
      <c r="B106" s="25" t="s">
        <v>50</v>
      </c>
      <c r="C106" s="25" t="s">
        <v>73</v>
      </c>
      <c r="D106" s="28" t="s">
        <v>246</v>
      </c>
      <c r="E106" s="25"/>
      <c r="F106" s="27">
        <f>F107+F118</f>
        <v>174910</v>
      </c>
      <c r="G106" s="27">
        <f>G107+G118</f>
        <v>0</v>
      </c>
    </row>
    <row r="107" spans="1:7" ht="21.75" customHeight="1">
      <c r="A107" s="33" t="s">
        <v>79</v>
      </c>
      <c r="B107" s="25" t="s">
        <v>50</v>
      </c>
      <c r="C107" s="25" t="s">
        <v>73</v>
      </c>
      <c r="D107" s="26" t="s">
        <v>247</v>
      </c>
      <c r="E107" s="25"/>
      <c r="F107" s="27">
        <f t="shared" ref="F107:G107" si="31">F108+F115</f>
        <v>14114</v>
      </c>
      <c r="G107" s="27">
        <f t="shared" si="31"/>
        <v>0</v>
      </c>
    </row>
    <row r="108" spans="1:7" ht="33">
      <c r="A108" s="33" t="s">
        <v>97</v>
      </c>
      <c r="B108" s="25" t="s">
        <v>50</v>
      </c>
      <c r="C108" s="25" t="s">
        <v>73</v>
      </c>
      <c r="D108" s="26" t="s">
        <v>248</v>
      </c>
      <c r="E108" s="25"/>
      <c r="F108" s="27">
        <f t="shared" ref="F108:G108" si="32">F109+F111+F113</f>
        <v>11388</v>
      </c>
      <c r="G108" s="27">
        <f t="shared" si="32"/>
        <v>0</v>
      </c>
    </row>
    <row r="109" spans="1:7" ht="33">
      <c r="A109" s="33" t="s">
        <v>453</v>
      </c>
      <c r="B109" s="25" t="s">
        <v>50</v>
      </c>
      <c r="C109" s="25" t="s">
        <v>73</v>
      </c>
      <c r="D109" s="26" t="s">
        <v>248</v>
      </c>
      <c r="E109" s="25" t="s">
        <v>81</v>
      </c>
      <c r="F109" s="27">
        <f t="shared" ref="F109:G109" si="33">F110</f>
        <v>2435</v>
      </c>
      <c r="G109" s="27">
        <f t="shared" si="33"/>
        <v>0</v>
      </c>
    </row>
    <row r="110" spans="1:7" ht="34.5" customHeight="1">
      <c r="A110" s="74" t="s">
        <v>173</v>
      </c>
      <c r="B110" s="25" t="s">
        <v>50</v>
      </c>
      <c r="C110" s="25" t="s">
        <v>73</v>
      </c>
      <c r="D110" s="26" t="s">
        <v>248</v>
      </c>
      <c r="E110" s="25" t="s">
        <v>172</v>
      </c>
      <c r="F110" s="27">
        <f>1017+240+1178</f>
        <v>2435</v>
      </c>
      <c r="G110" s="27"/>
    </row>
    <row r="111" spans="1:7" ht="18.75" customHeight="1">
      <c r="A111" s="74" t="s">
        <v>103</v>
      </c>
      <c r="B111" s="25" t="s">
        <v>50</v>
      </c>
      <c r="C111" s="25" t="s">
        <v>73</v>
      </c>
      <c r="D111" s="26" t="s">
        <v>248</v>
      </c>
      <c r="E111" s="25" t="s">
        <v>92</v>
      </c>
      <c r="F111" s="27">
        <f t="shared" ref="F111:G111" si="34">F112</f>
        <v>124</v>
      </c>
      <c r="G111" s="27">
        <f t="shared" si="34"/>
        <v>0</v>
      </c>
    </row>
    <row r="112" spans="1:7" ht="16.5">
      <c r="A112" s="74" t="s">
        <v>185</v>
      </c>
      <c r="B112" s="25" t="s">
        <v>50</v>
      </c>
      <c r="C112" s="25" t="s">
        <v>73</v>
      </c>
      <c r="D112" s="26" t="s">
        <v>248</v>
      </c>
      <c r="E112" s="25" t="s">
        <v>184</v>
      </c>
      <c r="F112" s="27">
        <v>124</v>
      </c>
      <c r="G112" s="27"/>
    </row>
    <row r="113" spans="1:7" ht="16.5">
      <c r="A113" s="33" t="s">
        <v>100</v>
      </c>
      <c r="B113" s="25" t="s">
        <v>50</v>
      </c>
      <c r="C113" s="25" t="s">
        <v>73</v>
      </c>
      <c r="D113" s="26" t="s">
        <v>248</v>
      </c>
      <c r="E113" s="25" t="s">
        <v>101</v>
      </c>
      <c r="F113" s="27">
        <f t="shared" ref="F113:G113" si="35">F114</f>
        <v>8829</v>
      </c>
      <c r="G113" s="27">
        <f t="shared" si="35"/>
        <v>0</v>
      </c>
    </row>
    <row r="114" spans="1:7" ht="16.5">
      <c r="A114" s="33" t="s">
        <v>175</v>
      </c>
      <c r="B114" s="25" t="s">
        <v>50</v>
      </c>
      <c r="C114" s="25" t="s">
        <v>73</v>
      </c>
      <c r="D114" s="26" t="s">
        <v>248</v>
      </c>
      <c r="E114" s="25" t="s">
        <v>174</v>
      </c>
      <c r="F114" s="27">
        <f>1496+7333</f>
        <v>8829</v>
      </c>
      <c r="G114" s="27"/>
    </row>
    <row r="115" spans="1:7" ht="49.5">
      <c r="A115" s="81" t="s">
        <v>98</v>
      </c>
      <c r="B115" s="25" t="s">
        <v>50</v>
      </c>
      <c r="C115" s="25" t="s">
        <v>73</v>
      </c>
      <c r="D115" s="26" t="s">
        <v>385</v>
      </c>
      <c r="E115" s="25"/>
      <c r="F115" s="27">
        <f t="shared" ref="F115:G116" si="36">F116</f>
        <v>2726</v>
      </c>
      <c r="G115" s="27">
        <f t="shared" si="36"/>
        <v>0</v>
      </c>
    </row>
    <row r="116" spans="1:7" ht="33">
      <c r="A116" s="33" t="s">
        <v>453</v>
      </c>
      <c r="B116" s="25" t="s">
        <v>50</v>
      </c>
      <c r="C116" s="25" t="s">
        <v>73</v>
      </c>
      <c r="D116" s="26" t="s">
        <v>385</v>
      </c>
      <c r="E116" s="25" t="s">
        <v>81</v>
      </c>
      <c r="F116" s="27">
        <f t="shared" si="36"/>
        <v>2726</v>
      </c>
      <c r="G116" s="27">
        <f t="shared" si="36"/>
        <v>0</v>
      </c>
    </row>
    <row r="117" spans="1:7" ht="36.75" customHeight="1">
      <c r="A117" s="74" t="s">
        <v>173</v>
      </c>
      <c r="B117" s="25" t="s">
        <v>50</v>
      </c>
      <c r="C117" s="25" t="s">
        <v>73</v>
      </c>
      <c r="D117" s="26" t="s">
        <v>385</v>
      </c>
      <c r="E117" s="25" t="s">
        <v>172</v>
      </c>
      <c r="F117" s="27">
        <v>2726</v>
      </c>
      <c r="G117" s="27"/>
    </row>
    <row r="118" spans="1:7" ht="33">
      <c r="A118" s="33" t="s">
        <v>218</v>
      </c>
      <c r="B118" s="25" t="s">
        <v>50</v>
      </c>
      <c r="C118" s="25" t="s">
        <v>73</v>
      </c>
      <c r="D118" s="28" t="s">
        <v>264</v>
      </c>
      <c r="E118" s="25"/>
      <c r="F118" s="27">
        <f t="shared" ref="F118:G118" si="37">F119+F126</f>
        <v>160796</v>
      </c>
      <c r="G118" s="27">
        <f t="shared" si="37"/>
        <v>0</v>
      </c>
    </row>
    <row r="119" spans="1:7" ht="33">
      <c r="A119" s="33" t="s">
        <v>117</v>
      </c>
      <c r="B119" s="25" t="s">
        <v>50</v>
      </c>
      <c r="C119" s="25" t="s">
        <v>73</v>
      </c>
      <c r="D119" s="28" t="s">
        <v>265</v>
      </c>
      <c r="E119" s="25"/>
      <c r="F119" s="27">
        <f t="shared" ref="F119:G119" si="38">F120+F122+F124</f>
        <v>16683</v>
      </c>
      <c r="G119" s="27">
        <f t="shared" si="38"/>
        <v>0</v>
      </c>
    </row>
    <row r="120" spans="1:7" ht="82.5">
      <c r="A120" s="33" t="s">
        <v>482</v>
      </c>
      <c r="B120" s="25" t="s">
        <v>50</v>
      </c>
      <c r="C120" s="25" t="s">
        <v>73</v>
      </c>
      <c r="D120" s="28" t="s">
        <v>265</v>
      </c>
      <c r="E120" s="25" t="s">
        <v>106</v>
      </c>
      <c r="F120" s="27">
        <f t="shared" ref="F120:G120" si="39">F121</f>
        <v>14298</v>
      </c>
      <c r="G120" s="27">
        <f t="shared" si="39"/>
        <v>0</v>
      </c>
    </row>
    <row r="121" spans="1:7" ht="19.5" customHeight="1">
      <c r="A121" s="75" t="s">
        <v>183</v>
      </c>
      <c r="B121" s="25" t="s">
        <v>50</v>
      </c>
      <c r="C121" s="25" t="s">
        <v>73</v>
      </c>
      <c r="D121" s="28" t="s">
        <v>265</v>
      </c>
      <c r="E121" s="25" t="s">
        <v>182</v>
      </c>
      <c r="F121" s="27">
        <v>14298</v>
      </c>
      <c r="G121" s="27"/>
    </row>
    <row r="122" spans="1:7" ht="33">
      <c r="A122" s="33" t="s">
        <v>453</v>
      </c>
      <c r="B122" s="25" t="s">
        <v>50</v>
      </c>
      <c r="C122" s="25" t="s">
        <v>73</v>
      </c>
      <c r="D122" s="28" t="s">
        <v>265</v>
      </c>
      <c r="E122" s="25" t="s">
        <v>81</v>
      </c>
      <c r="F122" s="27">
        <f t="shared" ref="F122:G122" si="40">F123</f>
        <v>2378</v>
      </c>
      <c r="G122" s="27">
        <f t="shared" si="40"/>
        <v>0</v>
      </c>
    </row>
    <row r="123" spans="1:7" ht="38.25" customHeight="1">
      <c r="A123" s="74" t="s">
        <v>173</v>
      </c>
      <c r="B123" s="25" t="s">
        <v>50</v>
      </c>
      <c r="C123" s="25" t="s">
        <v>73</v>
      </c>
      <c r="D123" s="28" t="s">
        <v>265</v>
      </c>
      <c r="E123" s="25" t="s">
        <v>172</v>
      </c>
      <c r="F123" s="27">
        <v>2378</v>
      </c>
      <c r="G123" s="27"/>
    </row>
    <row r="124" spans="1:7" ht="16.5">
      <c r="A124" s="33" t="s">
        <v>100</v>
      </c>
      <c r="B124" s="25" t="s">
        <v>50</v>
      </c>
      <c r="C124" s="25" t="s">
        <v>73</v>
      </c>
      <c r="D124" s="28" t="s">
        <v>265</v>
      </c>
      <c r="E124" s="25" t="s">
        <v>101</v>
      </c>
      <c r="F124" s="27">
        <f t="shared" ref="F124:G124" si="41">F125</f>
        <v>7</v>
      </c>
      <c r="G124" s="27">
        <f t="shared" si="41"/>
        <v>0</v>
      </c>
    </row>
    <row r="125" spans="1:7" ht="16.5">
      <c r="A125" s="33" t="s">
        <v>175</v>
      </c>
      <c r="B125" s="25" t="s">
        <v>50</v>
      </c>
      <c r="C125" s="25" t="s">
        <v>73</v>
      </c>
      <c r="D125" s="28" t="s">
        <v>265</v>
      </c>
      <c r="E125" s="25" t="s">
        <v>174</v>
      </c>
      <c r="F125" s="27">
        <v>7</v>
      </c>
      <c r="G125" s="27"/>
    </row>
    <row r="126" spans="1:7" ht="33">
      <c r="A126" s="33" t="s">
        <v>118</v>
      </c>
      <c r="B126" s="25" t="s">
        <v>50</v>
      </c>
      <c r="C126" s="25" t="s">
        <v>73</v>
      </c>
      <c r="D126" s="28" t="s">
        <v>266</v>
      </c>
      <c r="E126" s="25"/>
      <c r="F126" s="27">
        <f t="shared" ref="F126:G126" si="42">F127+F129+F131</f>
        <v>144113</v>
      </c>
      <c r="G126" s="27">
        <f t="shared" si="42"/>
        <v>0</v>
      </c>
    </row>
    <row r="127" spans="1:7" ht="82.5">
      <c r="A127" s="33" t="s">
        <v>482</v>
      </c>
      <c r="B127" s="25" t="s">
        <v>50</v>
      </c>
      <c r="C127" s="25" t="s">
        <v>73</v>
      </c>
      <c r="D127" s="28" t="s">
        <v>266</v>
      </c>
      <c r="E127" s="25" t="s">
        <v>106</v>
      </c>
      <c r="F127" s="27">
        <f t="shared" ref="F127:G127" si="43">F128</f>
        <v>100313</v>
      </c>
      <c r="G127" s="27">
        <f t="shared" si="43"/>
        <v>0</v>
      </c>
    </row>
    <row r="128" spans="1:7" ht="18.75" customHeight="1">
      <c r="A128" s="75" t="s">
        <v>183</v>
      </c>
      <c r="B128" s="25" t="s">
        <v>50</v>
      </c>
      <c r="C128" s="25" t="s">
        <v>73</v>
      </c>
      <c r="D128" s="28" t="s">
        <v>266</v>
      </c>
      <c r="E128" s="25" t="s">
        <v>182</v>
      </c>
      <c r="F128" s="27">
        <v>100313</v>
      </c>
      <c r="G128" s="27"/>
    </row>
    <row r="129" spans="1:7" ht="33">
      <c r="A129" s="33" t="s">
        <v>453</v>
      </c>
      <c r="B129" s="25" t="s">
        <v>50</v>
      </c>
      <c r="C129" s="25" t="s">
        <v>73</v>
      </c>
      <c r="D129" s="28" t="s">
        <v>266</v>
      </c>
      <c r="E129" s="25" t="s">
        <v>81</v>
      </c>
      <c r="F129" s="27">
        <f t="shared" ref="F129:G129" si="44">F130</f>
        <v>43305</v>
      </c>
      <c r="G129" s="27">
        <f t="shared" si="44"/>
        <v>0</v>
      </c>
    </row>
    <row r="130" spans="1:7" ht="36" customHeight="1">
      <c r="A130" s="74" t="s">
        <v>173</v>
      </c>
      <c r="B130" s="25" t="s">
        <v>50</v>
      </c>
      <c r="C130" s="25" t="s">
        <v>73</v>
      </c>
      <c r="D130" s="28" t="s">
        <v>266</v>
      </c>
      <c r="E130" s="25" t="s">
        <v>172</v>
      </c>
      <c r="F130" s="27">
        <v>43305</v>
      </c>
      <c r="G130" s="27"/>
    </row>
    <row r="131" spans="1:7" ht="16.5">
      <c r="A131" s="33" t="s">
        <v>100</v>
      </c>
      <c r="B131" s="25" t="s">
        <v>50</v>
      </c>
      <c r="C131" s="25" t="s">
        <v>73</v>
      </c>
      <c r="D131" s="28" t="s">
        <v>266</v>
      </c>
      <c r="E131" s="25" t="s">
        <v>101</v>
      </c>
      <c r="F131" s="27">
        <f t="shared" ref="F131:G131" si="45">F132+F133</f>
        <v>495</v>
      </c>
      <c r="G131" s="27">
        <f t="shared" si="45"/>
        <v>0</v>
      </c>
    </row>
    <row r="132" spans="1:7" ht="16.5">
      <c r="A132" s="33" t="s">
        <v>188</v>
      </c>
      <c r="B132" s="25" t="s">
        <v>50</v>
      </c>
      <c r="C132" s="25" t="s">
        <v>73</v>
      </c>
      <c r="D132" s="28" t="s">
        <v>266</v>
      </c>
      <c r="E132" s="25" t="s">
        <v>187</v>
      </c>
      <c r="F132" s="27"/>
      <c r="G132" s="27"/>
    </row>
    <row r="133" spans="1:7" ht="16.5">
      <c r="A133" s="33" t="s">
        <v>175</v>
      </c>
      <c r="B133" s="25" t="s">
        <v>50</v>
      </c>
      <c r="C133" s="25" t="s">
        <v>73</v>
      </c>
      <c r="D133" s="28" t="s">
        <v>266</v>
      </c>
      <c r="E133" s="25" t="s">
        <v>174</v>
      </c>
      <c r="F133" s="27">
        <v>495</v>
      </c>
      <c r="G133" s="27"/>
    </row>
    <row r="134" spans="1:7" ht="51">
      <c r="A134" s="33" t="s">
        <v>523</v>
      </c>
      <c r="B134" s="25" t="s">
        <v>50</v>
      </c>
      <c r="C134" s="25" t="s">
        <v>73</v>
      </c>
      <c r="D134" s="26" t="s">
        <v>520</v>
      </c>
      <c r="E134" s="31"/>
      <c r="F134" s="27">
        <f t="shared" ref="F134:G137" si="46">F135</f>
        <v>3137</v>
      </c>
      <c r="G134" s="18">
        <f t="shared" si="46"/>
        <v>0</v>
      </c>
    </row>
    <row r="135" spans="1:7" ht="19.5" customHeight="1">
      <c r="A135" s="33" t="s">
        <v>79</v>
      </c>
      <c r="B135" s="25" t="s">
        <v>50</v>
      </c>
      <c r="C135" s="25" t="s">
        <v>73</v>
      </c>
      <c r="D135" s="26" t="s">
        <v>521</v>
      </c>
      <c r="E135" s="31"/>
      <c r="F135" s="27">
        <f t="shared" si="46"/>
        <v>3137</v>
      </c>
      <c r="G135" s="18">
        <f t="shared" si="46"/>
        <v>0</v>
      </c>
    </row>
    <row r="136" spans="1:7" ht="33">
      <c r="A136" s="33" t="s">
        <v>97</v>
      </c>
      <c r="B136" s="25" t="s">
        <v>50</v>
      </c>
      <c r="C136" s="25" t="s">
        <v>73</v>
      </c>
      <c r="D136" s="26" t="s">
        <v>522</v>
      </c>
      <c r="E136" s="31"/>
      <c r="F136" s="27">
        <f t="shared" si="46"/>
        <v>3137</v>
      </c>
      <c r="G136" s="18">
        <f t="shared" si="46"/>
        <v>0</v>
      </c>
    </row>
    <row r="137" spans="1:7" ht="33">
      <c r="A137" s="33" t="s">
        <v>453</v>
      </c>
      <c r="B137" s="25" t="s">
        <v>50</v>
      </c>
      <c r="C137" s="25" t="s">
        <v>73</v>
      </c>
      <c r="D137" s="26" t="s">
        <v>522</v>
      </c>
      <c r="E137" s="25" t="s">
        <v>81</v>
      </c>
      <c r="F137" s="27">
        <f t="shared" si="46"/>
        <v>3137</v>
      </c>
      <c r="G137" s="18">
        <f t="shared" si="46"/>
        <v>0</v>
      </c>
    </row>
    <row r="138" spans="1:7" ht="36" customHeight="1">
      <c r="A138" s="74" t="s">
        <v>173</v>
      </c>
      <c r="B138" s="25" t="s">
        <v>50</v>
      </c>
      <c r="C138" s="25" t="s">
        <v>73</v>
      </c>
      <c r="D138" s="26" t="s">
        <v>522</v>
      </c>
      <c r="E138" s="25" t="s">
        <v>172</v>
      </c>
      <c r="F138" s="27">
        <v>3137</v>
      </c>
      <c r="G138" s="27"/>
    </row>
    <row r="139" spans="1:7" ht="66">
      <c r="A139" s="74" t="s">
        <v>577</v>
      </c>
      <c r="B139" s="25" t="s">
        <v>50</v>
      </c>
      <c r="C139" s="25" t="s">
        <v>73</v>
      </c>
      <c r="D139" s="26" t="s">
        <v>289</v>
      </c>
      <c r="E139" s="25"/>
      <c r="F139" s="27">
        <f t="shared" ref="F139:G140" si="47">F140</f>
        <v>37988</v>
      </c>
      <c r="G139" s="27">
        <f t="shared" si="47"/>
        <v>0</v>
      </c>
    </row>
    <row r="140" spans="1:7" ht="33">
      <c r="A140" s="74" t="s">
        <v>218</v>
      </c>
      <c r="B140" s="25" t="s">
        <v>50</v>
      </c>
      <c r="C140" s="25" t="s">
        <v>73</v>
      </c>
      <c r="D140" s="26" t="s">
        <v>345</v>
      </c>
      <c r="E140" s="25"/>
      <c r="F140" s="27">
        <f t="shared" si="47"/>
        <v>37988</v>
      </c>
      <c r="G140" s="27">
        <f t="shared" si="47"/>
        <v>0</v>
      </c>
    </row>
    <row r="141" spans="1:7" ht="33">
      <c r="A141" s="74" t="s">
        <v>143</v>
      </c>
      <c r="B141" s="25" t="s">
        <v>50</v>
      </c>
      <c r="C141" s="25" t="s">
        <v>73</v>
      </c>
      <c r="D141" s="26" t="s">
        <v>346</v>
      </c>
      <c r="E141" s="25"/>
      <c r="F141" s="27">
        <f t="shared" ref="F141:G141" si="48">F142+F144+F146</f>
        <v>37988</v>
      </c>
      <c r="G141" s="27">
        <f t="shared" si="48"/>
        <v>0</v>
      </c>
    </row>
    <row r="142" spans="1:7" ht="82.5">
      <c r="A142" s="33" t="s">
        <v>482</v>
      </c>
      <c r="B142" s="25" t="s">
        <v>50</v>
      </c>
      <c r="C142" s="25" t="s">
        <v>73</v>
      </c>
      <c r="D142" s="26" t="s">
        <v>346</v>
      </c>
      <c r="E142" s="25" t="s">
        <v>106</v>
      </c>
      <c r="F142" s="27">
        <f t="shared" ref="F142:G142" si="49">F143</f>
        <v>33168</v>
      </c>
      <c r="G142" s="27">
        <f t="shared" si="49"/>
        <v>0</v>
      </c>
    </row>
    <row r="143" spans="1:7" ht="22.5" customHeight="1">
      <c r="A143" s="75" t="s">
        <v>183</v>
      </c>
      <c r="B143" s="25" t="s">
        <v>50</v>
      </c>
      <c r="C143" s="25" t="s">
        <v>73</v>
      </c>
      <c r="D143" s="26" t="s">
        <v>346</v>
      </c>
      <c r="E143" s="25" t="s">
        <v>182</v>
      </c>
      <c r="F143" s="27">
        <v>33168</v>
      </c>
      <c r="G143" s="27"/>
    </row>
    <row r="144" spans="1:7" ht="36.75" customHeight="1">
      <c r="A144" s="33" t="s">
        <v>453</v>
      </c>
      <c r="B144" s="25" t="s">
        <v>50</v>
      </c>
      <c r="C144" s="25" t="s">
        <v>73</v>
      </c>
      <c r="D144" s="26" t="s">
        <v>346</v>
      </c>
      <c r="E144" s="25" t="s">
        <v>81</v>
      </c>
      <c r="F144" s="27">
        <f t="shared" ref="F144:G144" si="50">F145</f>
        <v>4609</v>
      </c>
      <c r="G144" s="27">
        <f t="shared" si="50"/>
        <v>0</v>
      </c>
    </row>
    <row r="145" spans="1:7" ht="33.75" customHeight="1">
      <c r="A145" s="74" t="s">
        <v>173</v>
      </c>
      <c r="B145" s="25" t="s">
        <v>50</v>
      </c>
      <c r="C145" s="25" t="s">
        <v>73</v>
      </c>
      <c r="D145" s="26" t="s">
        <v>346</v>
      </c>
      <c r="E145" s="25" t="s">
        <v>172</v>
      </c>
      <c r="F145" s="27">
        <v>4609</v>
      </c>
      <c r="G145" s="27"/>
    </row>
    <row r="146" spans="1:7" ht="16.5">
      <c r="A146" s="33" t="s">
        <v>100</v>
      </c>
      <c r="B146" s="25" t="s">
        <v>50</v>
      </c>
      <c r="C146" s="25" t="s">
        <v>73</v>
      </c>
      <c r="D146" s="26" t="s">
        <v>346</v>
      </c>
      <c r="E146" s="25" t="s">
        <v>101</v>
      </c>
      <c r="F146" s="27">
        <f>F147</f>
        <v>211</v>
      </c>
      <c r="G146" s="27">
        <f>G147</f>
        <v>0</v>
      </c>
    </row>
    <row r="147" spans="1:7" ht="16.5">
      <c r="A147" s="33" t="s">
        <v>175</v>
      </c>
      <c r="B147" s="25" t="s">
        <v>50</v>
      </c>
      <c r="C147" s="25" t="s">
        <v>73</v>
      </c>
      <c r="D147" s="26" t="s">
        <v>346</v>
      </c>
      <c r="E147" s="25" t="s">
        <v>174</v>
      </c>
      <c r="F147" s="27">
        <v>211</v>
      </c>
      <c r="G147" s="27"/>
    </row>
    <row r="148" spans="1:7" ht="18" customHeight="1">
      <c r="A148" s="33" t="s">
        <v>82</v>
      </c>
      <c r="B148" s="36" t="s">
        <v>50</v>
      </c>
      <c r="C148" s="36" t="s">
        <v>73</v>
      </c>
      <c r="D148" s="25" t="s">
        <v>252</v>
      </c>
      <c r="E148" s="36"/>
      <c r="F148" s="27">
        <f>F149</f>
        <v>149706</v>
      </c>
      <c r="G148" s="27">
        <f>G149</f>
        <v>0</v>
      </c>
    </row>
    <row r="149" spans="1:7" ht="21.75" customHeight="1">
      <c r="A149" s="75" t="s">
        <v>79</v>
      </c>
      <c r="B149" s="36" t="s">
        <v>50</v>
      </c>
      <c r="C149" s="36" t="s">
        <v>73</v>
      </c>
      <c r="D149" s="36" t="s">
        <v>253</v>
      </c>
      <c r="E149" s="36"/>
      <c r="F149" s="27">
        <f>F150+F159+F162</f>
        <v>149706</v>
      </c>
      <c r="G149" s="27">
        <f>G150+G159+G162</f>
        <v>0</v>
      </c>
    </row>
    <row r="150" spans="1:7" ht="33">
      <c r="A150" s="81" t="s">
        <v>97</v>
      </c>
      <c r="B150" s="36" t="s">
        <v>50</v>
      </c>
      <c r="C150" s="36" t="s">
        <v>73</v>
      </c>
      <c r="D150" s="36" t="s">
        <v>254</v>
      </c>
      <c r="E150" s="25"/>
      <c r="F150" s="27">
        <f>F153+F155+F151</f>
        <v>135365</v>
      </c>
      <c r="G150" s="27">
        <f>G153+G155+G151</f>
        <v>0</v>
      </c>
    </row>
    <row r="151" spans="1:7" ht="82.5">
      <c r="A151" s="33" t="s">
        <v>482</v>
      </c>
      <c r="B151" s="36" t="s">
        <v>50</v>
      </c>
      <c r="C151" s="36" t="s">
        <v>73</v>
      </c>
      <c r="D151" s="36" t="s">
        <v>254</v>
      </c>
      <c r="E151" s="25" t="s">
        <v>106</v>
      </c>
      <c r="F151" s="27">
        <f t="shared" ref="F151:G151" si="51">F152</f>
        <v>24072</v>
      </c>
      <c r="G151" s="27">
        <f t="shared" si="51"/>
        <v>0</v>
      </c>
    </row>
    <row r="152" spans="1:7" ht="33">
      <c r="A152" s="75" t="s">
        <v>171</v>
      </c>
      <c r="B152" s="36" t="s">
        <v>50</v>
      </c>
      <c r="C152" s="36" t="s">
        <v>73</v>
      </c>
      <c r="D152" s="36" t="s">
        <v>254</v>
      </c>
      <c r="E152" s="25" t="s">
        <v>170</v>
      </c>
      <c r="F152" s="27">
        <v>24072</v>
      </c>
      <c r="G152" s="27"/>
    </row>
    <row r="153" spans="1:7" ht="33">
      <c r="A153" s="33" t="s">
        <v>453</v>
      </c>
      <c r="B153" s="36" t="s">
        <v>50</v>
      </c>
      <c r="C153" s="36" t="s">
        <v>73</v>
      </c>
      <c r="D153" s="36" t="s">
        <v>254</v>
      </c>
      <c r="E153" s="25" t="s">
        <v>81</v>
      </c>
      <c r="F153" s="27">
        <f t="shared" ref="F153:G153" si="52">F154</f>
        <v>73137</v>
      </c>
      <c r="G153" s="27">
        <f t="shared" si="52"/>
        <v>0</v>
      </c>
    </row>
    <row r="154" spans="1:7" ht="34.5" customHeight="1">
      <c r="A154" s="74" t="s">
        <v>173</v>
      </c>
      <c r="B154" s="36" t="s">
        <v>50</v>
      </c>
      <c r="C154" s="36" t="s">
        <v>73</v>
      </c>
      <c r="D154" s="36" t="s">
        <v>254</v>
      </c>
      <c r="E154" s="25" t="s">
        <v>172</v>
      </c>
      <c r="F154" s="27">
        <f>55994+4465+272+5682+6724</f>
        <v>73137</v>
      </c>
      <c r="G154" s="27"/>
    </row>
    <row r="155" spans="1:7" ht="16.5">
      <c r="A155" s="33" t="s">
        <v>100</v>
      </c>
      <c r="B155" s="36" t="s">
        <v>50</v>
      </c>
      <c r="C155" s="36" t="s">
        <v>73</v>
      </c>
      <c r="D155" s="36" t="s">
        <v>254</v>
      </c>
      <c r="E155" s="25" t="s">
        <v>101</v>
      </c>
      <c r="F155" s="27">
        <f t="shared" ref="F155:G155" si="53">F156+F157+F158</f>
        <v>38156</v>
      </c>
      <c r="G155" s="27">
        <f t="shared" si="53"/>
        <v>0</v>
      </c>
    </row>
    <row r="156" spans="1:7" ht="16.5">
      <c r="A156" s="33" t="s">
        <v>188</v>
      </c>
      <c r="B156" s="36" t="s">
        <v>50</v>
      </c>
      <c r="C156" s="36" t="s">
        <v>73</v>
      </c>
      <c r="D156" s="36" t="s">
        <v>254</v>
      </c>
      <c r="E156" s="25" t="s">
        <v>187</v>
      </c>
      <c r="F156" s="27">
        <f>41453-13847</f>
        <v>27606</v>
      </c>
      <c r="G156" s="27"/>
    </row>
    <row r="157" spans="1:7" ht="66">
      <c r="A157" s="33" t="s">
        <v>194</v>
      </c>
      <c r="B157" s="36" t="s">
        <v>50</v>
      </c>
      <c r="C157" s="36" t="s">
        <v>73</v>
      </c>
      <c r="D157" s="36" t="s">
        <v>254</v>
      </c>
      <c r="E157" s="25" t="s">
        <v>189</v>
      </c>
      <c r="F157" s="27">
        <v>9800</v>
      </c>
      <c r="G157" s="27"/>
    </row>
    <row r="158" spans="1:7" ht="16.5">
      <c r="A158" s="33" t="s">
        <v>175</v>
      </c>
      <c r="B158" s="36" t="s">
        <v>50</v>
      </c>
      <c r="C158" s="36" t="s">
        <v>73</v>
      </c>
      <c r="D158" s="36" t="s">
        <v>254</v>
      </c>
      <c r="E158" s="25" t="s">
        <v>174</v>
      </c>
      <c r="F158" s="27">
        <f>750</f>
        <v>750</v>
      </c>
      <c r="G158" s="27"/>
    </row>
    <row r="159" spans="1:7" ht="33">
      <c r="A159" s="33" t="s">
        <v>509</v>
      </c>
      <c r="B159" s="36" t="s">
        <v>50</v>
      </c>
      <c r="C159" s="36" t="s">
        <v>73</v>
      </c>
      <c r="D159" s="36" t="s">
        <v>508</v>
      </c>
      <c r="E159" s="25"/>
      <c r="F159" s="27">
        <f t="shared" ref="F159:G160" si="54">F160</f>
        <v>191</v>
      </c>
      <c r="G159" s="27">
        <f t="shared" si="54"/>
        <v>0</v>
      </c>
    </row>
    <row r="160" spans="1:7" ht="33">
      <c r="A160" s="33" t="s">
        <v>453</v>
      </c>
      <c r="B160" s="36" t="s">
        <v>50</v>
      </c>
      <c r="C160" s="36" t="s">
        <v>73</v>
      </c>
      <c r="D160" s="36" t="s">
        <v>508</v>
      </c>
      <c r="E160" s="25" t="s">
        <v>81</v>
      </c>
      <c r="F160" s="27">
        <f t="shared" si="54"/>
        <v>191</v>
      </c>
      <c r="G160" s="27">
        <f t="shared" si="54"/>
        <v>0</v>
      </c>
    </row>
    <row r="161" spans="1:7" ht="32.25" customHeight="1">
      <c r="A161" s="74" t="s">
        <v>173</v>
      </c>
      <c r="B161" s="36" t="s">
        <v>50</v>
      </c>
      <c r="C161" s="36" t="s">
        <v>73</v>
      </c>
      <c r="D161" s="36" t="s">
        <v>508</v>
      </c>
      <c r="E161" s="25" t="s">
        <v>172</v>
      </c>
      <c r="F161" s="27">
        <v>191</v>
      </c>
      <c r="G161" s="27"/>
    </row>
    <row r="162" spans="1:7" ht="16.5">
      <c r="A162" s="33" t="s">
        <v>488</v>
      </c>
      <c r="B162" s="25" t="s">
        <v>50</v>
      </c>
      <c r="C162" s="25" t="s">
        <v>73</v>
      </c>
      <c r="D162" s="25" t="s">
        <v>487</v>
      </c>
      <c r="E162" s="54"/>
      <c r="F162" s="27">
        <f>F163</f>
        <v>14150</v>
      </c>
      <c r="G162" s="27"/>
    </row>
    <row r="163" spans="1:7" ht="16.5">
      <c r="A163" s="33" t="s">
        <v>100</v>
      </c>
      <c r="B163" s="25" t="s">
        <v>50</v>
      </c>
      <c r="C163" s="25" t="s">
        <v>73</v>
      </c>
      <c r="D163" s="25" t="s">
        <v>487</v>
      </c>
      <c r="E163" s="54">
        <v>800</v>
      </c>
      <c r="F163" s="27">
        <f>F164</f>
        <v>14150</v>
      </c>
      <c r="G163" s="27"/>
    </row>
    <row r="164" spans="1:7" ht="16.5">
      <c r="A164" s="33" t="s">
        <v>177</v>
      </c>
      <c r="B164" s="25" t="s">
        <v>50</v>
      </c>
      <c r="C164" s="25" t="s">
        <v>73</v>
      </c>
      <c r="D164" s="25" t="s">
        <v>487</v>
      </c>
      <c r="E164" s="54">
        <v>870</v>
      </c>
      <c r="F164" s="28">
        <v>14150</v>
      </c>
      <c r="G164" s="27"/>
    </row>
    <row r="165" spans="1:7" ht="16.5">
      <c r="A165" s="75"/>
      <c r="B165" s="36"/>
      <c r="C165" s="36"/>
      <c r="D165" s="36"/>
      <c r="E165" s="36"/>
      <c r="F165" s="27"/>
      <c r="G165" s="18"/>
    </row>
    <row r="166" spans="1:7" s="5" customFormat="1" ht="63" customHeight="1">
      <c r="A166" s="76" t="s">
        <v>21</v>
      </c>
      <c r="B166" s="19" t="s">
        <v>22</v>
      </c>
      <c r="C166" s="19"/>
      <c r="D166" s="20"/>
      <c r="E166" s="19"/>
      <c r="F166" s="37">
        <f>F168+F179+F186</f>
        <v>121383</v>
      </c>
      <c r="G166" s="37">
        <f>G168+G179+G186</f>
        <v>0</v>
      </c>
    </row>
    <row r="167" spans="1:7" s="5" customFormat="1" ht="20.25">
      <c r="A167" s="76"/>
      <c r="B167" s="19"/>
      <c r="C167" s="19"/>
      <c r="D167" s="20"/>
      <c r="E167" s="19"/>
      <c r="F167" s="58"/>
      <c r="G167" s="58"/>
    </row>
    <row r="168" spans="1:7" ht="75">
      <c r="A168" s="73" t="s">
        <v>68</v>
      </c>
      <c r="B168" s="22" t="s">
        <v>53</v>
      </c>
      <c r="C168" s="22" t="s">
        <v>59</v>
      </c>
      <c r="D168" s="29"/>
      <c r="E168" s="22"/>
      <c r="F168" s="24">
        <f t="shared" ref="F168:G168" si="55">F169</f>
        <v>65075</v>
      </c>
      <c r="G168" s="24">
        <f t="shared" si="55"/>
        <v>0</v>
      </c>
    </row>
    <row r="169" spans="1:7" ht="102" customHeight="1">
      <c r="A169" s="33" t="s">
        <v>209</v>
      </c>
      <c r="B169" s="25" t="s">
        <v>53</v>
      </c>
      <c r="C169" s="25" t="s">
        <v>59</v>
      </c>
      <c r="D169" s="32" t="s">
        <v>307</v>
      </c>
      <c r="E169" s="22"/>
      <c r="F169" s="27">
        <f>F170</f>
        <v>65075</v>
      </c>
      <c r="G169" s="27">
        <f>G170</f>
        <v>0</v>
      </c>
    </row>
    <row r="170" spans="1:7" ht="33">
      <c r="A170" s="33" t="s">
        <v>218</v>
      </c>
      <c r="B170" s="25" t="s">
        <v>53</v>
      </c>
      <c r="C170" s="25" t="s">
        <v>59</v>
      </c>
      <c r="D170" s="32" t="s">
        <v>309</v>
      </c>
      <c r="E170" s="25"/>
      <c r="F170" s="27">
        <f t="shared" ref="F170:G170" si="56">F171</f>
        <v>65075</v>
      </c>
      <c r="G170" s="27">
        <f t="shared" si="56"/>
        <v>0</v>
      </c>
    </row>
    <row r="171" spans="1:7" ht="66">
      <c r="A171" s="33" t="s">
        <v>131</v>
      </c>
      <c r="B171" s="25" t="s">
        <v>53</v>
      </c>
      <c r="C171" s="25" t="s">
        <v>59</v>
      </c>
      <c r="D171" s="32" t="s">
        <v>310</v>
      </c>
      <c r="E171" s="25"/>
      <c r="F171" s="27">
        <f t="shared" ref="F171:G171" si="57">F172+F174+F176</f>
        <v>65075</v>
      </c>
      <c r="G171" s="27">
        <f t="shared" si="57"/>
        <v>0</v>
      </c>
    </row>
    <row r="172" spans="1:7" ht="82.5">
      <c r="A172" s="33" t="s">
        <v>482</v>
      </c>
      <c r="B172" s="25" t="s">
        <v>53</v>
      </c>
      <c r="C172" s="25" t="s">
        <v>59</v>
      </c>
      <c r="D172" s="32" t="s">
        <v>310</v>
      </c>
      <c r="E172" s="25" t="s">
        <v>106</v>
      </c>
      <c r="F172" s="27">
        <f t="shared" ref="F172:G172" si="58">F173</f>
        <v>53610</v>
      </c>
      <c r="G172" s="27">
        <f t="shared" si="58"/>
        <v>0</v>
      </c>
    </row>
    <row r="173" spans="1:7" ht="21" customHeight="1">
      <c r="A173" s="75" t="s">
        <v>183</v>
      </c>
      <c r="B173" s="25" t="s">
        <v>53</v>
      </c>
      <c r="C173" s="25" t="s">
        <v>59</v>
      </c>
      <c r="D173" s="32" t="s">
        <v>310</v>
      </c>
      <c r="E173" s="25" t="s">
        <v>182</v>
      </c>
      <c r="F173" s="27">
        <v>53610</v>
      </c>
      <c r="G173" s="27"/>
    </row>
    <row r="174" spans="1:7" ht="33">
      <c r="A174" s="33" t="s">
        <v>453</v>
      </c>
      <c r="B174" s="25" t="s">
        <v>53</v>
      </c>
      <c r="C174" s="25" t="s">
        <v>59</v>
      </c>
      <c r="D174" s="32" t="s">
        <v>310</v>
      </c>
      <c r="E174" s="25" t="s">
        <v>81</v>
      </c>
      <c r="F174" s="27">
        <f t="shared" ref="F174:G174" si="59">F175</f>
        <v>11047</v>
      </c>
      <c r="G174" s="27">
        <f t="shared" si="59"/>
        <v>0</v>
      </c>
    </row>
    <row r="175" spans="1:7" ht="36.75" customHeight="1">
      <c r="A175" s="74" t="s">
        <v>173</v>
      </c>
      <c r="B175" s="25" t="s">
        <v>53</v>
      </c>
      <c r="C175" s="25" t="s">
        <v>59</v>
      </c>
      <c r="D175" s="32" t="s">
        <v>310</v>
      </c>
      <c r="E175" s="25" t="s">
        <v>172</v>
      </c>
      <c r="F175" s="27">
        <v>11047</v>
      </c>
      <c r="G175" s="27"/>
    </row>
    <row r="176" spans="1:7" ht="16.5">
      <c r="A176" s="33" t="s">
        <v>100</v>
      </c>
      <c r="B176" s="25" t="s">
        <v>53</v>
      </c>
      <c r="C176" s="25" t="s">
        <v>59</v>
      </c>
      <c r="D176" s="32" t="s">
        <v>310</v>
      </c>
      <c r="E176" s="25" t="s">
        <v>101</v>
      </c>
      <c r="F176" s="27">
        <f t="shared" ref="F176:G176" si="60">F177</f>
        <v>418</v>
      </c>
      <c r="G176" s="27">
        <f t="shared" si="60"/>
        <v>0</v>
      </c>
    </row>
    <row r="177" spans="1:7" ht="16.5">
      <c r="A177" s="33" t="s">
        <v>175</v>
      </c>
      <c r="B177" s="25" t="s">
        <v>53</v>
      </c>
      <c r="C177" s="25" t="s">
        <v>59</v>
      </c>
      <c r="D177" s="32" t="s">
        <v>310</v>
      </c>
      <c r="E177" s="25" t="s">
        <v>174</v>
      </c>
      <c r="F177" s="27">
        <v>418</v>
      </c>
      <c r="G177" s="27"/>
    </row>
    <row r="178" spans="1:7" ht="16.5">
      <c r="A178" s="74"/>
      <c r="B178" s="25"/>
      <c r="C178" s="25"/>
      <c r="D178" s="32"/>
      <c r="E178" s="25"/>
      <c r="F178" s="18"/>
      <c r="G178" s="18"/>
    </row>
    <row r="179" spans="1:7" ht="18.75">
      <c r="A179" s="77" t="s">
        <v>215</v>
      </c>
      <c r="B179" s="22" t="s">
        <v>53</v>
      </c>
      <c r="C179" s="22" t="s">
        <v>11</v>
      </c>
      <c r="D179" s="32"/>
      <c r="E179" s="25"/>
      <c r="F179" s="24">
        <f t="shared" ref="F179:G183" si="61">F180</f>
        <v>950</v>
      </c>
      <c r="G179" s="24">
        <f t="shared" si="61"/>
        <v>0</v>
      </c>
    </row>
    <row r="180" spans="1:7" ht="66">
      <c r="A180" s="74" t="s">
        <v>577</v>
      </c>
      <c r="B180" s="25" t="s">
        <v>53</v>
      </c>
      <c r="C180" s="25" t="s">
        <v>11</v>
      </c>
      <c r="D180" s="32" t="s">
        <v>289</v>
      </c>
      <c r="E180" s="25"/>
      <c r="F180" s="27">
        <f t="shared" si="61"/>
        <v>950</v>
      </c>
      <c r="G180" s="27">
        <f t="shared" si="61"/>
        <v>0</v>
      </c>
    </row>
    <row r="181" spans="1:7" ht="16.5">
      <c r="A181" s="33" t="s">
        <v>210</v>
      </c>
      <c r="B181" s="25" t="s">
        <v>53</v>
      </c>
      <c r="C181" s="25" t="s">
        <v>11</v>
      </c>
      <c r="D181" s="32" t="s">
        <v>287</v>
      </c>
      <c r="E181" s="25"/>
      <c r="F181" s="27">
        <f t="shared" si="61"/>
        <v>950</v>
      </c>
      <c r="G181" s="27">
        <f t="shared" si="61"/>
        <v>0</v>
      </c>
    </row>
    <row r="182" spans="1:7" ht="132">
      <c r="A182" s="74" t="s">
        <v>217</v>
      </c>
      <c r="B182" s="25" t="s">
        <v>53</v>
      </c>
      <c r="C182" s="25" t="s">
        <v>11</v>
      </c>
      <c r="D182" s="32" t="s">
        <v>312</v>
      </c>
      <c r="E182" s="25"/>
      <c r="F182" s="27">
        <f t="shared" si="61"/>
        <v>950</v>
      </c>
      <c r="G182" s="27">
        <f t="shared" si="61"/>
        <v>0</v>
      </c>
    </row>
    <row r="183" spans="1:7" ht="36.75" customHeight="1">
      <c r="A183" s="75" t="s">
        <v>84</v>
      </c>
      <c r="B183" s="25" t="s">
        <v>53</v>
      </c>
      <c r="C183" s="25" t="s">
        <v>11</v>
      </c>
      <c r="D183" s="32" t="s">
        <v>312</v>
      </c>
      <c r="E183" s="25" t="s">
        <v>85</v>
      </c>
      <c r="F183" s="27">
        <f t="shared" si="61"/>
        <v>950</v>
      </c>
      <c r="G183" s="27">
        <f t="shared" si="61"/>
        <v>0</v>
      </c>
    </row>
    <row r="184" spans="1:7" ht="49.5">
      <c r="A184" s="33" t="s">
        <v>196</v>
      </c>
      <c r="B184" s="25" t="s">
        <v>53</v>
      </c>
      <c r="C184" s="25" t="s">
        <v>11</v>
      </c>
      <c r="D184" s="32" t="s">
        <v>312</v>
      </c>
      <c r="E184" s="25" t="s">
        <v>186</v>
      </c>
      <c r="F184" s="27">
        <v>950</v>
      </c>
      <c r="G184" s="27"/>
    </row>
    <row r="185" spans="1:7" ht="16.5">
      <c r="A185" s="33"/>
      <c r="B185" s="25"/>
      <c r="C185" s="25"/>
      <c r="D185" s="32"/>
      <c r="E185" s="25"/>
      <c r="F185" s="18"/>
      <c r="G185" s="18"/>
    </row>
    <row r="186" spans="1:7" ht="56.25">
      <c r="A186" s="73" t="s">
        <v>9</v>
      </c>
      <c r="B186" s="22" t="s">
        <v>53</v>
      </c>
      <c r="C186" s="22" t="s">
        <v>10</v>
      </c>
      <c r="D186" s="32"/>
      <c r="E186" s="25"/>
      <c r="F186" s="24">
        <f t="shared" ref="F186:G186" si="62">F187+F192+F197</f>
        <v>55358</v>
      </c>
      <c r="G186" s="24">
        <f t="shared" si="62"/>
        <v>0</v>
      </c>
    </row>
    <row r="187" spans="1:7" ht="49.5">
      <c r="A187" s="33" t="s">
        <v>465</v>
      </c>
      <c r="B187" s="25" t="s">
        <v>53</v>
      </c>
      <c r="C187" s="25" t="s">
        <v>10</v>
      </c>
      <c r="D187" s="32" t="s">
        <v>461</v>
      </c>
      <c r="E187" s="25"/>
      <c r="F187" s="27">
        <f t="shared" ref="F187:G190" si="63">F188</f>
        <v>242</v>
      </c>
      <c r="G187" s="27">
        <f t="shared" si="63"/>
        <v>0</v>
      </c>
    </row>
    <row r="188" spans="1:7" ht="23.25" customHeight="1">
      <c r="A188" s="33" t="s">
        <v>79</v>
      </c>
      <c r="B188" s="25" t="s">
        <v>53</v>
      </c>
      <c r="C188" s="25" t="s">
        <v>10</v>
      </c>
      <c r="D188" s="32" t="s">
        <v>462</v>
      </c>
      <c r="E188" s="25"/>
      <c r="F188" s="27">
        <f t="shared" si="63"/>
        <v>242</v>
      </c>
      <c r="G188" s="27">
        <f t="shared" si="63"/>
        <v>0</v>
      </c>
    </row>
    <row r="189" spans="1:7" ht="49.5">
      <c r="A189" s="33" t="s">
        <v>320</v>
      </c>
      <c r="B189" s="25" t="s">
        <v>53</v>
      </c>
      <c r="C189" s="25" t="s">
        <v>10</v>
      </c>
      <c r="D189" s="32" t="s">
        <v>463</v>
      </c>
      <c r="E189" s="25"/>
      <c r="F189" s="27">
        <f t="shared" si="63"/>
        <v>242</v>
      </c>
      <c r="G189" s="27">
        <f t="shared" si="63"/>
        <v>0</v>
      </c>
    </row>
    <row r="190" spans="1:7" ht="33">
      <c r="A190" s="33" t="s">
        <v>453</v>
      </c>
      <c r="B190" s="25" t="s">
        <v>53</v>
      </c>
      <c r="C190" s="25" t="s">
        <v>10</v>
      </c>
      <c r="D190" s="32" t="s">
        <v>463</v>
      </c>
      <c r="E190" s="25" t="s">
        <v>81</v>
      </c>
      <c r="F190" s="27">
        <f t="shared" si="63"/>
        <v>242</v>
      </c>
      <c r="G190" s="27">
        <f t="shared" si="63"/>
        <v>0</v>
      </c>
    </row>
    <row r="191" spans="1:7" ht="36" customHeight="1">
      <c r="A191" s="33" t="s">
        <v>173</v>
      </c>
      <c r="B191" s="25" t="s">
        <v>53</v>
      </c>
      <c r="C191" s="25" t="s">
        <v>10</v>
      </c>
      <c r="D191" s="32" t="s">
        <v>463</v>
      </c>
      <c r="E191" s="25" t="s">
        <v>172</v>
      </c>
      <c r="F191" s="27">
        <v>242</v>
      </c>
      <c r="G191" s="27"/>
    </row>
    <row r="192" spans="1:7" ht="99">
      <c r="A192" s="33" t="s">
        <v>209</v>
      </c>
      <c r="B192" s="25" t="s">
        <v>53</v>
      </c>
      <c r="C192" s="25" t="s">
        <v>10</v>
      </c>
      <c r="D192" s="32" t="s">
        <v>307</v>
      </c>
      <c r="E192" s="25"/>
      <c r="F192" s="27">
        <f t="shared" ref="F192:G195" si="64">F193</f>
        <v>88</v>
      </c>
      <c r="G192" s="27">
        <f t="shared" si="64"/>
        <v>0</v>
      </c>
    </row>
    <row r="193" spans="1:7" ht="21.75" customHeight="1">
      <c r="A193" s="33" t="s">
        <v>79</v>
      </c>
      <c r="B193" s="25" t="s">
        <v>53</v>
      </c>
      <c r="C193" s="25" t="s">
        <v>10</v>
      </c>
      <c r="D193" s="32" t="s">
        <v>308</v>
      </c>
      <c r="E193" s="25"/>
      <c r="F193" s="27">
        <f t="shared" si="64"/>
        <v>88</v>
      </c>
      <c r="G193" s="27">
        <f t="shared" si="64"/>
        <v>0</v>
      </c>
    </row>
    <row r="194" spans="1:7" ht="49.5">
      <c r="A194" s="33" t="s">
        <v>208</v>
      </c>
      <c r="B194" s="25" t="s">
        <v>53</v>
      </c>
      <c r="C194" s="25" t="s">
        <v>10</v>
      </c>
      <c r="D194" s="32" t="s">
        <v>489</v>
      </c>
      <c r="E194" s="25"/>
      <c r="F194" s="27">
        <f t="shared" si="64"/>
        <v>88</v>
      </c>
      <c r="G194" s="27">
        <f t="shared" si="64"/>
        <v>0</v>
      </c>
    </row>
    <row r="195" spans="1:7" ht="33">
      <c r="A195" s="33" t="s">
        <v>453</v>
      </c>
      <c r="B195" s="25" t="s">
        <v>53</v>
      </c>
      <c r="C195" s="25" t="s">
        <v>10</v>
      </c>
      <c r="D195" s="32" t="s">
        <v>489</v>
      </c>
      <c r="E195" s="25" t="s">
        <v>81</v>
      </c>
      <c r="F195" s="27">
        <f t="shared" si="64"/>
        <v>88</v>
      </c>
      <c r="G195" s="27">
        <f t="shared" si="64"/>
        <v>0</v>
      </c>
    </row>
    <row r="196" spans="1:7" ht="37.5" customHeight="1">
      <c r="A196" s="74" t="s">
        <v>173</v>
      </c>
      <c r="B196" s="25" t="s">
        <v>53</v>
      </c>
      <c r="C196" s="25" t="s">
        <v>10</v>
      </c>
      <c r="D196" s="32" t="s">
        <v>489</v>
      </c>
      <c r="E196" s="25" t="s">
        <v>172</v>
      </c>
      <c r="F196" s="27">
        <v>88</v>
      </c>
      <c r="G196" s="27"/>
    </row>
    <row r="197" spans="1:7" ht="66">
      <c r="A197" s="74" t="s">
        <v>490</v>
      </c>
      <c r="B197" s="25" t="s">
        <v>53</v>
      </c>
      <c r="C197" s="25" t="s">
        <v>10</v>
      </c>
      <c r="D197" s="32" t="s">
        <v>313</v>
      </c>
      <c r="E197" s="25"/>
      <c r="F197" s="27">
        <f>F198+F202+F206</f>
        <v>55028</v>
      </c>
      <c r="G197" s="27">
        <f>G198+G202+G206</f>
        <v>0</v>
      </c>
    </row>
    <row r="198" spans="1:7" ht="20.25" customHeight="1">
      <c r="A198" s="33" t="s">
        <v>79</v>
      </c>
      <c r="B198" s="25" t="s">
        <v>53</v>
      </c>
      <c r="C198" s="25" t="s">
        <v>10</v>
      </c>
      <c r="D198" s="32" t="s">
        <v>314</v>
      </c>
      <c r="E198" s="25"/>
      <c r="F198" s="27">
        <f t="shared" ref="F198:G200" si="65">F199</f>
        <v>2166</v>
      </c>
      <c r="G198" s="27">
        <f t="shared" si="65"/>
        <v>0</v>
      </c>
    </row>
    <row r="199" spans="1:7" ht="49.5">
      <c r="A199" s="33" t="s">
        <v>208</v>
      </c>
      <c r="B199" s="25" t="s">
        <v>53</v>
      </c>
      <c r="C199" s="25" t="s">
        <v>10</v>
      </c>
      <c r="D199" s="32" t="s">
        <v>315</v>
      </c>
      <c r="E199" s="25"/>
      <c r="F199" s="27">
        <f t="shared" si="65"/>
        <v>2166</v>
      </c>
      <c r="G199" s="27">
        <f t="shared" si="65"/>
        <v>0</v>
      </c>
    </row>
    <row r="200" spans="1:7" ht="33">
      <c r="A200" s="33" t="s">
        <v>453</v>
      </c>
      <c r="B200" s="25" t="s">
        <v>53</v>
      </c>
      <c r="C200" s="25" t="s">
        <v>10</v>
      </c>
      <c r="D200" s="32" t="s">
        <v>315</v>
      </c>
      <c r="E200" s="25" t="s">
        <v>81</v>
      </c>
      <c r="F200" s="27">
        <f t="shared" si="65"/>
        <v>2166</v>
      </c>
      <c r="G200" s="27">
        <f t="shared" si="65"/>
        <v>0</v>
      </c>
    </row>
    <row r="201" spans="1:7" ht="39.75" customHeight="1">
      <c r="A201" s="74" t="s">
        <v>173</v>
      </c>
      <c r="B201" s="25" t="s">
        <v>53</v>
      </c>
      <c r="C201" s="25" t="s">
        <v>10</v>
      </c>
      <c r="D201" s="32" t="s">
        <v>315</v>
      </c>
      <c r="E201" s="25" t="s">
        <v>172</v>
      </c>
      <c r="F201" s="27">
        <v>2166</v>
      </c>
      <c r="G201" s="27"/>
    </row>
    <row r="202" spans="1:7" ht="16.5">
      <c r="A202" s="33" t="s">
        <v>210</v>
      </c>
      <c r="B202" s="25" t="s">
        <v>53</v>
      </c>
      <c r="C202" s="25" t="s">
        <v>10</v>
      </c>
      <c r="D202" s="32" t="s">
        <v>316</v>
      </c>
      <c r="E202" s="25"/>
      <c r="F202" s="27">
        <f t="shared" ref="F202:G204" si="66">F203</f>
        <v>2402</v>
      </c>
      <c r="G202" s="27">
        <f t="shared" si="66"/>
        <v>0</v>
      </c>
    </row>
    <row r="203" spans="1:7" ht="82.5">
      <c r="A203" s="33" t="s">
        <v>223</v>
      </c>
      <c r="B203" s="25" t="s">
        <v>53</v>
      </c>
      <c r="C203" s="25" t="s">
        <v>10</v>
      </c>
      <c r="D203" s="32" t="s">
        <v>317</v>
      </c>
      <c r="E203" s="25"/>
      <c r="F203" s="27">
        <f t="shared" si="66"/>
        <v>2402</v>
      </c>
      <c r="G203" s="27">
        <f t="shared" si="66"/>
        <v>0</v>
      </c>
    </row>
    <row r="204" spans="1:7" ht="39.75" customHeight="1">
      <c r="A204" s="33" t="s">
        <v>84</v>
      </c>
      <c r="B204" s="25" t="s">
        <v>53</v>
      </c>
      <c r="C204" s="25" t="s">
        <v>10</v>
      </c>
      <c r="D204" s="32" t="s">
        <v>317</v>
      </c>
      <c r="E204" s="25" t="s">
        <v>85</v>
      </c>
      <c r="F204" s="27">
        <f t="shared" si="66"/>
        <v>2402</v>
      </c>
      <c r="G204" s="27">
        <f t="shared" si="66"/>
        <v>0</v>
      </c>
    </row>
    <row r="205" spans="1:7" ht="49.5">
      <c r="A205" s="33" t="s">
        <v>196</v>
      </c>
      <c r="B205" s="25" t="s">
        <v>53</v>
      </c>
      <c r="C205" s="25" t="s">
        <v>10</v>
      </c>
      <c r="D205" s="32" t="s">
        <v>317</v>
      </c>
      <c r="E205" s="25" t="s">
        <v>186</v>
      </c>
      <c r="F205" s="27">
        <v>2402</v>
      </c>
      <c r="G205" s="27"/>
    </row>
    <row r="206" spans="1:7" ht="33">
      <c r="A206" s="74" t="s">
        <v>218</v>
      </c>
      <c r="B206" s="25" t="s">
        <v>53</v>
      </c>
      <c r="C206" s="25" t="s">
        <v>10</v>
      </c>
      <c r="D206" s="32" t="s">
        <v>318</v>
      </c>
      <c r="E206" s="25"/>
      <c r="F206" s="27">
        <f t="shared" ref="F206:G206" si="67">F207</f>
        <v>50460</v>
      </c>
      <c r="G206" s="27">
        <f t="shared" si="67"/>
        <v>0</v>
      </c>
    </row>
    <row r="207" spans="1:7" ht="49.5">
      <c r="A207" s="74" t="s">
        <v>207</v>
      </c>
      <c r="B207" s="25" t="s">
        <v>53</v>
      </c>
      <c r="C207" s="25" t="s">
        <v>10</v>
      </c>
      <c r="D207" s="32" t="s">
        <v>319</v>
      </c>
      <c r="E207" s="25"/>
      <c r="F207" s="27">
        <f t="shared" ref="F207:G207" si="68">F208+F210+F212</f>
        <v>50460</v>
      </c>
      <c r="G207" s="27">
        <f t="shared" si="68"/>
        <v>0</v>
      </c>
    </row>
    <row r="208" spans="1:7" ht="82.5">
      <c r="A208" s="33" t="s">
        <v>482</v>
      </c>
      <c r="B208" s="25" t="s">
        <v>53</v>
      </c>
      <c r="C208" s="25" t="s">
        <v>10</v>
      </c>
      <c r="D208" s="32" t="s">
        <v>319</v>
      </c>
      <c r="E208" s="25" t="s">
        <v>106</v>
      </c>
      <c r="F208" s="27">
        <f t="shared" ref="F208:G208" si="69">F209</f>
        <v>44703</v>
      </c>
      <c r="G208" s="27">
        <f t="shared" si="69"/>
        <v>0</v>
      </c>
    </row>
    <row r="209" spans="1:7" ht="21.75" customHeight="1">
      <c r="A209" s="75" t="s">
        <v>183</v>
      </c>
      <c r="B209" s="25" t="s">
        <v>53</v>
      </c>
      <c r="C209" s="25" t="s">
        <v>10</v>
      </c>
      <c r="D209" s="32" t="s">
        <v>319</v>
      </c>
      <c r="E209" s="25" t="s">
        <v>182</v>
      </c>
      <c r="F209" s="27">
        <v>44703</v>
      </c>
      <c r="G209" s="27"/>
    </row>
    <row r="210" spans="1:7" ht="33">
      <c r="A210" s="33" t="s">
        <v>453</v>
      </c>
      <c r="B210" s="25" t="s">
        <v>53</v>
      </c>
      <c r="C210" s="25" t="s">
        <v>10</v>
      </c>
      <c r="D210" s="32" t="s">
        <v>319</v>
      </c>
      <c r="E210" s="25" t="s">
        <v>81</v>
      </c>
      <c r="F210" s="27">
        <f t="shared" ref="F210:G210" si="70">F211</f>
        <v>5581</v>
      </c>
      <c r="G210" s="27">
        <f t="shared" si="70"/>
        <v>0</v>
      </c>
    </row>
    <row r="211" spans="1:7" ht="38.25" customHeight="1">
      <c r="A211" s="74" t="s">
        <v>173</v>
      </c>
      <c r="B211" s="25" t="s">
        <v>53</v>
      </c>
      <c r="C211" s="25" t="s">
        <v>10</v>
      </c>
      <c r="D211" s="32" t="s">
        <v>319</v>
      </c>
      <c r="E211" s="25" t="s">
        <v>172</v>
      </c>
      <c r="F211" s="27">
        <v>5581</v>
      </c>
      <c r="G211" s="27"/>
    </row>
    <row r="212" spans="1:7" ht="16.5">
      <c r="A212" s="33" t="s">
        <v>100</v>
      </c>
      <c r="B212" s="25" t="s">
        <v>53</v>
      </c>
      <c r="C212" s="25" t="s">
        <v>10</v>
      </c>
      <c r="D212" s="32" t="s">
        <v>319</v>
      </c>
      <c r="E212" s="25" t="s">
        <v>101</v>
      </c>
      <c r="F212" s="27">
        <f t="shared" ref="F212:G212" si="71">F213</f>
        <v>176</v>
      </c>
      <c r="G212" s="27">
        <f t="shared" si="71"/>
        <v>0</v>
      </c>
    </row>
    <row r="213" spans="1:7" ht="16.5">
      <c r="A213" s="33" t="s">
        <v>175</v>
      </c>
      <c r="B213" s="25" t="s">
        <v>53</v>
      </c>
      <c r="C213" s="25" t="s">
        <v>10</v>
      </c>
      <c r="D213" s="32" t="s">
        <v>319</v>
      </c>
      <c r="E213" s="25" t="s">
        <v>174</v>
      </c>
      <c r="F213" s="27">
        <v>176</v>
      </c>
      <c r="G213" s="27"/>
    </row>
    <row r="214" spans="1:7" ht="16.5">
      <c r="A214" s="75"/>
      <c r="B214" s="25"/>
      <c r="C214" s="25"/>
      <c r="D214" s="32"/>
      <c r="E214" s="25"/>
      <c r="F214" s="18"/>
      <c r="G214" s="18"/>
    </row>
    <row r="215" spans="1:7" s="5" customFormat="1" ht="20.25">
      <c r="A215" s="76" t="s">
        <v>23</v>
      </c>
      <c r="B215" s="19" t="s">
        <v>24</v>
      </c>
      <c r="C215" s="19"/>
      <c r="D215" s="20"/>
      <c r="E215" s="19"/>
      <c r="F215" s="37">
        <f>F217+F224+F248+F285+F296</f>
        <v>1014912</v>
      </c>
      <c r="G215" s="37">
        <f>G217+G224+G248+G285+G296</f>
        <v>0</v>
      </c>
    </row>
    <row r="216" spans="1:7" s="5" customFormat="1" ht="14.25" customHeight="1">
      <c r="A216" s="76"/>
      <c r="B216" s="19"/>
      <c r="C216" s="19"/>
      <c r="D216" s="20"/>
      <c r="E216" s="19"/>
      <c r="F216" s="37"/>
      <c r="G216" s="37"/>
    </row>
    <row r="217" spans="1:7" s="7" customFormat="1" ht="18.75">
      <c r="A217" s="73" t="s">
        <v>25</v>
      </c>
      <c r="B217" s="22" t="s">
        <v>55</v>
      </c>
      <c r="C217" s="22" t="s">
        <v>56</v>
      </c>
      <c r="D217" s="29"/>
      <c r="E217" s="22"/>
      <c r="F217" s="24">
        <f t="shared" ref="F217:G221" si="72">F218</f>
        <v>7516</v>
      </c>
      <c r="G217" s="24">
        <f t="shared" si="72"/>
        <v>0</v>
      </c>
    </row>
    <row r="218" spans="1:7" s="8" customFormat="1" ht="54" customHeight="1">
      <c r="A218" s="33" t="s">
        <v>159</v>
      </c>
      <c r="B218" s="25" t="s">
        <v>55</v>
      </c>
      <c r="C218" s="25" t="s">
        <v>56</v>
      </c>
      <c r="D218" s="32" t="s">
        <v>390</v>
      </c>
      <c r="E218" s="25"/>
      <c r="F218" s="27">
        <f>F219</f>
        <v>7516</v>
      </c>
      <c r="G218" s="27">
        <f>G219</f>
        <v>0</v>
      </c>
    </row>
    <row r="219" spans="1:7" s="9" customFormat="1" ht="21" customHeight="1">
      <c r="A219" s="33" t="s">
        <v>79</v>
      </c>
      <c r="B219" s="25" t="s">
        <v>55</v>
      </c>
      <c r="C219" s="25" t="s">
        <v>56</v>
      </c>
      <c r="D219" s="32" t="s">
        <v>391</v>
      </c>
      <c r="E219" s="25"/>
      <c r="F219" s="27">
        <f t="shared" si="72"/>
        <v>7516</v>
      </c>
      <c r="G219" s="27">
        <f t="shared" si="72"/>
        <v>0</v>
      </c>
    </row>
    <row r="220" spans="1:7" s="9" customFormat="1" ht="16.5">
      <c r="A220" s="33" t="s">
        <v>123</v>
      </c>
      <c r="B220" s="25" t="s">
        <v>55</v>
      </c>
      <c r="C220" s="25" t="s">
        <v>56</v>
      </c>
      <c r="D220" s="32" t="s">
        <v>392</v>
      </c>
      <c r="E220" s="25"/>
      <c r="F220" s="27">
        <f t="shared" si="72"/>
        <v>7516</v>
      </c>
      <c r="G220" s="27">
        <f t="shared" si="72"/>
        <v>0</v>
      </c>
    </row>
    <row r="221" spans="1:7" s="9" customFormat="1" ht="33">
      <c r="A221" s="33" t="s">
        <v>453</v>
      </c>
      <c r="B221" s="25" t="s">
        <v>55</v>
      </c>
      <c r="C221" s="25" t="s">
        <v>56</v>
      </c>
      <c r="D221" s="32" t="s">
        <v>392</v>
      </c>
      <c r="E221" s="25" t="s">
        <v>81</v>
      </c>
      <c r="F221" s="27">
        <f t="shared" si="72"/>
        <v>7516</v>
      </c>
      <c r="G221" s="27">
        <f t="shared" si="72"/>
        <v>0</v>
      </c>
    </row>
    <row r="222" spans="1:7" s="9" customFormat="1" ht="38.25" customHeight="1">
      <c r="A222" s="74" t="s">
        <v>173</v>
      </c>
      <c r="B222" s="25" t="s">
        <v>55</v>
      </c>
      <c r="C222" s="25" t="s">
        <v>56</v>
      </c>
      <c r="D222" s="32" t="s">
        <v>392</v>
      </c>
      <c r="E222" s="25" t="s">
        <v>172</v>
      </c>
      <c r="F222" s="27">
        <v>7516</v>
      </c>
      <c r="G222" s="27"/>
    </row>
    <row r="223" spans="1:7" s="9" customFormat="1" ht="16.5">
      <c r="A223" s="33"/>
      <c r="B223" s="25"/>
      <c r="C223" s="25"/>
      <c r="D223" s="32"/>
      <c r="E223" s="25"/>
      <c r="F223" s="60"/>
      <c r="G223" s="60"/>
    </row>
    <row r="224" spans="1:7" s="9" customFormat="1" ht="18.75">
      <c r="A224" s="73" t="s">
        <v>26</v>
      </c>
      <c r="B224" s="22" t="s">
        <v>55</v>
      </c>
      <c r="C224" s="22" t="s">
        <v>61</v>
      </c>
      <c r="D224" s="29"/>
      <c r="E224" s="22"/>
      <c r="F224" s="30">
        <f t="shared" ref="F224:G227" si="73">F225</f>
        <v>289175</v>
      </c>
      <c r="G224" s="30">
        <f t="shared" si="73"/>
        <v>0</v>
      </c>
    </row>
    <row r="225" spans="1:7" s="9" customFormat="1" ht="50.25">
      <c r="A225" s="33" t="s">
        <v>161</v>
      </c>
      <c r="B225" s="25" t="s">
        <v>55</v>
      </c>
      <c r="C225" s="25" t="s">
        <v>61</v>
      </c>
      <c r="D225" s="32" t="s">
        <v>380</v>
      </c>
      <c r="E225" s="22"/>
      <c r="F225" s="50">
        <f t="shared" si="73"/>
        <v>289175</v>
      </c>
      <c r="G225" s="50">
        <f t="shared" si="73"/>
        <v>0</v>
      </c>
    </row>
    <row r="226" spans="1:7" s="9" customFormat="1" ht="50.25">
      <c r="A226" s="33" t="s">
        <v>231</v>
      </c>
      <c r="B226" s="25" t="s">
        <v>55</v>
      </c>
      <c r="C226" s="25" t="s">
        <v>61</v>
      </c>
      <c r="D226" s="32" t="s">
        <v>386</v>
      </c>
      <c r="E226" s="22"/>
      <c r="F226" s="50">
        <f>F227+F231</f>
        <v>289175</v>
      </c>
      <c r="G226" s="50">
        <f>G227+G231</f>
        <v>0</v>
      </c>
    </row>
    <row r="227" spans="1:7" s="9" customFormat="1" ht="22.5" customHeight="1">
      <c r="A227" s="33" t="s">
        <v>79</v>
      </c>
      <c r="B227" s="25" t="s">
        <v>55</v>
      </c>
      <c r="C227" s="25" t="s">
        <v>61</v>
      </c>
      <c r="D227" s="32" t="s">
        <v>387</v>
      </c>
      <c r="E227" s="22"/>
      <c r="F227" s="50">
        <f t="shared" si="73"/>
        <v>74622</v>
      </c>
      <c r="G227" s="50">
        <f t="shared" si="73"/>
        <v>0</v>
      </c>
    </row>
    <row r="228" spans="1:7" s="9" customFormat="1" ht="18.75">
      <c r="A228" s="68" t="s">
        <v>99</v>
      </c>
      <c r="B228" s="25" t="s">
        <v>55</v>
      </c>
      <c r="C228" s="25" t="s">
        <v>61</v>
      </c>
      <c r="D228" s="32" t="s">
        <v>388</v>
      </c>
      <c r="E228" s="22"/>
      <c r="F228" s="50">
        <f>F229</f>
        <v>74622</v>
      </c>
      <c r="G228" s="50">
        <f>G229</f>
        <v>0</v>
      </c>
    </row>
    <row r="229" spans="1:7" s="9" customFormat="1" ht="33">
      <c r="A229" s="33" t="s">
        <v>453</v>
      </c>
      <c r="B229" s="25" t="s">
        <v>55</v>
      </c>
      <c r="C229" s="25" t="s">
        <v>61</v>
      </c>
      <c r="D229" s="32" t="s">
        <v>388</v>
      </c>
      <c r="E229" s="25" t="s">
        <v>81</v>
      </c>
      <c r="F229" s="50">
        <f>F230</f>
        <v>74622</v>
      </c>
      <c r="G229" s="50"/>
    </row>
    <row r="230" spans="1:7" s="9" customFormat="1" ht="39.75" customHeight="1">
      <c r="A230" s="33" t="s">
        <v>173</v>
      </c>
      <c r="B230" s="25" t="s">
        <v>55</v>
      </c>
      <c r="C230" s="25" t="s">
        <v>61</v>
      </c>
      <c r="D230" s="32" t="s">
        <v>388</v>
      </c>
      <c r="E230" s="25" t="s">
        <v>172</v>
      </c>
      <c r="F230" s="50">
        <v>74622</v>
      </c>
      <c r="G230" s="50"/>
    </row>
    <row r="231" spans="1:7" s="9" customFormat="1" ht="66.75">
      <c r="A231" s="33" t="s">
        <v>211</v>
      </c>
      <c r="B231" s="25" t="s">
        <v>55</v>
      </c>
      <c r="C231" s="25" t="s">
        <v>61</v>
      </c>
      <c r="D231" s="32" t="s">
        <v>427</v>
      </c>
      <c r="E231" s="22"/>
      <c r="F231" s="50">
        <f t="shared" ref="F231:G231" si="74">F232+F235+F238+F241+F244</f>
        <v>214553</v>
      </c>
      <c r="G231" s="50">
        <f t="shared" si="74"/>
        <v>0</v>
      </c>
    </row>
    <row r="232" spans="1:7" s="9" customFormat="1" ht="54.75" customHeight="1">
      <c r="A232" s="33" t="s">
        <v>468</v>
      </c>
      <c r="B232" s="25" t="s">
        <v>55</v>
      </c>
      <c r="C232" s="25" t="s">
        <v>61</v>
      </c>
      <c r="D232" s="32" t="s">
        <v>428</v>
      </c>
      <c r="E232" s="22"/>
      <c r="F232" s="50">
        <f t="shared" ref="F232:G233" si="75">F233</f>
        <v>185794</v>
      </c>
      <c r="G232" s="50">
        <f t="shared" si="75"/>
        <v>0</v>
      </c>
    </row>
    <row r="233" spans="1:7" s="9" customFormat="1" ht="16.5">
      <c r="A233" s="75" t="s">
        <v>100</v>
      </c>
      <c r="B233" s="25" t="s">
        <v>55</v>
      </c>
      <c r="C233" s="25" t="s">
        <v>61</v>
      </c>
      <c r="D233" s="32" t="s">
        <v>428</v>
      </c>
      <c r="E233" s="25" t="s">
        <v>101</v>
      </c>
      <c r="F233" s="50">
        <f t="shared" si="75"/>
        <v>185794</v>
      </c>
      <c r="G233" s="50">
        <f t="shared" si="75"/>
        <v>0</v>
      </c>
    </row>
    <row r="234" spans="1:7" s="9" customFormat="1" ht="66">
      <c r="A234" s="33" t="s">
        <v>452</v>
      </c>
      <c r="B234" s="25" t="s">
        <v>55</v>
      </c>
      <c r="C234" s="25" t="s">
        <v>61</v>
      </c>
      <c r="D234" s="32" t="s">
        <v>428</v>
      </c>
      <c r="E234" s="25" t="s">
        <v>197</v>
      </c>
      <c r="F234" s="27">
        <v>185794</v>
      </c>
      <c r="G234" s="27"/>
    </row>
    <row r="235" spans="1:7" s="9" customFormat="1" ht="70.5" customHeight="1">
      <c r="A235" s="75" t="s">
        <v>472</v>
      </c>
      <c r="B235" s="25" t="s">
        <v>55</v>
      </c>
      <c r="C235" s="25" t="s">
        <v>61</v>
      </c>
      <c r="D235" s="32" t="s">
        <v>429</v>
      </c>
      <c r="E235" s="25"/>
      <c r="F235" s="50">
        <f t="shared" ref="F235:G236" si="76">F236</f>
        <v>9448</v>
      </c>
      <c r="G235" s="50">
        <f t="shared" si="76"/>
        <v>0</v>
      </c>
    </row>
    <row r="236" spans="1:7" s="9" customFormat="1" ht="16.5">
      <c r="A236" s="75" t="s">
        <v>100</v>
      </c>
      <c r="B236" s="25" t="s">
        <v>55</v>
      </c>
      <c r="C236" s="25" t="s">
        <v>61</v>
      </c>
      <c r="D236" s="32" t="s">
        <v>429</v>
      </c>
      <c r="E236" s="25" t="s">
        <v>101</v>
      </c>
      <c r="F236" s="50">
        <f t="shared" si="76"/>
        <v>9448</v>
      </c>
      <c r="G236" s="50">
        <f t="shared" si="76"/>
        <v>0</v>
      </c>
    </row>
    <row r="237" spans="1:7" s="9" customFormat="1" ht="66">
      <c r="A237" s="33" t="s">
        <v>452</v>
      </c>
      <c r="B237" s="25" t="s">
        <v>55</v>
      </c>
      <c r="C237" s="25" t="s">
        <v>61</v>
      </c>
      <c r="D237" s="32" t="s">
        <v>429</v>
      </c>
      <c r="E237" s="25" t="s">
        <v>197</v>
      </c>
      <c r="F237" s="27">
        <v>9448</v>
      </c>
      <c r="G237" s="27"/>
    </row>
    <row r="238" spans="1:7" s="9" customFormat="1" ht="115.5">
      <c r="A238" s="33" t="s">
        <v>528</v>
      </c>
      <c r="B238" s="25" t="s">
        <v>55</v>
      </c>
      <c r="C238" s="25" t="s">
        <v>61</v>
      </c>
      <c r="D238" s="32" t="s">
        <v>430</v>
      </c>
      <c r="E238" s="25"/>
      <c r="F238" s="50">
        <f t="shared" ref="F238:G239" si="77">F239</f>
        <v>1909</v>
      </c>
      <c r="G238" s="50">
        <f t="shared" si="77"/>
        <v>0</v>
      </c>
    </row>
    <row r="239" spans="1:7" s="9" customFormat="1" ht="16.5">
      <c r="A239" s="75" t="s">
        <v>100</v>
      </c>
      <c r="B239" s="25" t="s">
        <v>55</v>
      </c>
      <c r="C239" s="25" t="s">
        <v>61</v>
      </c>
      <c r="D239" s="32" t="s">
        <v>430</v>
      </c>
      <c r="E239" s="25" t="s">
        <v>101</v>
      </c>
      <c r="F239" s="50">
        <f t="shared" si="77"/>
        <v>1909</v>
      </c>
      <c r="G239" s="50">
        <f t="shared" si="77"/>
        <v>0</v>
      </c>
    </row>
    <row r="240" spans="1:7" s="9" customFormat="1" ht="66">
      <c r="A240" s="33" t="s">
        <v>452</v>
      </c>
      <c r="B240" s="25" t="s">
        <v>55</v>
      </c>
      <c r="C240" s="25" t="s">
        <v>61</v>
      </c>
      <c r="D240" s="32" t="s">
        <v>430</v>
      </c>
      <c r="E240" s="25" t="s">
        <v>197</v>
      </c>
      <c r="F240" s="27">
        <v>1909</v>
      </c>
      <c r="G240" s="27"/>
    </row>
    <row r="241" spans="1:7" s="9" customFormat="1" ht="102" customHeight="1">
      <c r="A241" s="33" t="s">
        <v>529</v>
      </c>
      <c r="B241" s="25" t="s">
        <v>55</v>
      </c>
      <c r="C241" s="25" t="s">
        <v>61</v>
      </c>
      <c r="D241" s="32" t="s">
        <v>431</v>
      </c>
      <c r="E241" s="25"/>
      <c r="F241" s="50">
        <f t="shared" ref="F241:G242" si="78">F242</f>
        <v>12953</v>
      </c>
      <c r="G241" s="50">
        <f t="shared" si="78"/>
        <v>0</v>
      </c>
    </row>
    <row r="242" spans="1:7" s="9" customFormat="1" ht="16.5">
      <c r="A242" s="75" t="s">
        <v>100</v>
      </c>
      <c r="B242" s="25" t="s">
        <v>55</v>
      </c>
      <c r="C242" s="25" t="s">
        <v>61</v>
      </c>
      <c r="D242" s="32" t="s">
        <v>431</v>
      </c>
      <c r="E242" s="25" t="s">
        <v>101</v>
      </c>
      <c r="F242" s="50">
        <f t="shared" si="78"/>
        <v>12953</v>
      </c>
      <c r="G242" s="50">
        <f t="shared" si="78"/>
        <v>0</v>
      </c>
    </row>
    <row r="243" spans="1:7" s="9" customFormat="1" ht="66">
      <c r="A243" s="33" t="s">
        <v>452</v>
      </c>
      <c r="B243" s="25" t="s">
        <v>55</v>
      </c>
      <c r="C243" s="25" t="s">
        <v>61</v>
      </c>
      <c r="D243" s="32" t="s">
        <v>431</v>
      </c>
      <c r="E243" s="25" t="s">
        <v>197</v>
      </c>
      <c r="F243" s="27">
        <v>12953</v>
      </c>
      <c r="G243" s="27"/>
    </row>
    <row r="244" spans="1:7" s="9" customFormat="1" ht="83.25" customHeight="1">
      <c r="A244" s="33" t="s">
        <v>530</v>
      </c>
      <c r="B244" s="25" t="s">
        <v>55</v>
      </c>
      <c r="C244" s="25" t="s">
        <v>61</v>
      </c>
      <c r="D244" s="32" t="s">
        <v>457</v>
      </c>
      <c r="E244" s="25"/>
      <c r="F244" s="27">
        <f t="shared" ref="F244:G245" si="79">F245</f>
        <v>4449</v>
      </c>
      <c r="G244" s="27">
        <f t="shared" si="79"/>
        <v>0</v>
      </c>
    </row>
    <row r="245" spans="1:7" s="9" customFormat="1" ht="16.5">
      <c r="A245" s="75" t="s">
        <v>100</v>
      </c>
      <c r="B245" s="25" t="s">
        <v>55</v>
      </c>
      <c r="C245" s="25" t="s">
        <v>61</v>
      </c>
      <c r="D245" s="32" t="s">
        <v>457</v>
      </c>
      <c r="E245" s="25" t="s">
        <v>101</v>
      </c>
      <c r="F245" s="27">
        <f t="shared" si="79"/>
        <v>4449</v>
      </c>
      <c r="G245" s="27">
        <f t="shared" si="79"/>
        <v>0</v>
      </c>
    </row>
    <row r="246" spans="1:7" s="9" customFormat="1" ht="66">
      <c r="A246" s="33" t="s">
        <v>452</v>
      </c>
      <c r="B246" s="25" t="s">
        <v>55</v>
      </c>
      <c r="C246" s="25" t="s">
        <v>61</v>
      </c>
      <c r="D246" s="32" t="s">
        <v>457</v>
      </c>
      <c r="E246" s="25" t="s">
        <v>197</v>
      </c>
      <c r="F246" s="27">
        <v>4449</v>
      </c>
      <c r="G246" s="27"/>
    </row>
    <row r="247" spans="1:7" s="9" customFormat="1" ht="16.5">
      <c r="A247" s="33"/>
      <c r="B247" s="25"/>
      <c r="C247" s="25"/>
      <c r="D247" s="32"/>
      <c r="E247" s="25"/>
      <c r="F247" s="60"/>
      <c r="G247" s="60"/>
    </row>
    <row r="248" spans="1:7" s="9" customFormat="1" ht="18.75">
      <c r="A248" s="73" t="s">
        <v>72</v>
      </c>
      <c r="B248" s="22" t="s">
        <v>55</v>
      </c>
      <c r="C248" s="22" t="s">
        <v>59</v>
      </c>
      <c r="D248" s="29"/>
      <c r="E248" s="22"/>
      <c r="F248" s="24">
        <f t="shared" ref="F248:G248" si="80">F249+F254</f>
        <v>569373</v>
      </c>
      <c r="G248" s="24">
        <f t="shared" si="80"/>
        <v>0</v>
      </c>
    </row>
    <row r="249" spans="1:7" s="9" customFormat="1" ht="89.25" customHeight="1">
      <c r="A249" s="33" t="s">
        <v>169</v>
      </c>
      <c r="B249" s="25" t="s">
        <v>55</v>
      </c>
      <c r="C249" s="25" t="s">
        <v>59</v>
      </c>
      <c r="D249" s="32" t="s">
        <v>281</v>
      </c>
      <c r="E249" s="25"/>
      <c r="F249" s="27">
        <f t="shared" ref="F249:G252" si="81">F250</f>
        <v>835</v>
      </c>
      <c r="G249" s="27">
        <f t="shared" si="81"/>
        <v>0</v>
      </c>
    </row>
    <row r="250" spans="1:7" s="9" customFormat="1" ht="24" customHeight="1">
      <c r="A250" s="78" t="s">
        <v>79</v>
      </c>
      <c r="B250" s="25" t="s">
        <v>55</v>
      </c>
      <c r="C250" s="25" t="s">
        <v>59</v>
      </c>
      <c r="D250" s="32" t="s">
        <v>282</v>
      </c>
      <c r="E250" s="25"/>
      <c r="F250" s="27">
        <f t="shared" si="81"/>
        <v>835</v>
      </c>
      <c r="G250" s="27">
        <f t="shared" si="81"/>
        <v>0</v>
      </c>
    </row>
    <row r="251" spans="1:7" s="9" customFormat="1" ht="16.5">
      <c r="A251" s="33" t="s">
        <v>104</v>
      </c>
      <c r="B251" s="25" t="s">
        <v>55</v>
      </c>
      <c r="C251" s="25" t="s">
        <v>59</v>
      </c>
      <c r="D251" s="32" t="s">
        <v>432</v>
      </c>
      <c r="E251" s="25"/>
      <c r="F251" s="27">
        <f t="shared" si="81"/>
        <v>835</v>
      </c>
      <c r="G251" s="27">
        <f t="shared" si="81"/>
        <v>0</v>
      </c>
    </row>
    <row r="252" spans="1:7" s="9" customFormat="1" ht="33">
      <c r="A252" s="33" t="s">
        <v>453</v>
      </c>
      <c r="B252" s="25" t="s">
        <v>55</v>
      </c>
      <c r="C252" s="25" t="s">
        <v>59</v>
      </c>
      <c r="D252" s="32" t="s">
        <v>432</v>
      </c>
      <c r="E252" s="25" t="s">
        <v>81</v>
      </c>
      <c r="F252" s="27">
        <f t="shared" si="81"/>
        <v>835</v>
      </c>
      <c r="G252" s="27">
        <f t="shared" si="81"/>
        <v>0</v>
      </c>
    </row>
    <row r="253" spans="1:7" s="9" customFormat="1" ht="34.5" customHeight="1">
      <c r="A253" s="74" t="s">
        <v>173</v>
      </c>
      <c r="B253" s="25" t="s">
        <v>55</v>
      </c>
      <c r="C253" s="25" t="s">
        <v>59</v>
      </c>
      <c r="D253" s="32" t="s">
        <v>432</v>
      </c>
      <c r="E253" s="25" t="s">
        <v>172</v>
      </c>
      <c r="F253" s="27">
        <v>835</v>
      </c>
      <c r="G253" s="27"/>
    </row>
    <row r="254" spans="1:7" s="9" customFormat="1" ht="50.25">
      <c r="A254" s="33" t="s">
        <v>161</v>
      </c>
      <c r="B254" s="25" t="s">
        <v>55</v>
      </c>
      <c r="C254" s="25" t="s">
        <v>59</v>
      </c>
      <c r="D254" s="32" t="s">
        <v>380</v>
      </c>
      <c r="E254" s="22"/>
      <c r="F254" s="27">
        <f>F260+F271+F255</f>
        <v>568538</v>
      </c>
      <c r="G254" s="27">
        <f>G260+G271+G255</f>
        <v>0</v>
      </c>
    </row>
    <row r="255" spans="1:7" s="9" customFormat="1" ht="36" customHeight="1">
      <c r="A255" s="33" t="s">
        <v>518</v>
      </c>
      <c r="B255" s="25" t="s">
        <v>55</v>
      </c>
      <c r="C255" s="25" t="s">
        <v>59</v>
      </c>
      <c r="D255" s="32" t="s">
        <v>505</v>
      </c>
      <c r="E255" s="22"/>
      <c r="F255" s="27">
        <f t="shared" ref="F255:G258" si="82">F256</f>
        <v>366489</v>
      </c>
      <c r="G255" s="27">
        <f t="shared" si="82"/>
        <v>0</v>
      </c>
    </row>
    <row r="256" spans="1:7" s="9" customFormat="1" ht="24" customHeight="1">
      <c r="A256" s="33" t="s">
        <v>79</v>
      </c>
      <c r="B256" s="25" t="s">
        <v>55</v>
      </c>
      <c r="C256" s="25" t="s">
        <v>59</v>
      </c>
      <c r="D256" s="32" t="s">
        <v>506</v>
      </c>
      <c r="E256" s="22"/>
      <c r="F256" s="27">
        <f t="shared" si="82"/>
        <v>366489</v>
      </c>
      <c r="G256" s="27">
        <f t="shared" si="82"/>
        <v>0</v>
      </c>
    </row>
    <row r="257" spans="1:7" s="9" customFormat="1" ht="18.75">
      <c r="A257" s="33" t="s">
        <v>104</v>
      </c>
      <c r="B257" s="25" t="s">
        <v>55</v>
      </c>
      <c r="C257" s="25" t="s">
        <v>59</v>
      </c>
      <c r="D257" s="32" t="s">
        <v>504</v>
      </c>
      <c r="E257" s="22"/>
      <c r="F257" s="27">
        <f t="shared" si="82"/>
        <v>366489</v>
      </c>
      <c r="G257" s="27">
        <f t="shared" si="82"/>
        <v>0</v>
      </c>
    </row>
    <row r="258" spans="1:7" s="9" customFormat="1" ht="33">
      <c r="A258" s="33" t="s">
        <v>453</v>
      </c>
      <c r="B258" s="25" t="s">
        <v>55</v>
      </c>
      <c r="C258" s="25" t="s">
        <v>59</v>
      </c>
      <c r="D258" s="32" t="s">
        <v>504</v>
      </c>
      <c r="E258" s="25" t="s">
        <v>81</v>
      </c>
      <c r="F258" s="27">
        <f t="shared" si="82"/>
        <v>366489</v>
      </c>
      <c r="G258" s="27">
        <f t="shared" si="82"/>
        <v>0</v>
      </c>
    </row>
    <row r="259" spans="1:7" s="9" customFormat="1" ht="37.5" customHeight="1">
      <c r="A259" s="74" t="s">
        <v>173</v>
      </c>
      <c r="B259" s="25" t="s">
        <v>55</v>
      </c>
      <c r="C259" s="25" t="s">
        <v>59</v>
      </c>
      <c r="D259" s="32" t="s">
        <v>504</v>
      </c>
      <c r="E259" s="25" t="s">
        <v>172</v>
      </c>
      <c r="F259" s="27">
        <v>366489</v>
      </c>
      <c r="G259" s="27"/>
    </row>
    <row r="260" spans="1:7" s="9" customFormat="1" ht="67.5">
      <c r="A260" s="33" t="s">
        <v>232</v>
      </c>
      <c r="B260" s="25" t="s">
        <v>55</v>
      </c>
      <c r="C260" s="25" t="s">
        <v>59</v>
      </c>
      <c r="D260" s="32" t="s">
        <v>381</v>
      </c>
      <c r="E260" s="22"/>
      <c r="F260" s="27">
        <f>F261+F268</f>
        <v>108526</v>
      </c>
      <c r="G260" s="27">
        <f>G261+G268</f>
        <v>0</v>
      </c>
    </row>
    <row r="261" spans="1:7" s="9" customFormat="1" ht="24" customHeight="1">
      <c r="A261" s="78" t="s">
        <v>79</v>
      </c>
      <c r="B261" s="25" t="s">
        <v>55</v>
      </c>
      <c r="C261" s="25" t="s">
        <v>59</v>
      </c>
      <c r="D261" s="32" t="s">
        <v>382</v>
      </c>
      <c r="E261" s="22"/>
      <c r="F261" s="27">
        <f t="shared" ref="F261:G261" si="83">F262+F265</f>
        <v>28500</v>
      </c>
      <c r="G261" s="27">
        <f t="shared" si="83"/>
        <v>0</v>
      </c>
    </row>
    <row r="262" spans="1:7" s="9" customFormat="1" ht="18.75">
      <c r="A262" s="68" t="s">
        <v>86</v>
      </c>
      <c r="B262" s="25" t="s">
        <v>55</v>
      </c>
      <c r="C262" s="25" t="s">
        <v>59</v>
      </c>
      <c r="D262" s="32" t="s">
        <v>433</v>
      </c>
      <c r="E262" s="22"/>
      <c r="F262" s="27">
        <f t="shared" ref="F262:G263" si="84">F263</f>
        <v>7381</v>
      </c>
      <c r="G262" s="27">
        <f t="shared" si="84"/>
        <v>0</v>
      </c>
    </row>
    <row r="263" spans="1:7" s="9" customFormat="1" ht="37.5" customHeight="1">
      <c r="A263" s="33" t="s">
        <v>220</v>
      </c>
      <c r="B263" s="25" t="s">
        <v>55</v>
      </c>
      <c r="C263" s="25" t="s">
        <v>59</v>
      </c>
      <c r="D263" s="32" t="s">
        <v>433</v>
      </c>
      <c r="E263" s="25" t="s">
        <v>87</v>
      </c>
      <c r="F263" s="27">
        <f t="shared" si="84"/>
        <v>7381</v>
      </c>
      <c r="G263" s="27">
        <f t="shared" si="84"/>
        <v>0</v>
      </c>
    </row>
    <row r="264" spans="1:7" s="9" customFormat="1" ht="16.5">
      <c r="A264" s="33" t="s">
        <v>86</v>
      </c>
      <c r="B264" s="25" t="s">
        <v>55</v>
      </c>
      <c r="C264" s="25" t="s">
        <v>59</v>
      </c>
      <c r="D264" s="32" t="s">
        <v>433</v>
      </c>
      <c r="E264" s="25" t="s">
        <v>198</v>
      </c>
      <c r="F264" s="27">
        <v>7381</v>
      </c>
      <c r="G264" s="27"/>
    </row>
    <row r="265" spans="1:7" s="9" customFormat="1" ht="18.75">
      <c r="A265" s="33" t="s">
        <v>104</v>
      </c>
      <c r="B265" s="25" t="s">
        <v>55</v>
      </c>
      <c r="C265" s="25" t="s">
        <v>59</v>
      </c>
      <c r="D265" s="32" t="s">
        <v>393</v>
      </c>
      <c r="E265" s="22"/>
      <c r="F265" s="27">
        <f t="shared" ref="F265:G266" si="85">F266</f>
        <v>21119</v>
      </c>
      <c r="G265" s="27">
        <f t="shared" si="85"/>
        <v>0</v>
      </c>
    </row>
    <row r="266" spans="1:7" s="9" customFormat="1" ht="34.5" customHeight="1">
      <c r="A266" s="33" t="s">
        <v>453</v>
      </c>
      <c r="B266" s="25" t="s">
        <v>55</v>
      </c>
      <c r="C266" s="25" t="s">
        <v>59</v>
      </c>
      <c r="D266" s="32" t="s">
        <v>393</v>
      </c>
      <c r="E266" s="25" t="s">
        <v>81</v>
      </c>
      <c r="F266" s="27">
        <f t="shared" si="85"/>
        <v>21119</v>
      </c>
      <c r="G266" s="27">
        <f t="shared" si="85"/>
        <v>0</v>
      </c>
    </row>
    <row r="267" spans="1:7" s="9" customFormat="1" ht="36" customHeight="1">
      <c r="A267" s="74" t="s">
        <v>173</v>
      </c>
      <c r="B267" s="25" t="s">
        <v>55</v>
      </c>
      <c r="C267" s="25" t="s">
        <v>59</v>
      </c>
      <c r="D267" s="32" t="s">
        <v>393</v>
      </c>
      <c r="E267" s="25" t="s">
        <v>172</v>
      </c>
      <c r="F267" s="27">
        <v>21119</v>
      </c>
      <c r="G267" s="27"/>
    </row>
    <row r="268" spans="1:7" s="9" customFormat="1" ht="115.5">
      <c r="A268" s="33" t="s">
        <v>469</v>
      </c>
      <c r="B268" s="25" t="s">
        <v>55</v>
      </c>
      <c r="C268" s="25" t="s">
        <v>59</v>
      </c>
      <c r="D268" s="32" t="s">
        <v>473</v>
      </c>
      <c r="E268" s="25"/>
      <c r="F268" s="27">
        <f t="shared" ref="F268:G269" si="86">F269</f>
        <v>80026</v>
      </c>
      <c r="G268" s="27">
        <f t="shared" si="86"/>
        <v>0</v>
      </c>
    </row>
    <row r="269" spans="1:7" s="9" customFormat="1" ht="33">
      <c r="A269" s="33" t="s">
        <v>453</v>
      </c>
      <c r="B269" s="25" t="s">
        <v>55</v>
      </c>
      <c r="C269" s="25" t="s">
        <v>59</v>
      </c>
      <c r="D269" s="32" t="s">
        <v>473</v>
      </c>
      <c r="E269" s="25" t="s">
        <v>81</v>
      </c>
      <c r="F269" s="27">
        <f t="shared" si="86"/>
        <v>80026</v>
      </c>
      <c r="G269" s="27">
        <f t="shared" si="86"/>
        <v>0</v>
      </c>
    </row>
    <row r="270" spans="1:7" s="9" customFormat="1" ht="37.5" customHeight="1">
      <c r="A270" s="74" t="s">
        <v>173</v>
      </c>
      <c r="B270" s="25" t="s">
        <v>55</v>
      </c>
      <c r="C270" s="25" t="s">
        <v>59</v>
      </c>
      <c r="D270" s="32" t="s">
        <v>473</v>
      </c>
      <c r="E270" s="25" t="s">
        <v>172</v>
      </c>
      <c r="F270" s="27">
        <v>80026</v>
      </c>
      <c r="G270" s="27"/>
    </row>
    <row r="271" spans="1:7" s="9" customFormat="1" ht="34.5">
      <c r="A271" s="33" t="s">
        <v>160</v>
      </c>
      <c r="B271" s="25" t="s">
        <v>55</v>
      </c>
      <c r="C271" s="25" t="s">
        <v>59</v>
      </c>
      <c r="D271" s="32" t="s">
        <v>434</v>
      </c>
      <c r="E271" s="25"/>
      <c r="F271" s="27">
        <f t="shared" ref="F271:G271" si="87">F272+F276</f>
        <v>93523</v>
      </c>
      <c r="G271" s="27">
        <f t="shared" si="87"/>
        <v>0</v>
      </c>
    </row>
    <row r="272" spans="1:7" s="9" customFormat="1" ht="19.5" customHeight="1">
      <c r="A272" s="78" t="s">
        <v>79</v>
      </c>
      <c r="B272" s="25" t="s">
        <v>55</v>
      </c>
      <c r="C272" s="25" t="s">
        <v>59</v>
      </c>
      <c r="D272" s="32" t="s">
        <v>435</v>
      </c>
      <c r="E272" s="25"/>
      <c r="F272" s="27">
        <f t="shared" ref="F272:G274" si="88">F273</f>
        <v>23707</v>
      </c>
      <c r="G272" s="27">
        <f t="shared" si="88"/>
        <v>0</v>
      </c>
    </row>
    <row r="273" spans="1:7" s="9" customFormat="1" ht="24.75" customHeight="1">
      <c r="A273" s="33" t="s">
        <v>104</v>
      </c>
      <c r="B273" s="25" t="s">
        <v>55</v>
      </c>
      <c r="C273" s="25" t="s">
        <v>59</v>
      </c>
      <c r="D273" s="32" t="s">
        <v>436</v>
      </c>
      <c r="E273" s="25"/>
      <c r="F273" s="27">
        <f t="shared" si="88"/>
        <v>23707</v>
      </c>
      <c r="G273" s="27">
        <f t="shared" si="88"/>
        <v>0</v>
      </c>
    </row>
    <row r="274" spans="1:7" s="9" customFormat="1" ht="36" customHeight="1">
      <c r="A274" s="33" t="s">
        <v>453</v>
      </c>
      <c r="B274" s="25" t="s">
        <v>55</v>
      </c>
      <c r="C274" s="25" t="s">
        <v>59</v>
      </c>
      <c r="D274" s="32" t="s">
        <v>436</v>
      </c>
      <c r="E274" s="25" t="s">
        <v>81</v>
      </c>
      <c r="F274" s="27">
        <f t="shared" si="88"/>
        <v>23707</v>
      </c>
      <c r="G274" s="27">
        <f t="shared" si="88"/>
        <v>0</v>
      </c>
    </row>
    <row r="275" spans="1:7" s="9" customFormat="1" ht="34.5" customHeight="1">
      <c r="A275" s="74" t="s">
        <v>173</v>
      </c>
      <c r="B275" s="25" t="s">
        <v>55</v>
      </c>
      <c r="C275" s="25" t="s">
        <v>59</v>
      </c>
      <c r="D275" s="32" t="s">
        <v>436</v>
      </c>
      <c r="E275" s="25" t="s">
        <v>172</v>
      </c>
      <c r="F275" s="27">
        <v>23707</v>
      </c>
      <c r="G275" s="27"/>
    </row>
    <row r="276" spans="1:7" s="9" customFormat="1" ht="33">
      <c r="A276" s="33" t="s">
        <v>218</v>
      </c>
      <c r="B276" s="25" t="s">
        <v>55</v>
      </c>
      <c r="C276" s="25" t="s">
        <v>59</v>
      </c>
      <c r="D276" s="32" t="s">
        <v>437</v>
      </c>
      <c r="E276" s="25"/>
      <c r="F276" s="27">
        <f t="shared" ref="F276:G276" si="89">F277</f>
        <v>69816</v>
      </c>
      <c r="G276" s="27">
        <f t="shared" si="89"/>
        <v>0</v>
      </c>
    </row>
    <row r="277" spans="1:7" s="9" customFormat="1" ht="33">
      <c r="A277" s="33" t="s">
        <v>105</v>
      </c>
      <c r="B277" s="25" t="s">
        <v>55</v>
      </c>
      <c r="C277" s="25" t="s">
        <v>59</v>
      </c>
      <c r="D277" s="32" t="s">
        <v>438</v>
      </c>
      <c r="E277" s="25"/>
      <c r="F277" s="27">
        <f t="shared" ref="F277:G277" si="90">F278+F280+F282</f>
        <v>69816</v>
      </c>
      <c r="G277" s="27">
        <f t="shared" si="90"/>
        <v>0</v>
      </c>
    </row>
    <row r="278" spans="1:7" s="9" customFormat="1" ht="86.25" customHeight="1">
      <c r="A278" s="33" t="s">
        <v>482</v>
      </c>
      <c r="B278" s="25" t="s">
        <v>55</v>
      </c>
      <c r="C278" s="25" t="s">
        <v>59</v>
      </c>
      <c r="D278" s="32" t="s">
        <v>438</v>
      </c>
      <c r="E278" s="25" t="s">
        <v>106</v>
      </c>
      <c r="F278" s="27">
        <f t="shared" ref="F278:G278" si="91">F279</f>
        <v>13090</v>
      </c>
      <c r="G278" s="27">
        <f t="shared" si="91"/>
        <v>0</v>
      </c>
    </row>
    <row r="279" spans="1:7" s="9" customFormat="1" ht="21" customHeight="1">
      <c r="A279" s="75" t="s">
        <v>183</v>
      </c>
      <c r="B279" s="25" t="s">
        <v>55</v>
      </c>
      <c r="C279" s="25" t="s">
        <v>59</v>
      </c>
      <c r="D279" s="32" t="s">
        <v>438</v>
      </c>
      <c r="E279" s="25" t="s">
        <v>182</v>
      </c>
      <c r="F279" s="27">
        <v>13090</v>
      </c>
      <c r="G279" s="27"/>
    </row>
    <row r="280" spans="1:7" s="9" customFormat="1" ht="33">
      <c r="A280" s="33" t="s">
        <v>453</v>
      </c>
      <c r="B280" s="25" t="s">
        <v>55</v>
      </c>
      <c r="C280" s="25" t="s">
        <v>59</v>
      </c>
      <c r="D280" s="32" t="s">
        <v>438</v>
      </c>
      <c r="E280" s="25" t="s">
        <v>81</v>
      </c>
      <c r="F280" s="27">
        <f t="shared" ref="F280:G280" si="92">F281</f>
        <v>55581</v>
      </c>
      <c r="G280" s="27">
        <f t="shared" si="92"/>
        <v>0</v>
      </c>
    </row>
    <row r="281" spans="1:7" s="9" customFormat="1" ht="37.5" customHeight="1">
      <c r="A281" s="74" t="s">
        <v>173</v>
      </c>
      <c r="B281" s="25" t="s">
        <v>55</v>
      </c>
      <c r="C281" s="25" t="s">
        <v>59</v>
      </c>
      <c r="D281" s="32" t="s">
        <v>438</v>
      </c>
      <c r="E281" s="25" t="s">
        <v>172</v>
      </c>
      <c r="F281" s="27">
        <v>55581</v>
      </c>
      <c r="G281" s="27"/>
    </row>
    <row r="282" spans="1:7" s="9" customFormat="1" ht="16.5">
      <c r="A282" s="75" t="s">
        <v>100</v>
      </c>
      <c r="B282" s="25" t="s">
        <v>55</v>
      </c>
      <c r="C282" s="25" t="s">
        <v>59</v>
      </c>
      <c r="D282" s="32" t="s">
        <v>438</v>
      </c>
      <c r="E282" s="25" t="s">
        <v>101</v>
      </c>
      <c r="F282" s="27">
        <f>F283</f>
        <v>1145</v>
      </c>
      <c r="G282" s="27">
        <f>G283</f>
        <v>0</v>
      </c>
    </row>
    <row r="283" spans="1:7" s="9" customFormat="1" ht="16.5">
      <c r="A283" s="33" t="s">
        <v>175</v>
      </c>
      <c r="B283" s="25" t="s">
        <v>55</v>
      </c>
      <c r="C283" s="25" t="s">
        <v>59</v>
      </c>
      <c r="D283" s="32" t="s">
        <v>438</v>
      </c>
      <c r="E283" s="25" t="s">
        <v>174</v>
      </c>
      <c r="F283" s="27">
        <v>1145</v>
      </c>
      <c r="G283" s="27"/>
    </row>
    <row r="284" spans="1:7" s="7" customFormat="1" ht="18.75">
      <c r="A284" s="33"/>
      <c r="B284" s="25"/>
      <c r="C284" s="25"/>
      <c r="D284" s="32"/>
      <c r="E284" s="25"/>
      <c r="F284" s="59"/>
      <c r="G284" s="59"/>
    </row>
    <row r="285" spans="1:7" s="7" customFormat="1" ht="18.75">
      <c r="A285" s="73" t="s">
        <v>69</v>
      </c>
      <c r="B285" s="22" t="s">
        <v>55</v>
      </c>
      <c r="C285" s="22" t="s">
        <v>11</v>
      </c>
      <c r="D285" s="32"/>
      <c r="E285" s="25"/>
      <c r="F285" s="30">
        <f t="shared" ref="F285:G285" si="93">F286</f>
        <v>3664</v>
      </c>
      <c r="G285" s="30">
        <f t="shared" si="93"/>
        <v>0</v>
      </c>
    </row>
    <row r="286" spans="1:7" s="7" customFormat="1" ht="67.5" customHeight="1">
      <c r="A286" s="33" t="s">
        <v>481</v>
      </c>
      <c r="B286" s="36" t="s">
        <v>55</v>
      </c>
      <c r="C286" s="36" t="s">
        <v>11</v>
      </c>
      <c r="D286" s="36" t="s">
        <v>242</v>
      </c>
      <c r="E286" s="36"/>
      <c r="F286" s="27">
        <f t="shared" ref="F286:G286" si="94">F291+F287</f>
        <v>3664</v>
      </c>
      <c r="G286" s="27">
        <f t="shared" si="94"/>
        <v>0</v>
      </c>
    </row>
    <row r="287" spans="1:7" s="7" customFormat="1" ht="39.75" customHeight="1">
      <c r="A287" s="33" t="s">
        <v>219</v>
      </c>
      <c r="B287" s="36" t="s">
        <v>55</v>
      </c>
      <c r="C287" s="36" t="s">
        <v>11</v>
      </c>
      <c r="D287" s="36" t="s">
        <v>348</v>
      </c>
      <c r="E287" s="36"/>
      <c r="F287" s="27">
        <f t="shared" ref="F287:G289" si="95">F288</f>
        <v>3075</v>
      </c>
      <c r="G287" s="27">
        <f t="shared" si="95"/>
        <v>0</v>
      </c>
    </row>
    <row r="288" spans="1:7" s="7" customFormat="1" ht="33.75">
      <c r="A288" s="74" t="s">
        <v>442</v>
      </c>
      <c r="B288" s="36" t="s">
        <v>55</v>
      </c>
      <c r="C288" s="36" t="s">
        <v>11</v>
      </c>
      <c r="D288" s="36" t="s">
        <v>443</v>
      </c>
      <c r="E288" s="36"/>
      <c r="F288" s="27">
        <f t="shared" si="95"/>
        <v>3075</v>
      </c>
      <c r="G288" s="27">
        <f t="shared" si="95"/>
        <v>0</v>
      </c>
    </row>
    <row r="289" spans="1:7" s="7" customFormat="1" ht="35.25" customHeight="1">
      <c r="A289" s="74" t="s">
        <v>84</v>
      </c>
      <c r="B289" s="36" t="s">
        <v>55</v>
      </c>
      <c r="C289" s="36" t="s">
        <v>11</v>
      </c>
      <c r="D289" s="36" t="s">
        <v>443</v>
      </c>
      <c r="E289" s="36" t="s">
        <v>85</v>
      </c>
      <c r="F289" s="27">
        <f t="shared" si="95"/>
        <v>3075</v>
      </c>
      <c r="G289" s="27">
        <f t="shared" si="95"/>
        <v>0</v>
      </c>
    </row>
    <row r="290" spans="1:7" s="7" customFormat="1" ht="18.75">
      <c r="A290" s="74" t="s">
        <v>181</v>
      </c>
      <c r="B290" s="36" t="s">
        <v>55</v>
      </c>
      <c r="C290" s="36" t="s">
        <v>11</v>
      </c>
      <c r="D290" s="36" t="s">
        <v>443</v>
      </c>
      <c r="E290" s="36" t="s">
        <v>180</v>
      </c>
      <c r="F290" s="27">
        <v>3075</v>
      </c>
      <c r="G290" s="27"/>
    </row>
    <row r="291" spans="1:7" s="7" customFormat="1" ht="23.25" customHeight="1">
      <c r="A291" s="78" t="s">
        <v>79</v>
      </c>
      <c r="B291" s="36" t="s">
        <v>55</v>
      </c>
      <c r="C291" s="36" t="s">
        <v>11</v>
      </c>
      <c r="D291" s="36" t="s">
        <v>243</v>
      </c>
      <c r="E291" s="36"/>
      <c r="F291" s="27">
        <f t="shared" ref="F291:G293" si="96">F292</f>
        <v>589</v>
      </c>
      <c r="G291" s="27">
        <f t="shared" si="96"/>
        <v>0</v>
      </c>
    </row>
    <row r="292" spans="1:7" s="7" customFormat="1" ht="33.75">
      <c r="A292" s="78" t="s">
        <v>146</v>
      </c>
      <c r="B292" s="36" t="s">
        <v>55</v>
      </c>
      <c r="C292" s="36" t="s">
        <v>11</v>
      </c>
      <c r="D292" s="36" t="s">
        <v>244</v>
      </c>
      <c r="E292" s="36"/>
      <c r="F292" s="27">
        <f t="shared" si="96"/>
        <v>589</v>
      </c>
      <c r="G292" s="27">
        <f t="shared" si="96"/>
        <v>0</v>
      </c>
    </row>
    <row r="293" spans="1:7" s="7" customFormat="1" ht="33.75">
      <c r="A293" s="33" t="s">
        <v>453</v>
      </c>
      <c r="B293" s="36" t="s">
        <v>55</v>
      </c>
      <c r="C293" s="36" t="s">
        <v>11</v>
      </c>
      <c r="D293" s="36" t="s">
        <v>244</v>
      </c>
      <c r="E293" s="36" t="s">
        <v>81</v>
      </c>
      <c r="F293" s="27">
        <f t="shared" si="96"/>
        <v>589</v>
      </c>
      <c r="G293" s="27">
        <f t="shared" si="96"/>
        <v>0</v>
      </c>
    </row>
    <row r="294" spans="1:7" s="7" customFormat="1" ht="36.75" customHeight="1">
      <c r="A294" s="74" t="s">
        <v>173</v>
      </c>
      <c r="B294" s="36" t="s">
        <v>55</v>
      </c>
      <c r="C294" s="36" t="s">
        <v>11</v>
      </c>
      <c r="D294" s="36" t="s">
        <v>244</v>
      </c>
      <c r="E294" s="36" t="s">
        <v>172</v>
      </c>
      <c r="F294" s="27">
        <v>589</v>
      </c>
      <c r="G294" s="27"/>
    </row>
    <row r="295" spans="1:7" s="7" customFormat="1" ht="18.75">
      <c r="A295" s="75"/>
      <c r="B295" s="36"/>
      <c r="C295" s="36"/>
      <c r="D295" s="36"/>
      <c r="E295" s="36"/>
      <c r="F295" s="59"/>
      <c r="G295" s="59"/>
    </row>
    <row r="296" spans="1:7" s="8" customFormat="1" ht="37.5">
      <c r="A296" s="73" t="s">
        <v>27</v>
      </c>
      <c r="B296" s="22" t="s">
        <v>55</v>
      </c>
      <c r="C296" s="22" t="s">
        <v>58</v>
      </c>
      <c r="D296" s="29"/>
      <c r="E296" s="22"/>
      <c r="F296" s="30">
        <f>F297+F310+F326+F332+F337</f>
        <v>145184</v>
      </c>
      <c r="G296" s="30">
        <f>G297+G310+G326+G332+G337</f>
        <v>0</v>
      </c>
    </row>
    <row r="297" spans="1:7" s="8" customFormat="1" ht="50.25">
      <c r="A297" s="33" t="s">
        <v>492</v>
      </c>
      <c r="B297" s="25" t="s">
        <v>55</v>
      </c>
      <c r="C297" s="25" t="s">
        <v>58</v>
      </c>
      <c r="D297" s="25" t="s">
        <v>259</v>
      </c>
      <c r="E297" s="22"/>
      <c r="F297" s="50">
        <f t="shared" ref="F297:G297" si="97">F298+F306</f>
        <v>18624</v>
      </c>
      <c r="G297" s="50">
        <f t="shared" si="97"/>
        <v>0</v>
      </c>
    </row>
    <row r="298" spans="1:7" s="8" customFormat="1" ht="33.75">
      <c r="A298" s="33" t="s">
        <v>218</v>
      </c>
      <c r="B298" s="25" t="s">
        <v>55</v>
      </c>
      <c r="C298" s="25" t="s">
        <v>58</v>
      </c>
      <c r="D298" s="25" t="s">
        <v>563</v>
      </c>
      <c r="E298" s="22"/>
      <c r="F298" s="50">
        <f t="shared" ref="F298:G300" si="98">F299</f>
        <v>9448</v>
      </c>
      <c r="G298" s="50">
        <f t="shared" si="98"/>
        <v>0</v>
      </c>
    </row>
    <row r="299" spans="1:7" s="8" customFormat="1" ht="33.75">
      <c r="A299" s="33" t="s">
        <v>83</v>
      </c>
      <c r="B299" s="25" t="s">
        <v>55</v>
      </c>
      <c r="C299" s="25" t="s">
        <v>58</v>
      </c>
      <c r="D299" s="25" t="s">
        <v>564</v>
      </c>
      <c r="E299" s="22"/>
      <c r="F299" s="50">
        <f>F300+F302+F304</f>
        <v>9448</v>
      </c>
      <c r="G299" s="50">
        <f t="shared" si="98"/>
        <v>0</v>
      </c>
    </row>
    <row r="300" spans="1:7" s="8" customFormat="1" ht="82.5">
      <c r="A300" s="33" t="s">
        <v>482</v>
      </c>
      <c r="B300" s="25" t="s">
        <v>55</v>
      </c>
      <c r="C300" s="25" t="s">
        <v>58</v>
      </c>
      <c r="D300" s="25" t="s">
        <v>564</v>
      </c>
      <c r="E300" s="25" t="s">
        <v>106</v>
      </c>
      <c r="F300" s="50">
        <f t="shared" si="98"/>
        <v>7036</v>
      </c>
      <c r="G300" s="50">
        <f t="shared" si="98"/>
        <v>0</v>
      </c>
    </row>
    <row r="301" spans="1:7" s="8" customFormat="1" ht="23.25" customHeight="1">
      <c r="A301" s="75" t="s">
        <v>183</v>
      </c>
      <c r="B301" s="25" t="s">
        <v>55</v>
      </c>
      <c r="C301" s="25" t="s">
        <v>58</v>
      </c>
      <c r="D301" s="25" t="s">
        <v>564</v>
      </c>
      <c r="E301" s="25" t="s">
        <v>182</v>
      </c>
      <c r="F301" s="27">
        <v>7036</v>
      </c>
      <c r="G301" s="27"/>
    </row>
    <row r="302" spans="1:7" s="8" customFormat="1" ht="33">
      <c r="A302" s="33" t="s">
        <v>453</v>
      </c>
      <c r="B302" s="25" t="s">
        <v>55</v>
      </c>
      <c r="C302" s="25" t="s">
        <v>58</v>
      </c>
      <c r="D302" s="25" t="s">
        <v>564</v>
      </c>
      <c r="E302" s="25" t="s">
        <v>81</v>
      </c>
      <c r="F302" s="27">
        <f>F303</f>
        <v>2355</v>
      </c>
      <c r="G302" s="27">
        <f>G303</f>
        <v>0</v>
      </c>
    </row>
    <row r="303" spans="1:7" s="8" customFormat="1" ht="35.25" customHeight="1">
      <c r="A303" s="74" t="s">
        <v>173</v>
      </c>
      <c r="B303" s="25" t="s">
        <v>55</v>
      </c>
      <c r="C303" s="25" t="s">
        <v>58</v>
      </c>
      <c r="D303" s="25" t="s">
        <v>564</v>
      </c>
      <c r="E303" s="25" t="s">
        <v>172</v>
      </c>
      <c r="F303" s="27">
        <v>2355</v>
      </c>
      <c r="G303" s="27"/>
    </row>
    <row r="304" spans="1:7" s="8" customFormat="1" ht="16.5">
      <c r="A304" s="75" t="s">
        <v>100</v>
      </c>
      <c r="B304" s="25" t="s">
        <v>55</v>
      </c>
      <c r="C304" s="25" t="s">
        <v>58</v>
      </c>
      <c r="D304" s="25" t="s">
        <v>564</v>
      </c>
      <c r="E304" s="25" t="s">
        <v>101</v>
      </c>
      <c r="F304" s="27">
        <f>F305</f>
        <v>57</v>
      </c>
      <c r="G304" s="27">
        <f>G305</f>
        <v>0</v>
      </c>
    </row>
    <row r="305" spans="1:7" s="8" customFormat="1" ht="16.5">
      <c r="A305" s="33" t="s">
        <v>175</v>
      </c>
      <c r="B305" s="25" t="s">
        <v>55</v>
      </c>
      <c r="C305" s="25" t="s">
        <v>58</v>
      </c>
      <c r="D305" s="25" t="s">
        <v>564</v>
      </c>
      <c r="E305" s="25" t="s">
        <v>174</v>
      </c>
      <c r="F305" s="27">
        <v>57</v>
      </c>
      <c r="G305" s="27"/>
    </row>
    <row r="306" spans="1:7" s="8" customFormat="1" ht="21.75" customHeight="1">
      <c r="A306" s="33" t="s">
        <v>79</v>
      </c>
      <c r="B306" s="25" t="s">
        <v>55</v>
      </c>
      <c r="C306" s="25" t="s">
        <v>58</v>
      </c>
      <c r="D306" s="25" t="s">
        <v>260</v>
      </c>
      <c r="E306" s="25"/>
      <c r="F306" s="50">
        <f>F307</f>
        <v>9176</v>
      </c>
      <c r="G306" s="50">
        <f>G307</f>
        <v>0</v>
      </c>
    </row>
    <row r="307" spans="1:7" s="8" customFormat="1" ht="16.5">
      <c r="A307" s="33" t="s">
        <v>80</v>
      </c>
      <c r="B307" s="25" t="s">
        <v>55</v>
      </c>
      <c r="C307" s="25" t="s">
        <v>58</v>
      </c>
      <c r="D307" s="25" t="s">
        <v>493</v>
      </c>
      <c r="E307" s="25"/>
      <c r="F307" s="50">
        <f t="shared" ref="F307:G308" si="99">F308</f>
        <v>9176</v>
      </c>
      <c r="G307" s="50">
        <f t="shared" si="99"/>
        <v>0</v>
      </c>
    </row>
    <row r="308" spans="1:7" s="8" customFormat="1" ht="33">
      <c r="A308" s="33" t="s">
        <v>453</v>
      </c>
      <c r="B308" s="25" t="s">
        <v>55</v>
      </c>
      <c r="C308" s="25" t="s">
        <v>58</v>
      </c>
      <c r="D308" s="25" t="s">
        <v>493</v>
      </c>
      <c r="E308" s="25" t="s">
        <v>81</v>
      </c>
      <c r="F308" s="50">
        <f t="shared" si="99"/>
        <v>9176</v>
      </c>
      <c r="G308" s="50">
        <f t="shared" si="99"/>
        <v>0</v>
      </c>
    </row>
    <row r="309" spans="1:7" s="8" customFormat="1" ht="38.25" customHeight="1">
      <c r="A309" s="33" t="s">
        <v>173</v>
      </c>
      <c r="B309" s="25" t="s">
        <v>55</v>
      </c>
      <c r="C309" s="25" t="s">
        <v>58</v>
      </c>
      <c r="D309" s="25" t="s">
        <v>493</v>
      </c>
      <c r="E309" s="25" t="s">
        <v>172</v>
      </c>
      <c r="F309" s="27">
        <v>9176</v>
      </c>
      <c r="G309" s="27"/>
    </row>
    <row r="310" spans="1:7" s="8" customFormat="1" ht="68.25" customHeight="1">
      <c r="A310" s="33" t="s">
        <v>550</v>
      </c>
      <c r="B310" s="25" t="s">
        <v>55</v>
      </c>
      <c r="C310" s="25" t="s">
        <v>58</v>
      </c>
      <c r="D310" s="32" t="s">
        <v>249</v>
      </c>
      <c r="E310" s="25"/>
      <c r="F310" s="50">
        <f>F311+F315+F319</f>
        <v>27284</v>
      </c>
      <c r="G310" s="50">
        <f>G311+G315+G319</f>
        <v>0</v>
      </c>
    </row>
    <row r="311" spans="1:7" s="8" customFormat="1" ht="34.5" customHeight="1">
      <c r="A311" s="79" t="s">
        <v>219</v>
      </c>
      <c r="B311" s="25" t="s">
        <v>55</v>
      </c>
      <c r="C311" s="25" t="s">
        <v>58</v>
      </c>
      <c r="D311" s="32" t="s">
        <v>250</v>
      </c>
      <c r="E311" s="25"/>
      <c r="F311" s="50">
        <f t="shared" ref="F311:G313" si="100">F312</f>
        <v>12474</v>
      </c>
      <c r="G311" s="50">
        <f t="shared" si="100"/>
        <v>0</v>
      </c>
    </row>
    <row r="312" spans="1:7" s="8" customFormat="1" ht="34.5" customHeight="1">
      <c r="A312" s="33" t="s">
        <v>195</v>
      </c>
      <c r="B312" s="25" t="s">
        <v>55</v>
      </c>
      <c r="C312" s="25" t="s">
        <v>58</v>
      </c>
      <c r="D312" s="32" t="s">
        <v>251</v>
      </c>
      <c r="E312" s="25"/>
      <c r="F312" s="50">
        <f t="shared" si="100"/>
        <v>12474</v>
      </c>
      <c r="G312" s="50">
        <f t="shared" si="100"/>
        <v>0</v>
      </c>
    </row>
    <row r="313" spans="1:7" s="8" customFormat="1" ht="38.25" customHeight="1">
      <c r="A313" s="33" t="s">
        <v>84</v>
      </c>
      <c r="B313" s="25" t="s">
        <v>55</v>
      </c>
      <c r="C313" s="25" t="s">
        <v>58</v>
      </c>
      <c r="D313" s="32" t="s">
        <v>251</v>
      </c>
      <c r="E313" s="25" t="s">
        <v>85</v>
      </c>
      <c r="F313" s="50">
        <f t="shared" si="100"/>
        <v>12474</v>
      </c>
      <c r="G313" s="50">
        <f t="shared" si="100"/>
        <v>0</v>
      </c>
    </row>
    <row r="314" spans="1:7" s="8" customFormat="1" ht="16.5">
      <c r="A314" s="33" t="s">
        <v>192</v>
      </c>
      <c r="B314" s="25" t="s">
        <v>55</v>
      </c>
      <c r="C314" s="25" t="s">
        <v>58</v>
      </c>
      <c r="D314" s="32" t="s">
        <v>251</v>
      </c>
      <c r="E314" s="25" t="s">
        <v>191</v>
      </c>
      <c r="F314" s="27">
        <v>12474</v>
      </c>
      <c r="G314" s="27"/>
    </row>
    <row r="315" spans="1:7" s="8" customFormat="1" ht="24" customHeight="1">
      <c r="A315" s="33" t="s">
        <v>79</v>
      </c>
      <c r="B315" s="25" t="s">
        <v>55</v>
      </c>
      <c r="C315" s="25" t="s">
        <v>58</v>
      </c>
      <c r="D315" s="32" t="s">
        <v>513</v>
      </c>
      <c r="E315" s="25"/>
      <c r="F315" s="27">
        <f t="shared" ref="F315:G317" si="101">F316</f>
        <v>6180</v>
      </c>
      <c r="G315" s="27">
        <f t="shared" si="101"/>
        <v>0</v>
      </c>
    </row>
    <row r="316" spans="1:7" s="8" customFormat="1" ht="16.5">
      <c r="A316" s="33" t="s">
        <v>119</v>
      </c>
      <c r="B316" s="25" t="s">
        <v>55</v>
      </c>
      <c r="C316" s="25" t="s">
        <v>58</v>
      </c>
      <c r="D316" s="32" t="s">
        <v>512</v>
      </c>
      <c r="E316" s="25"/>
      <c r="F316" s="27">
        <f t="shared" si="101"/>
        <v>6180</v>
      </c>
      <c r="G316" s="27">
        <f t="shared" si="101"/>
        <v>0</v>
      </c>
    </row>
    <row r="317" spans="1:7" s="8" customFormat="1" ht="33.75" customHeight="1">
      <c r="A317" s="33" t="s">
        <v>84</v>
      </c>
      <c r="B317" s="25" t="s">
        <v>55</v>
      </c>
      <c r="C317" s="25" t="s">
        <v>58</v>
      </c>
      <c r="D317" s="32" t="s">
        <v>512</v>
      </c>
      <c r="E317" s="25" t="s">
        <v>85</v>
      </c>
      <c r="F317" s="27">
        <f t="shared" si="101"/>
        <v>6180</v>
      </c>
      <c r="G317" s="27">
        <f t="shared" si="101"/>
        <v>0</v>
      </c>
    </row>
    <row r="318" spans="1:7" s="8" customFormat="1" ht="16.5">
      <c r="A318" s="33" t="s">
        <v>192</v>
      </c>
      <c r="B318" s="25" t="s">
        <v>55</v>
      </c>
      <c r="C318" s="25" t="s">
        <v>58</v>
      </c>
      <c r="D318" s="32" t="s">
        <v>512</v>
      </c>
      <c r="E318" s="25" t="s">
        <v>191</v>
      </c>
      <c r="F318" s="27">
        <f>4580+1600</f>
        <v>6180</v>
      </c>
      <c r="G318" s="27"/>
    </row>
    <row r="319" spans="1:7" s="8" customFormat="1" ht="33">
      <c r="A319" s="33" t="s">
        <v>525</v>
      </c>
      <c r="B319" s="25" t="s">
        <v>55</v>
      </c>
      <c r="C319" s="25" t="s">
        <v>58</v>
      </c>
      <c r="D319" s="32" t="s">
        <v>535</v>
      </c>
      <c r="E319" s="25"/>
      <c r="F319" s="27">
        <f>F320+F322+F324</f>
        <v>8630</v>
      </c>
      <c r="G319" s="27">
        <f>G320+G322+G324</f>
        <v>0</v>
      </c>
    </row>
    <row r="320" spans="1:7" s="8" customFormat="1" ht="33">
      <c r="A320" s="33" t="s">
        <v>453</v>
      </c>
      <c r="B320" s="25" t="s">
        <v>55</v>
      </c>
      <c r="C320" s="25" t="s">
        <v>58</v>
      </c>
      <c r="D320" s="32" t="s">
        <v>535</v>
      </c>
      <c r="E320" s="25" t="s">
        <v>81</v>
      </c>
      <c r="F320" s="27">
        <f>F321</f>
        <v>392</v>
      </c>
      <c r="G320" s="27"/>
    </row>
    <row r="321" spans="1:7" s="8" customFormat="1" ht="35.25" customHeight="1">
      <c r="A321" s="33" t="s">
        <v>173</v>
      </c>
      <c r="B321" s="25" t="s">
        <v>55</v>
      </c>
      <c r="C321" s="25" t="s">
        <v>58</v>
      </c>
      <c r="D321" s="32" t="s">
        <v>535</v>
      </c>
      <c r="E321" s="25" t="s">
        <v>172</v>
      </c>
      <c r="F321" s="27">
        <v>392</v>
      </c>
      <c r="G321" s="27"/>
    </row>
    <row r="322" spans="1:7" s="8" customFormat="1" ht="39" customHeight="1">
      <c r="A322" s="33" t="s">
        <v>84</v>
      </c>
      <c r="B322" s="25" t="s">
        <v>55</v>
      </c>
      <c r="C322" s="25" t="s">
        <v>58</v>
      </c>
      <c r="D322" s="32" t="s">
        <v>535</v>
      </c>
      <c r="E322" s="25" t="s">
        <v>85</v>
      </c>
      <c r="F322" s="27">
        <f t="shared" ref="F322:G322" si="102">F323</f>
        <v>1500</v>
      </c>
      <c r="G322" s="27">
        <f t="shared" si="102"/>
        <v>0</v>
      </c>
    </row>
    <row r="323" spans="1:7" s="8" customFormat="1" ht="16.5">
      <c r="A323" s="94" t="s">
        <v>192</v>
      </c>
      <c r="B323" s="25" t="s">
        <v>55</v>
      </c>
      <c r="C323" s="25" t="s">
        <v>58</v>
      </c>
      <c r="D323" s="32" t="s">
        <v>535</v>
      </c>
      <c r="E323" s="25" t="s">
        <v>191</v>
      </c>
      <c r="F323" s="27">
        <v>1500</v>
      </c>
      <c r="G323" s="27"/>
    </row>
    <row r="324" spans="1:7" s="8" customFormat="1" ht="16.5">
      <c r="A324" s="33" t="s">
        <v>100</v>
      </c>
      <c r="B324" s="25" t="s">
        <v>55</v>
      </c>
      <c r="C324" s="25" t="s">
        <v>58</v>
      </c>
      <c r="D324" s="32" t="s">
        <v>535</v>
      </c>
      <c r="E324" s="25" t="s">
        <v>101</v>
      </c>
      <c r="F324" s="27">
        <f t="shared" ref="F324:G324" si="103">F325</f>
        <v>6738</v>
      </c>
      <c r="G324" s="27">
        <f t="shared" si="103"/>
        <v>0</v>
      </c>
    </row>
    <row r="325" spans="1:7" s="8" customFormat="1" ht="66">
      <c r="A325" s="33" t="s">
        <v>452</v>
      </c>
      <c r="B325" s="25" t="s">
        <v>55</v>
      </c>
      <c r="C325" s="25" t="s">
        <v>58</v>
      </c>
      <c r="D325" s="32" t="s">
        <v>535</v>
      </c>
      <c r="E325" s="25" t="s">
        <v>197</v>
      </c>
      <c r="F325" s="27">
        <v>6738</v>
      </c>
      <c r="G325" s="27"/>
    </row>
    <row r="326" spans="1:7" s="8" customFormat="1" ht="49.5">
      <c r="A326" s="33" t="s">
        <v>161</v>
      </c>
      <c r="B326" s="25" t="s">
        <v>55</v>
      </c>
      <c r="C326" s="25" t="s">
        <v>58</v>
      </c>
      <c r="D326" s="32" t="s">
        <v>380</v>
      </c>
      <c r="E326" s="25"/>
      <c r="F326" s="50">
        <f t="shared" ref="F326:G330" si="104">F327</f>
        <v>97032</v>
      </c>
      <c r="G326" s="50">
        <f t="shared" si="104"/>
        <v>0</v>
      </c>
    </row>
    <row r="327" spans="1:7" s="8" customFormat="1" ht="49.5">
      <c r="A327" s="33" t="s">
        <v>231</v>
      </c>
      <c r="B327" s="25" t="s">
        <v>55</v>
      </c>
      <c r="C327" s="25" t="s">
        <v>58</v>
      </c>
      <c r="D327" s="32" t="s">
        <v>439</v>
      </c>
      <c r="E327" s="25"/>
      <c r="F327" s="27">
        <f t="shared" si="104"/>
        <v>97032</v>
      </c>
      <c r="G327" s="27">
        <f t="shared" si="104"/>
        <v>0</v>
      </c>
    </row>
    <row r="328" spans="1:7" s="8" customFormat="1" ht="20.25" customHeight="1">
      <c r="A328" s="33" t="s">
        <v>79</v>
      </c>
      <c r="B328" s="25" t="s">
        <v>55</v>
      </c>
      <c r="C328" s="25" t="s">
        <v>58</v>
      </c>
      <c r="D328" s="32" t="s">
        <v>441</v>
      </c>
      <c r="E328" s="25"/>
      <c r="F328" s="27">
        <f t="shared" si="104"/>
        <v>97032</v>
      </c>
      <c r="G328" s="27">
        <f t="shared" si="104"/>
        <v>0</v>
      </c>
    </row>
    <row r="329" spans="1:7" s="8" customFormat="1" ht="16.5">
      <c r="A329" s="68" t="s">
        <v>99</v>
      </c>
      <c r="B329" s="25" t="s">
        <v>55</v>
      </c>
      <c r="C329" s="25" t="s">
        <v>58</v>
      </c>
      <c r="D329" s="32" t="s">
        <v>440</v>
      </c>
      <c r="E329" s="25"/>
      <c r="F329" s="27">
        <f t="shared" si="104"/>
        <v>97032</v>
      </c>
      <c r="G329" s="27">
        <f t="shared" si="104"/>
        <v>0</v>
      </c>
    </row>
    <row r="330" spans="1:7" s="8" customFormat="1" ht="33">
      <c r="A330" s="33" t="s">
        <v>453</v>
      </c>
      <c r="B330" s="25" t="s">
        <v>55</v>
      </c>
      <c r="C330" s="25" t="s">
        <v>58</v>
      </c>
      <c r="D330" s="32" t="s">
        <v>440</v>
      </c>
      <c r="E330" s="25" t="s">
        <v>81</v>
      </c>
      <c r="F330" s="27">
        <f t="shared" si="104"/>
        <v>97032</v>
      </c>
      <c r="G330" s="27">
        <f t="shared" si="104"/>
        <v>0</v>
      </c>
    </row>
    <row r="331" spans="1:7" s="8" customFormat="1" ht="38.25" customHeight="1">
      <c r="A331" s="74" t="s">
        <v>173</v>
      </c>
      <c r="B331" s="25" t="s">
        <v>55</v>
      </c>
      <c r="C331" s="25" t="s">
        <v>58</v>
      </c>
      <c r="D331" s="32" t="s">
        <v>440</v>
      </c>
      <c r="E331" s="25" t="s">
        <v>172</v>
      </c>
      <c r="F331" s="27">
        <v>97032</v>
      </c>
      <c r="G331" s="27"/>
    </row>
    <row r="332" spans="1:7" s="8" customFormat="1" ht="49.5">
      <c r="A332" s="33" t="s">
        <v>147</v>
      </c>
      <c r="B332" s="25" t="s">
        <v>55</v>
      </c>
      <c r="C332" s="25" t="s">
        <v>58</v>
      </c>
      <c r="D332" s="26" t="s">
        <v>267</v>
      </c>
      <c r="E332" s="25"/>
      <c r="F332" s="27">
        <f t="shared" ref="F332:G335" si="105">F333</f>
        <v>930</v>
      </c>
      <c r="G332" s="27">
        <f t="shared" si="105"/>
        <v>0</v>
      </c>
    </row>
    <row r="333" spans="1:7" s="8" customFormat="1" ht="20.25" customHeight="1">
      <c r="A333" s="33" t="s">
        <v>79</v>
      </c>
      <c r="B333" s="25" t="s">
        <v>55</v>
      </c>
      <c r="C333" s="25" t="s">
        <v>58</v>
      </c>
      <c r="D333" s="26" t="s">
        <v>268</v>
      </c>
      <c r="E333" s="25"/>
      <c r="F333" s="27">
        <f t="shared" si="105"/>
        <v>930</v>
      </c>
      <c r="G333" s="27">
        <f t="shared" si="105"/>
        <v>0</v>
      </c>
    </row>
    <row r="334" spans="1:7" s="8" customFormat="1" ht="16.5">
      <c r="A334" s="33" t="s">
        <v>119</v>
      </c>
      <c r="B334" s="25" t="s">
        <v>55</v>
      </c>
      <c r="C334" s="25" t="s">
        <v>58</v>
      </c>
      <c r="D334" s="26" t="s">
        <v>269</v>
      </c>
      <c r="E334" s="25"/>
      <c r="F334" s="27">
        <f t="shared" si="105"/>
        <v>930</v>
      </c>
      <c r="G334" s="27">
        <f t="shared" si="105"/>
        <v>0</v>
      </c>
    </row>
    <row r="335" spans="1:7" s="8" customFormat="1" ht="33">
      <c r="A335" s="33" t="s">
        <v>453</v>
      </c>
      <c r="B335" s="25" t="s">
        <v>55</v>
      </c>
      <c r="C335" s="25" t="s">
        <v>58</v>
      </c>
      <c r="D335" s="26" t="s">
        <v>269</v>
      </c>
      <c r="E335" s="25" t="s">
        <v>81</v>
      </c>
      <c r="F335" s="27">
        <f t="shared" si="105"/>
        <v>930</v>
      </c>
      <c r="G335" s="27">
        <f t="shared" si="105"/>
        <v>0</v>
      </c>
    </row>
    <row r="336" spans="1:7" s="8" customFormat="1" ht="38.25" customHeight="1">
      <c r="A336" s="74" t="s">
        <v>173</v>
      </c>
      <c r="B336" s="25" t="s">
        <v>55</v>
      </c>
      <c r="C336" s="25" t="s">
        <v>58</v>
      </c>
      <c r="D336" s="26" t="s">
        <v>269</v>
      </c>
      <c r="E336" s="25" t="s">
        <v>172</v>
      </c>
      <c r="F336" s="27">
        <v>930</v>
      </c>
      <c r="G336" s="27"/>
    </row>
    <row r="337" spans="1:7" s="8" customFormat="1" ht="16.5">
      <c r="A337" s="33" t="s">
        <v>82</v>
      </c>
      <c r="B337" s="25" t="s">
        <v>55</v>
      </c>
      <c r="C337" s="25" t="s">
        <v>58</v>
      </c>
      <c r="D337" s="32" t="s">
        <v>252</v>
      </c>
      <c r="E337" s="25"/>
      <c r="F337" s="27">
        <f t="shared" ref="F337:G340" si="106">F338</f>
        <v>1314</v>
      </c>
      <c r="G337" s="27">
        <f t="shared" si="106"/>
        <v>0</v>
      </c>
    </row>
    <row r="338" spans="1:7" s="9" customFormat="1" ht="19.5" customHeight="1">
      <c r="A338" s="78" t="s">
        <v>79</v>
      </c>
      <c r="B338" s="25" t="s">
        <v>55</v>
      </c>
      <c r="C338" s="25" t="s">
        <v>58</v>
      </c>
      <c r="D338" s="25" t="s">
        <v>253</v>
      </c>
      <c r="E338" s="25"/>
      <c r="F338" s="27">
        <f t="shared" si="106"/>
        <v>1314</v>
      </c>
      <c r="G338" s="27">
        <f t="shared" si="106"/>
        <v>0</v>
      </c>
    </row>
    <row r="339" spans="1:7" s="9" customFormat="1" ht="16.5">
      <c r="A339" s="33" t="s">
        <v>470</v>
      </c>
      <c r="B339" s="25" t="s">
        <v>55</v>
      </c>
      <c r="C339" s="25" t="s">
        <v>58</v>
      </c>
      <c r="D339" s="25" t="s">
        <v>471</v>
      </c>
      <c r="E339" s="25"/>
      <c r="F339" s="27">
        <f t="shared" si="106"/>
        <v>1314</v>
      </c>
      <c r="G339" s="27">
        <f t="shared" si="106"/>
        <v>0</v>
      </c>
    </row>
    <row r="340" spans="1:7" s="9" customFormat="1" ht="33">
      <c r="A340" s="33" t="s">
        <v>453</v>
      </c>
      <c r="B340" s="25" t="s">
        <v>55</v>
      </c>
      <c r="C340" s="25" t="s">
        <v>58</v>
      </c>
      <c r="D340" s="25" t="s">
        <v>471</v>
      </c>
      <c r="E340" s="25" t="s">
        <v>81</v>
      </c>
      <c r="F340" s="27">
        <f t="shared" si="106"/>
        <v>1314</v>
      </c>
      <c r="G340" s="27">
        <f t="shared" si="106"/>
        <v>0</v>
      </c>
    </row>
    <row r="341" spans="1:7" s="9" customFormat="1" ht="37.5" customHeight="1">
      <c r="A341" s="74" t="s">
        <v>173</v>
      </c>
      <c r="B341" s="25" t="s">
        <v>55</v>
      </c>
      <c r="C341" s="25" t="s">
        <v>58</v>
      </c>
      <c r="D341" s="25" t="s">
        <v>471</v>
      </c>
      <c r="E341" s="25" t="s">
        <v>172</v>
      </c>
      <c r="F341" s="27">
        <v>1314</v>
      </c>
      <c r="G341" s="27"/>
    </row>
    <row r="342" spans="1:7">
      <c r="A342" s="80"/>
      <c r="B342" s="34"/>
      <c r="C342" s="34"/>
      <c r="D342" s="35"/>
      <c r="E342" s="34"/>
      <c r="F342" s="18"/>
      <c r="G342" s="18"/>
    </row>
    <row r="343" spans="1:7" s="5" customFormat="1" ht="40.5">
      <c r="A343" s="76" t="s">
        <v>28</v>
      </c>
      <c r="B343" s="19" t="s">
        <v>29</v>
      </c>
      <c r="C343" s="19"/>
      <c r="D343" s="20"/>
      <c r="E343" s="19"/>
      <c r="F343" s="37">
        <f>F345+F373+F395+F442</f>
        <v>660325</v>
      </c>
      <c r="G343" s="37">
        <f>G345+G373+G395+G442</f>
        <v>0</v>
      </c>
    </row>
    <row r="344" spans="1:7">
      <c r="A344" s="80"/>
      <c r="B344" s="34"/>
      <c r="C344" s="34"/>
      <c r="D344" s="35"/>
      <c r="E344" s="34"/>
      <c r="F344" s="47"/>
      <c r="G344" s="47"/>
    </row>
    <row r="345" spans="1:7" s="7" customFormat="1" ht="18.75">
      <c r="A345" s="73" t="s">
        <v>30</v>
      </c>
      <c r="B345" s="22" t="s">
        <v>62</v>
      </c>
      <c r="C345" s="22" t="s">
        <v>50</v>
      </c>
      <c r="D345" s="29"/>
      <c r="E345" s="24"/>
      <c r="F345" s="24">
        <f>F346+F351+F365+F356+F361</f>
        <v>45067</v>
      </c>
      <c r="G345" s="24">
        <f>G346+G351+G365+G356+G361</f>
        <v>0</v>
      </c>
    </row>
    <row r="346" spans="1:7" s="7" customFormat="1" ht="83.25">
      <c r="A346" s="78" t="s">
        <v>169</v>
      </c>
      <c r="B346" s="25" t="s">
        <v>62</v>
      </c>
      <c r="C346" s="25" t="s">
        <v>50</v>
      </c>
      <c r="D346" s="25" t="s">
        <v>281</v>
      </c>
      <c r="E346" s="25"/>
      <c r="F346" s="27">
        <f t="shared" ref="F346:G349" si="107">F347</f>
        <v>1796</v>
      </c>
      <c r="G346" s="27">
        <f t="shared" si="107"/>
        <v>0</v>
      </c>
    </row>
    <row r="347" spans="1:7" s="7" customFormat="1" ht="25.5" customHeight="1">
      <c r="A347" s="75" t="s">
        <v>79</v>
      </c>
      <c r="B347" s="25" t="s">
        <v>62</v>
      </c>
      <c r="C347" s="25" t="s">
        <v>50</v>
      </c>
      <c r="D347" s="25" t="s">
        <v>282</v>
      </c>
      <c r="E347" s="25"/>
      <c r="F347" s="27">
        <f t="shared" si="107"/>
        <v>1796</v>
      </c>
      <c r="G347" s="27">
        <f t="shared" si="107"/>
        <v>0</v>
      </c>
    </row>
    <row r="348" spans="1:7" s="7" customFormat="1" ht="18.75">
      <c r="A348" s="81" t="s">
        <v>102</v>
      </c>
      <c r="B348" s="25" t="s">
        <v>62</v>
      </c>
      <c r="C348" s="25" t="s">
        <v>50</v>
      </c>
      <c r="D348" s="25" t="s">
        <v>394</v>
      </c>
      <c r="E348" s="25"/>
      <c r="F348" s="27">
        <f t="shared" si="107"/>
        <v>1796</v>
      </c>
      <c r="G348" s="27">
        <f t="shared" si="107"/>
        <v>0</v>
      </c>
    </row>
    <row r="349" spans="1:7" s="7" customFormat="1" ht="18.75">
      <c r="A349" s="75" t="s">
        <v>100</v>
      </c>
      <c r="B349" s="25" t="s">
        <v>62</v>
      </c>
      <c r="C349" s="25" t="s">
        <v>50</v>
      </c>
      <c r="D349" s="25" t="s">
        <v>394</v>
      </c>
      <c r="E349" s="25" t="s">
        <v>101</v>
      </c>
      <c r="F349" s="27">
        <f t="shared" si="107"/>
        <v>1796</v>
      </c>
      <c r="G349" s="27">
        <f t="shared" si="107"/>
        <v>0</v>
      </c>
    </row>
    <row r="350" spans="1:7" s="7" customFormat="1" ht="66.75">
      <c r="A350" s="33" t="s">
        <v>452</v>
      </c>
      <c r="B350" s="25" t="s">
        <v>62</v>
      </c>
      <c r="C350" s="25" t="s">
        <v>50</v>
      </c>
      <c r="D350" s="25" t="s">
        <v>394</v>
      </c>
      <c r="E350" s="25" t="s">
        <v>197</v>
      </c>
      <c r="F350" s="27">
        <v>1796</v>
      </c>
      <c r="G350" s="27"/>
    </row>
    <row r="351" spans="1:7" s="7" customFormat="1" ht="53.25" customHeight="1">
      <c r="A351" s="78" t="s">
        <v>126</v>
      </c>
      <c r="B351" s="25" t="s">
        <v>62</v>
      </c>
      <c r="C351" s="25" t="s">
        <v>50</v>
      </c>
      <c r="D351" s="25" t="s">
        <v>395</v>
      </c>
      <c r="E351" s="25"/>
      <c r="F351" s="27">
        <f t="shared" ref="F351:G354" si="108">F352</f>
        <v>1643</v>
      </c>
      <c r="G351" s="27">
        <f t="shared" si="108"/>
        <v>0</v>
      </c>
    </row>
    <row r="352" spans="1:7" s="7" customFormat="1" ht="24.75" customHeight="1">
      <c r="A352" s="75" t="s">
        <v>79</v>
      </c>
      <c r="B352" s="25" t="s">
        <v>62</v>
      </c>
      <c r="C352" s="25" t="s">
        <v>50</v>
      </c>
      <c r="D352" s="25" t="s">
        <v>396</v>
      </c>
      <c r="E352" s="25"/>
      <c r="F352" s="27">
        <f t="shared" si="108"/>
        <v>1643</v>
      </c>
      <c r="G352" s="27">
        <f t="shared" si="108"/>
        <v>0</v>
      </c>
    </row>
    <row r="353" spans="1:7" s="7" customFormat="1" ht="20.25" customHeight="1">
      <c r="A353" s="81" t="s">
        <v>102</v>
      </c>
      <c r="B353" s="25" t="s">
        <v>62</v>
      </c>
      <c r="C353" s="25" t="s">
        <v>50</v>
      </c>
      <c r="D353" s="25" t="s">
        <v>397</v>
      </c>
      <c r="E353" s="25"/>
      <c r="F353" s="27">
        <f t="shared" si="108"/>
        <v>1643</v>
      </c>
      <c r="G353" s="27">
        <f t="shared" si="108"/>
        <v>0</v>
      </c>
    </row>
    <row r="354" spans="1:7" s="7" customFormat="1" ht="21" customHeight="1">
      <c r="A354" s="75" t="s">
        <v>100</v>
      </c>
      <c r="B354" s="25" t="s">
        <v>62</v>
      </c>
      <c r="C354" s="25" t="s">
        <v>50</v>
      </c>
      <c r="D354" s="25" t="s">
        <v>397</v>
      </c>
      <c r="E354" s="25" t="s">
        <v>101</v>
      </c>
      <c r="F354" s="27">
        <f t="shared" si="108"/>
        <v>1643</v>
      </c>
      <c r="G354" s="27">
        <f t="shared" si="108"/>
        <v>0</v>
      </c>
    </row>
    <row r="355" spans="1:7" s="7" customFormat="1" ht="69.75" customHeight="1">
      <c r="A355" s="33" t="s">
        <v>452</v>
      </c>
      <c r="B355" s="25" t="s">
        <v>62</v>
      </c>
      <c r="C355" s="25" t="s">
        <v>50</v>
      </c>
      <c r="D355" s="25" t="s">
        <v>397</v>
      </c>
      <c r="E355" s="25" t="s">
        <v>197</v>
      </c>
      <c r="F355" s="27">
        <v>1643</v>
      </c>
      <c r="G355" s="27"/>
    </row>
    <row r="356" spans="1:7" s="7" customFormat="1" ht="50.25">
      <c r="A356" s="33" t="s">
        <v>541</v>
      </c>
      <c r="B356" s="25" t="s">
        <v>62</v>
      </c>
      <c r="C356" s="25" t="s">
        <v>50</v>
      </c>
      <c r="D356" s="25" t="s">
        <v>398</v>
      </c>
      <c r="E356" s="25"/>
      <c r="F356" s="27">
        <f t="shared" ref="F356:G359" si="109">F357</f>
        <v>4179</v>
      </c>
      <c r="G356" s="27">
        <f t="shared" si="109"/>
        <v>0</v>
      </c>
    </row>
    <row r="357" spans="1:7" s="7" customFormat="1" ht="24" customHeight="1">
      <c r="A357" s="33" t="s">
        <v>79</v>
      </c>
      <c r="B357" s="25" t="s">
        <v>62</v>
      </c>
      <c r="C357" s="25" t="s">
        <v>50</v>
      </c>
      <c r="D357" s="25" t="s">
        <v>399</v>
      </c>
      <c r="E357" s="25"/>
      <c r="F357" s="27">
        <f t="shared" si="109"/>
        <v>4179</v>
      </c>
      <c r="G357" s="27">
        <f t="shared" si="109"/>
        <v>0</v>
      </c>
    </row>
    <row r="358" spans="1:7" s="7" customFormat="1" ht="21" customHeight="1">
      <c r="A358" s="33" t="s">
        <v>102</v>
      </c>
      <c r="B358" s="25" t="s">
        <v>62</v>
      </c>
      <c r="C358" s="25" t="s">
        <v>50</v>
      </c>
      <c r="D358" s="25" t="s">
        <v>400</v>
      </c>
      <c r="E358" s="25"/>
      <c r="F358" s="27">
        <f t="shared" si="109"/>
        <v>4179</v>
      </c>
      <c r="G358" s="27">
        <f t="shared" si="109"/>
        <v>0</v>
      </c>
    </row>
    <row r="359" spans="1:7" s="7" customFormat="1" ht="33.75" customHeight="1">
      <c r="A359" s="33" t="s">
        <v>453</v>
      </c>
      <c r="B359" s="25" t="s">
        <v>62</v>
      </c>
      <c r="C359" s="25" t="s">
        <v>50</v>
      </c>
      <c r="D359" s="25" t="s">
        <v>400</v>
      </c>
      <c r="E359" s="25" t="s">
        <v>81</v>
      </c>
      <c r="F359" s="27">
        <f t="shared" si="109"/>
        <v>4179</v>
      </c>
      <c r="G359" s="27">
        <f t="shared" si="109"/>
        <v>0</v>
      </c>
    </row>
    <row r="360" spans="1:7" s="7" customFormat="1" ht="36.75" customHeight="1">
      <c r="A360" s="74" t="s">
        <v>173</v>
      </c>
      <c r="B360" s="25" t="s">
        <v>62</v>
      </c>
      <c r="C360" s="25" t="s">
        <v>50</v>
      </c>
      <c r="D360" s="25" t="s">
        <v>400</v>
      </c>
      <c r="E360" s="25" t="s">
        <v>172</v>
      </c>
      <c r="F360" s="27">
        <v>4179</v>
      </c>
      <c r="G360" s="27"/>
    </row>
    <row r="361" spans="1:7" s="7" customFormat="1" ht="54.75" customHeight="1">
      <c r="A361" s="33" t="s">
        <v>510</v>
      </c>
      <c r="B361" s="25" t="s">
        <v>62</v>
      </c>
      <c r="C361" s="25" t="s">
        <v>50</v>
      </c>
      <c r="D361" s="25" t="s">
        <v>511</v>
      </c>
      <c r="E361" s="25"/>
      <c r="F361" s="27">
        <f>F362</f>
        <v>17222</v>
      </c>
      <c r="G361" s="27">
        <f>G362</f>
        <v>0</v>
      </c>
    </row>
    <row r="362" spans="1:7" s="7" customFormat="1" ht="56.25" customHeight="1">
      <c r="A362" s="33" t="s">
        <v>534</v>
      </c>
      <c r="B362" s="25" t="s">
        <v>62</v>
      </c>
      <c r="C362" s="25" t="s">
        <v>50</v>
      </c>
      <c r="D362" s="25" t="s">
        <v>537</v>
      </c>
      <c r="E362" s="25"/>
      <c r="F362" s="27">
        <f t="shared" ref="F362:G363" si="110">F363</f>
        <v>17222</v>
      </c>
      <c r="G362" s="27">
        <f t="shared" si="110"/>
        <v>0</v>
      </c>
    </row>
    <row r="363" spans="1:7" s="7" customFormat="1" ht="18.75">
      <c r="A363" s="33" t="s">
        <v>100</v>
      </c>
      <c r="B363" s="25" t="s">
        <v>62</v>
      </c>
      <c r="C363" s="25" t="s">
        <v>50</v>
      </c>
      <c r="D363" s="25" t="s">
        <v>537</v>
      </c>
      <c r="E363" s="25" t="s">
        <v>101</v>
      </c>
      <c r="F363" s="27">
        <f t="shared" si="110"/>
        <v>17222</v>
      </c>
      <c r="G363" s="27">
        <f t="shared" si="110"/>
        <v>0</v>
      </c>
    </row>
    <row r="364" spans="1:7" s="7" customFormat="1" ht="66.75">
      <c r="A364" s="33" t="s">
        <v>452</v>
      </c>
      <c r="B364" s="25" t="s">
        <v>62</v>
      </c>
      <c r="C364" s="25" t="s">
        <v>50</v>
      </c>
      <c r="D364" s="25" t="s">
        <v>537</v>
      </c>
      <c r="E364" s="25" t="s">
        <v>197</v>
      </c>
      <c r="F364" s="27">
        <v>17222</v>
      </c>
      <c r="G364" s="27"/>
    </row>
    <row r="365" spans="1:7" s="8" customFormat="1" ht="19.5" customHeight="1">
      <c r="A365" s="33" t="s">
        <v>82</v>
      </c>
      <c r="B365" s="25" t="s">
        <v>62</v>
      </c>
      <c r="C365" s="25" t="s">
        <v>50</v>
      </c>
      <c r="D365" s="32" t="s">
        <v>252</v>
      </c>
      <c r="E365" s="25"/>
      <c r="F365" s="27">
        <f t="shared" ref="F365:G366" si="111">F366</f>
        <v>20227</v>
      </c>
      <c r="G365" s="27">
        <f t="shared" si="111"/>
        <v>0</v>
      </c>
    </row>
    <row r="366" spans="1:7" s="8" customFormat="1" ht="24" customHeight="1">
      <c r="A366" s="78" t="s">
        <v>79</v>
      </c>
      <c r="B366" s="25" t="s">
        <v>62</v>
      </c>
      <c r="C366" s="25" t="s">
        <v>50</v>
      </c>
      <c r="D366" s="25" t="s">
        <v>253</v>
      </c>
      <c r="E366" s="25"/>
      <c r="F366" s="27">
        <f t="shared" si="111"/>
        <v>20227</v>
      </c>
      <c r="G366" s="27">
        <f t="shared" si="111"/>
        <v>0</v>
      </c>
    </row>
    <row r="367" spans="1:7" s="8" customFormat="1" ht="19.5" customHeight="1">
      <c r="A367" s="81" t="s">
        <v>102</v>
      </c>
      <c r="B367" s="36" t="s">
        <v>62</v>
      </c>
      <c r="C367" s="36" t="s">
        <v>50</v>
      </c>
      <c r="D367" s="36" t="s">
        <v>384</v>
      </c>
      <c r="E367" s="25"/>
      <c r="F367" s="27">
        <f t="shared" ref="F367:G367" si="112">F368+F370</f>
        <v>20227</v>
      </c>
      <c r="G367" s="27">
        <f t="shared" si="112"/>
        <v>0</v>
      </c>
    </row>
    <row r="368" spans="1:7" s="8" customFormat="1" ht="33">
      <c r="A368" s="33" t="s">
        <v>453</v>
      </c>
      <c r="B368" s="36" t="s">
        <v>62</v>
      </c>
      <c r="C368" s="36" t="s">
        <v>50</v>
      </c>
      <c r="D368" s="36" t="s">
        <v>384</v>
      </c>
      <c r="E368" s="25" t="s">
        <v>81</v>
      </c>
      <c r="F368" s="27">
        <f t="shared" ref="F368:G368" si="113">F369</f>
        <v>12199</v>
      </c>
      <c r="G368" s="27">
        <f t="shared" si="113"/>
        <v>0</v>
      </c>
    </row>
    <row r="369" spans="1:7" s="8" customFormat="1" ht="38.25" customHeight="1">
      <c r="A369" s="74" t="s">
        <v>199</v>
      </c>
      <c r="B369" s="36" t="s">
        <v>62</v>
      </c>
      <c r="C369" s="36" t="s">
        <v>50</v>
      </c>
      <c r="D369" s="36" t="s">
        <v>384</v>
      </c>
      <c r="E369" s="25" t="s">
        <v>172</v>
      </c>
      <c r="F369" s="27">
        <f>1947+309+9943</f>
        <v>12199</v>
      </c>
      <c r="G369" s="27"/>
    </row>
    <row r="370" spans="1:7" s="8" customFormat="1" ht="19.5" customHeight="1">
      <c r="A370" s="75" t="s">
        <v>100</v>
      </c>
      <c r="B370" s="36" t="s">
        <v>62</v>
      </c>
      <c r="C370" s="36" t="s">
        <v>50</v>
      </c>
      <c r="D370" s="36" t="s">
        <v>384</v>
      </c>
      <c r="E370" s="25" t="s">
        <v>101</v>
      </c>
      <c r="F370" s="27">
        <f t="shared" ref="F370:G370" si="114">F371</f>
        <v>8028</v>
      </c>
      <c r="G370" s="27">
        <f t="shared" si="114"/>
        <v>0</v>
      </c>
    </row>
    <row r="371" spans="1:7" s="8" customFormat="1" ht="19.5" customHeight="1">
      <c r="A371" s="75" t="s">
        <v>190</v>
      </c>
      <c r="B371" s="36" t="s">
        <v>62</v>
      </c>
      <c r="C371" s="36" t="s">
        <v>50</v>
      </c>
      <c r="D371" s="36" t="s">
        <v>384</v>
      </c>
      <c r="E371" s="25" t="s">
        <v>174</v>
      </c>
      <c r="F371" s="27">
        <v>8028</v>
      </c>
      <c r="G371" s="27"/>
    </row>
    <row r="372" spans="1:7" s="9" customFormat="1" ht="16.5">
      <c r="A372" s="33"/>
      <c r="B372" s="25"/>
      <c r="C372" s="25"/>
      <c r="D372" s="38"/>
      <c r="E372" s="25"/>
      <c r="F372" s="60"/>
      <c r="G372" s="60"/>
    </row>
    <row r="373" spans="1:7" s="10" customFormat="1" ht="18.75">
      <c r="A373" s="73" t="s">
        <v>31</v>
      </c>
      <c r="B373" s="22" t="s">
        <v>62</v>
      </c>
      <c r="C373" s="22" t="s">
        <v>51</v>
      </c>
      <c r="D373" s="29"/>
      <c r="E373" s="22"/>
      <c r="F373" s="30">
        <f t="shared" ref="F373:G373" si="115">F374+F379+F389+F384</f>
        <v>19616</v>
      </c>
      <c r="G373" s="30">
        <f t="shared" si="115"/>
        <v>0</v>
      </c>
    </row>
    <row r="374" spans="1:7" s="10" customFormat="1" ht="49.5">
      <c r="A374" s="33" t="s">
        <v>204</v>
      </c>
      <c r="B374" s="25" t="s">
        <v>62</v>
      </c>
      <c r="C374" s="25" t="s">
        <v>51</v>
      </c>
      <c r="D374" s="32" t="s">
        <v>395</v>
      </c>
      <c r="E374" s="25"/>
      <c r="F374" s="50">
        <f t="shared" ref="F374:G377" si="116">F375</f>
        <v>357</v>
      </c>
      <c r="G374" s="50">
        <f t="shared" si="116"/>
        <v>0</v>
      </c>
    </row>
    <row r="375" spans="1:7" s="10" customFormat="1" ht="24.75" customHeight="1">
      <c r="A375" s="79" t="s">
        <v>79</v>
      </c>
      <c r="B375" s="25" t="s">
        <v>62</v>
      </c>
      <c r="C375" s="25" t="s">
        <v>51</v>
      </c>
      <c r="D375" s="32" t="s">
        <v>396</v>
      </c>
      <c r="E375" s="25"/>
      <c r="F375" s="50">
        <f t="shared" si="116"/>
        <v>357</v>
      </c>
      <c r="G375" s="50">
        <f t="shared" si="116"/>
        <v>0</v>
      </c>
    </row>
    <row r="376" spans="1:7" s="10" customFormat="1" ht="22.5" customHeight="1">
      <c r="A376" s="33" t="s">
        <v>124</v>
      </c>
      <c r="B376" s="25" t="s">
        <v>62</v>
      </c>
      <c r="C376" s="25" t="s">
        <v>51</v>
      </c>
      <c r="D376" s="32" t="s">
        <v>403</v>
      </c>
      <c r="E376" s="25"/>
      <c r="F376" s="50">
        <f t="shared" si="116"/>
        <v>357</v>
      </c>
      <c r="G376" s="50">
        <f t="shared" si="116"/>
        <v>0</v>
      </c>
    </row>
    <row r="377" spans="1:7" s="10" customFormat="1" ht="16.5">
      <c r="A377" s="79" t="s">
        <v>100</v>
      </c>
      <c r="B377" s="25" t="s">
        <v>62</v>
      </c>
      <c r="C377" s="25" t="s">
        <v>51</v>
      </c>
      <c r="D377" s="32" t="s">
        <v>403</v>
      </c>
      <c r="E377" s="25" t="s">
        <v>101</v>
      </c>
      <c r="F377" s="50">
        <f t="shared" si="116"/>
        <v>357</v>
      </c>
      <c r="G377" s="50">
        <f t="shared" si="116"/>
        <v>0</v>
      </c>
    </row>
    <row r="378" spans="1:7" s="10" customFormat="1" ht="66">
      <c r="A378" s="33" t="s">
        <v>452</v>
      </c>
      <c r="B378" s="25" t="s">
        <v>62</v>
      </c>
      <c r="C378" s="25" t="s">
        <v>51</v>
      </c>
      <c r="D378" s="32" t="s">
        <v>403</v>
      </c>
      <c r="E378" s="25" t="s">
        <v>197</v>
      </c>
      <c r="F378" s="27">
        <v>357</v>
      </c>
      <c r="G378" s="27"/>
    </row>
    <row r="379" spans="1:7" s="10" customFormat="1" ht="49.5">
      <c r="A379" s="33" t="s">
        <v>541</v>
      </c>
      <c r="B379" s="25" t="s">
        <v>62</v>
      </c>
      <c r="C379" s="25" t="s">
        <v>51</v>
      </c>
      <c r="D379" s="25" t="s">
        <v>398</v>
      </c>
      <c r="E379" s="25"/>
      <c r="F379" s="27">
        <f t="shared" ref="F379:G382" si="117">F380</f>
        <v>1113</v>
      </c>
      <c r="G379" s="27">
        <f t="shared" si="117"/>
        <v>0</v>
      </c>
    </row>
    <row r="380" spans="1:7" s="10" customFormat="1" ht="21.75" customHeight="1">
      <c r="A380" s="79" t="s">
        <v>79</v>
      </c>
      <c r="B380" s="25" t="s">
        <v>62</v>
      </c>
      <c r="C380" s="25" t="s">
        <v>51</v>
      </c>
      <c r="D380" s="25" t="s">
        <v>399</v>
      </c>
      <c r="E380" s="25"/>
      <c r="F380" s="27">
        <f t="shared" si="117"/>
        <v>1113</v>
      </c>
      <c r="G380" s="27">
        <f t="shared" si="117"/>
        <v>0</v>
      </c>
    </row>
    <row r="381" spans="1:7" s="10" customFormat="1" ht="21.75" customHeight="1">
      <c r="A381" s="79" t="s">
        <v>124</v>
      </c>
      <c r="B381" s="25" t="s">
        <v>62</v>
      </c>
      <c r="C381" s="25" t="s">
        <v>51</v>
      </c>
      <c r="D381" s="32" t="s">
        <v>404</v>
      </c>
      <c r="E381" s="25"/>
      <c r="F381" s="27">
        <f t="shared" si="117"/>
        <v>1113</v>
      </c>
      <c r="G381" s="27">
        <f t="shared" si="117"/>
        <v>0</v>
      </c>
    </row>
    <row r="382" spans="1:7" s="10" customFormat="1" ht="36" customHeight="1">
      <c r="A382" s="33" t="s">
        <v>453</v>
      </c>
      <c r="B382" s="25" t="s">
        <v>62</v>
      </c>
      <c r="C382" s="25" t="s">
        <v>51</v>
      </c>
      <c r="D382" s="32" t="s">
        <v>404</v>
      </c>
      <c r="E382" s="25" t="s">
        <v>81</v>
      </c>
      <c r="F382" s="27">
        <f t="shared" si="117"/>
        <v>1113</v>
      </c>
      <c r="G382" s="27">
        <f t="shared" si="117"/>
        <v>0</v>
      </c>
    </row>
    <row r="383" spans="1:7" s="10" customFormat="1" ht="39" customHeight="1">
      <c r="A383" s="74" t="s">
        <v>199</v>
      </c>
      <c r="B383" s="25" t="s">
        <v>62</v>
      </c>
      <c r="C383" s="25" t="s">
        <v>51</v>
      </c>
      <c r="D383" s="32" t="s">
        <v>404</v>
      </c>
      <c r="E383" s="25" t="s">
        <v>172</v>
      </c>
      <c r="F383" s="27">
        <v>1113</v>
      </c>
      <c r="G383" s="27"/>
    </row>
    <row r="384" spans="1:7" s="10" customFormat="1" ht="50.25" customHeight="1">
      <c r="A384" s="75" t="s">
        <v>542</v>
      </c>
      <c r="B384" s="25" t="s">
        <v>62</v>
      </c>
      <c r="C384" s="25" t="s">
        <v>51</v>
      </c>
      <c r="D384" s="32" t="s">
        <v>405</v>
      </c>
      <c r="E384" s="25"/>
      <c r="F384" s="50">
        <f t="shared" ref="F384:G387" si="118">F385</f>
        <v>11801</v>
      </c>
      <c r="G384" s="50">
        <f t="shared" si="118"/>
        <v>0</v>
      </c>
    </row>
    <row r="385" spans="1:8" s="10" customFormat="1" ht="24" customHeight="1">
      <c r="A385" s="79" t="s">
        <v>79</v>
      </c>
      <c r="B385" s="25" t="s">
        <v>62</v>
      </c>
      <c r="C385" s="25" t="s">
        <v>51</v>
      </c>
      <c r="D385" s="32" t="s">
        <v>406</v>
      </c>
      <c r="E385" s="25"/>
      <c r="F385" s="50">
        <f t="shared" si="118"/>
        <v>11801</v>
      </c>
      <c r="G385" s="50">
        <f t="shared" si="118"/>
        <v>0</v>
      </c>
    </row>
    <row r="386" spans="1:8" s="10" customFormat="1" ht="24" customHeight="1">
      <c r="A386" s="33" t="s">
        <v>124</v>
      </c>
      <c r="B386" s="25" t="s">
        <v>62</v>
      </c>
      <c r="C386" s="25" t="s">
        <v>51</v>
      </c>
      <c r="D386" s="32" t="s">
        <v>407</v>
      </c>
      <c r="E386" s="25"/>
      <c r="F386" s="50">
        <f t="shared" si="118"/>
        <v>11801</v>
      </c>
      <c r="G386" s="50">
        <f t="shared" si="118"/>
        <v>0</v>
      </c>
    </row>
    <row r="387" spans="1:8" s="10" customFormat="1" ht="35.25" customHeight="1">
      <c r="A387" s="33" t="s">
        <v>453</v>
      </c>
      <c r="B387" s="25" t="s">
        <v>62</v>
      </c>
      <c r="C387" s="25" t="s">
        <v>51</v>
      </c>
      <c r="D387" s="32" t="s">
        <v>407</v>
      </c>
      <c r="E387" s="25" t="s">
        <v>81</v>
      </c>
      <c r="F387" s="50">
        <f t="shared" si="118"/>
        <v>11801</v>
      </c>
      <c r="G387" s="50">
        <f t="shared" si="118"/>
        <v>0</v>
      </c>
    </row>
    <row r="388" spans="1:8" s="10" customFormat="1" ht="36" customHeight="1">
      <c r="A388" s="74" t="s">
        <v>199</v>
      </c>
      <c r="B388" s="25" t="s">
        <v>62</v>
      </c>
      <c r="C388" s="25" t="s">
        <v>51</v>
      </c>
      <c r="D388" s="32" t="s">
        <v>407</v>
      </c>
      <c r="E388" s="25" t="s">
        <v>172</v>
      </c>
      <c r="F388" s="27">
        <v>11801</v>
      </c>
      <c r="G388" s="27"/>
      <c r="H388" s="8"/>
    </row>
    <row r="389" spans="1:8" s="10" customFormat="1" ht="16.5">
      <c r="A389" s="68" t="s">
        <v>82</v>
      </c>
      <c r="B389" s="25" t="s">
        <v>62</v>
      </c>
      <c r="C389" s="25" t="s">
        <v>51</v>
      </c>
      <c r="D389" s="32" t="s">
        <v>408</v>
      </c>
      <c r="E389" s="25"/>
      <c r="F389" s="27">
        <f t="shared" ref="F389:G392" si="119">F390</f>
        <v>6345</v>
      </c>
      <c r="G389" s="27">
        <f t="shared" si="119"/>
        <v>0</v>
      </c>
    </row>
    <row r="390" spans="1:8" s="10" customFormat="1" ht="19.5" customHeight="1">
      <c r="A390" s="79" t="s">
        <v>79</v>
      </c>
      <c r="B390" s="25" t="s">
        <v>62</v>
      </c>
      <c r="C390" s="25" t="s">
        <v>51</v>
      </c>
      <c r="D390" s="32" t="s">
        <v>253</v>
      </c>
      <c r="E390" s="25"/>
      <c r="F390" s="27">
        <f t="shared" si="119"/>
        <v>6345</v>
      </c>
      <c r="G390" s="27">
        <f t="shared" si="119"/>
        <v>0</v>
      </c>
    </row>
    <row r="391" spans="1:8" s="10" customFormat="1" ht="20.25" customHeight="1">
      <c r="A391" s="79" t="s">
        <v>125</v>
      </c>
      <c r="B391" s="25" t="s">
        <v>62</v>
      </c>
      <c r="C391" s="25" t="s">
        <v>51</v>
      </c>
      <c r="D391" s="32" t="s">
        <v>409</v>
      </c>
      <c r="E391" s="25"/>
      <c r="F391" s="27">
        <f t="shared" si="119"/>
        <v>6345</v>
      </c>
      <c r="G391" s="27">
        <f t="shared" si="119"/>
        <v>0</v>
      </c>
    </row>
    <row r="392" spans="1:8" s="10" customFormat="1" ht="33">
      <c r="A392" s="33" t="s">
        <v>453</v>
      </c>
      <c r="B392" s="25" t="s">
        <v>62</v>
      </c>
      <c r="C392" s="25" t="s">
        <v>51</v>
      </c>
      <c r="D392" s="32" t="s">
        <v>409</v>
      </c>
      <c r="E392" s="25" t="s">
        <v>81</v>
      </c>
      <c r="F392" s="27">
        <f t="shared" si="119"/>
        <v>6345</v>
      </c>
      <c r="G392" s="27">
        <f t="shared" si="119"/>
        <v>0</v>
      </c>
    </row>
    <row r="393" spans="1:8" s="10" customFormat="1" ht="33.75" customHeight="1">
      <c r="A393" s="74" t="s">
        <v>199</v>
      </c>
      <c r="B393" s="25" t="s">
        <v>62</v>
      </c>
      <c r="C393" s="25" t="s">
        <v>51</v>
      </c>
      <c r="D393" s="32" t="s">
        <v>409</v>
      </c>
      <c r="E393" s="25" t="s">
        <v>172</v>
      </c>
      <c r="F393" s="27">
        <f>6081+264</f>
        <v>6345</v>
      </c>
      <c r="G393" s="27"/>
      <c r="H393" s="8"/>
    </row>
    <row r="394" spans="1:8" ht="16.5">
      <c r="A394" s="82"/>
      <c r="B394" s="25"/>
      <c r="C394" s="25"/>
      <c r="D394" s="38"/>
      <c r="E394" s="25"/>
      <c r="F394" s="18"/>
      <c r="G394" s="18"/>
    </row>
    <row r="395" spans="1:8" s="10" customFormat="1" ht="18.75">
      <c r="A395" s="83" t="s">
        <v>63</v>
      </c>
      <c r="B395" s="22" t="s">
        <v>62</v>
      </c>
      <c r="C395" s="22" t="s">
        <v>53</v>
      </c>
      <c r="D395" s="29"/>
      <c r="E395" s="22"/>
      <c r="F395" s="30">
        <f>F396+F407+F412+F433+F417+F401</f>
        <v>477101</v>
      </c>
      <c r="G395" s="30">
        <f>G396+G407+G412+G433+G417+G401</f>
        <v>0</v>
      </c>
    </row>
    <row r="396" spans="1:8" s="10" customFormat="1" ht="33">
      <c r="A396" s="84" t="s">
        <v>460</v>
      </c>
      <c r="B396" s="25" t="s">
        <v>62</v>
      </c>
      <c r="C396" s="25" t="s">
        <v>53</v>
      </c>
      <c r="D396" s="32" t="s">
        <v>410</v>
      </c>
      <c r="E396" s="25"/>
      <c r="F396" s="50">
        <f t="shared" ref="F396:G399" si="120">F397</f>
        <v>161555</v>
      </c>
      <c r="G396" s="50">
        <f t="shared" si="120"/>
        <v>0</v>
      </c>
    </row>
    <row r="397" spans="1:8" s="10" customFormat="1" ht="18.75" customHeight="1">
      <c r="A397" s="78" t="s">
        <v>79</v>
      </c>
      <c r="B397" s="25" t="s">
        <v>62</v>
      </c>
      <c r="C397" s="25" t="s">
        <v>53</v>
      </c>
      <c r="D397" s="32" t="s">
        <v>411</v>
      </c>
      <c r="E397" s="25"/>
      <c r="F397" s="50">
        <f t="shared" si="120"/>
        <v>161555</v>
      </c>
      <c r="G397" s="50">
        <f t="shared" si="120"/>
        <v>0</v>
      </c>
    </row>
    <row r="398" spans="1:8" s="10" customFormat="1" ht="21" customHeight="1">
      <c r="A398" s="84" t="s">
        <v>122</v>
      </c>
      <c r="B398" s="25" t="s">
        <v>62</v>
      </c>
      <c r="C398" s="25" t="s">
        <v>53</v>
      </c>
      <c r="D398" s="32" t="s">
        <v>412</v>
      </c>
      <c r="E398" s="25"/>
      <c r="F398" s="50">
        <f t="shared" si="120"/>
        <v>161555</v>
      </c>
      <c r="G398" s="50">
        <f t="shared" si="120"/>
        <v>0</v>
      </c>
    </row>
    <row r="399" spans="1:8" s="10" customFormat="1" ht="33">
      <c r="A399" s="33" t="s">
        <v>453</v>
      </c>
      <c r="B399" s="25" t="s">
        <v>62</v>
      </c>
      <c r="C399" s="25" t="s">
        <v>53</v>
      </c>
      <c r="D399" s="32" t="s">
        <v>412</v>
      </c>
      <c r="E399" s="25" t="s">
        <v>81</v>
      </c>
      <c r="F399" s="50">
        <f t="shared" si="120"/>
        <v>161555</v>
      </c>
      <c r="G399" s="50">
        <f t="shared" si="120"/>
        <v>0</v>
      </c>
    </row>
    <row r="400" spans="1:8" s="10" customFormat="1" ht="37.5" customHeight="1">
      <c r="A400" s="74" t="s">
        <v>173</v>
      </c>
      <c r="B400" s="25" t="s">
        <v>62</v>
      </c>
      <c r="C400" s="25" t="s">
        <v>53</v>
      </c>
      <c r="D400" s="32" t="s">
        <v>412</v>
      </c>
      <c r="E400" s="25" t="s">
        <v>172</v>
      </c>
      <c r="F400" s="27">
        <v>161555</v>
      </c>
      <c r="G400" s="27"/>
    </row>
    <row r="401" spans="1:7" s="10" customFormat="1" ht="50.25">
      <c r="A401" s="33" t="s">
        <v>161</v>
      </c>
      <c r="B401" s="25" t="s">
        <v>62</v>
      </c>
      <c r="C401" s="25" t="s">
        <v>53</v>
      </c>
      <c r="D401" s="32" t="s">
        <v>380</v>
      </c>
      <c r="E401" s="22"/>
      <c r="F401" s="27">
        <f t="shared" ref="F401:G405" si="121">F402</f>
        <v>846</v>
      </c>
      <c r="G401" s="27">
        <f t="shared" si="121"/>
        <v>0</v>
      </c>
    </row>
    <row r="402" spans="1:7" s="10" customFormat="1" ht="34.5" customHeight="1">
      <c r="A402" s="33" t="s">
        <v>518</v>
      </c>
      <c r="B402" s="25" t="s">
        <v>62</v>
      </c>
      <c r="C402" s="25" t="s">
        <v>53</v>
      </c>
      <c r="D402" s="32" t="s">
        <v>505</v>
      </c>
      <c r="E402" s="22"/>
      <c r="F402" s="27">
        <f t="shared" si="121"/>
        <v>846</v>
      </c>
      <c r="G402" s="27">
        <f t="shared" si="121"/>
        <v>0</v>
      </c>
    </row>
    <row r="403" spans="1:7" s="10" customFormat="1" ht="21" customHeight="1">
      <c r="A403" s="33" t="s">
        <v>79</v>
      </c>
      <c r="B403" s="25" t="s">
        <v>62</v>
      </c>
      <c r="C403" s="25" t="s">
        <v>53</v>
      </c>
      <c r="D403" s="32" t="s">
        <v>506</v>
      </c>
      <c r="E403" s="22"/>
      <c r="F403" s="27">
        <f t="shared" si="121"/>
        <v>846</v>
      </c>
      <c r="G403" s="27">
        <f t="shared" si="121"/>
        <v>0</v>
      </c>
    </row>
    <row r="404" spans="1:7" s="10" customFormat="1" ht="18.75">
      <c r="A404" s="84" t="s">
        <v>122</v>
      </c>
      <c r="B404" s="25" t="s">
        <v>62</v>
      </c>
      <c r="C404" s="25" t="s">
        <v>53</v>
      </c>
      <c r="D404" s="32" t="s">
        <v>507</v>
      </c>
      <c r="E404" s="22"/>
      <c r="F404" s="27">
        <f t="shared" si="121"/>
        <v>846</v>
      </c>
      <c r="G404" s="27">
        <f t="shared" si="121"/>
        <v>0</v>
      </c>
    </row>
    <row r="405" spans="1:7" s="10" customFormat="1" ht="33">
      <c r="A405" s="33" t="s">
        <v>453</v>
      </c>
      <c r="B405" s="25" t="s">
        <v>62</v>
      </c>
      <c r="C405" s="25" t="s">
        <v>53</v>
      </c>
      <c r="D405" s="32" t="s">
        <v>507</v>
      </c>
      <c r="E405" s="25" t="s">
        <v>81</v>
      </c>
      <c r="F405" s="27">
        <f t="shared" si="121"/>
        <v>846</v>
      </c>
      <c r="G405" s="27">
        <f t="shared" si="121"/>
        <v>0</v>
      </c>
    </row>
    <row r="406" spans="1:7" s="10" customFormat="1" ht="34.5" customHeight="1">
      <c r="A406" s="74" t="s">
        <v>173</v>
      </c>
      <c r="B406" s="25" t="s">
        <v>62</v>
      </c>
      <c r="C406" s="25" t="s">
        <v>53</v>
      </c>
      <c r="D406" s="32" t="s">
        <v>507</v>
      </c>
      <c r="E406" s="25" t="s">
        <v>172</v>
      </c>
      <c r="F406" s="27">
        <v>846</v>
      </c>
      <c r="G406" s="27"/>
    </row>
    <row r="407" spans="1:7" s="10" customFormat="1" ht="49.5">
      <c r="A407" s="33" t="s">
        <v>483</v>
      </c>
      <c r="B407" s="25" t="s">
        <v>62</v>
      </c>
      <c r="C407" s="25" t="s">
        <v>53</v>
      </c>
      <c r="D407" s="38" t="s">
        <v>413</v>
      </c>
      <c r="E407" s="25"/>
      <c r="F407" s="27">
        <f t="shared" ref="F407:G410" si="122">F408</f>
        <v>1586</v>
      </c>
      <c r="G407" s="27">
        <f t="shared" si="122"/>
        <v>0</v>
      </c>
    </row>
    <row r="408" spans="1:7" s="10" customFormat="1" ht="19.5" customHeight="1">
      <c r="A408" s="79" t="s">
        <v>79</v>
      </c>
      <c r="B408" s="25" t="s">
        <v>62</v>
      </c>
      <c r="C408" s="25" t="s">
        <v>53</v>
      </c>
      <c r="D408" s="38" t="s">
        <v>414</v>
      </c>
      <c r="E408" s="25"/>
      <c r="F408" s="27">
        <f t="shared" si="122"/>
        <v>1586</v>
      </c>
      <c r="G408" s="27">
        <f t="shared" si="122"/>
        <v>0</v>
      </c>
    </row>
    <row r="409" spans="1:7" s="10" customFormat="1" ht="19.5" customHeight="1">
      <c r="A409" s="84" t="s">
        <v>122</v>
      </c>
      <c r="B409" s="25" t="s">
        <v>62</v>
      </c>
      <c r="C409" s="25" t="s">
        <v>53</v>
      </c>
      <c r="D409" s="38" t="s">
        <v>415</v>
      </c>
      <c r="E409" s="25"/>
      <c r="F409" s="27">
        <f t="shared" si="122"/>
        <v>1586</v>
      </c>
      <c r="G409" s="27">
        <f t="shared" si="122"/>
        <v>0</v>
      </c>
    </row>
    <row r="410" spans="1:7" s="10" customFormat="1" ht="33">
      <c r="A410" s="33" t="s">
        <v>453</v>
      </c>
      <c r="B410" s="25" t="s">
        <v>62</v>
      </c>
      <c r="C410" s="25" t="s">
        <v>53</v>
      </c>
      <c r="D410" s="38" t="s">
        <v>415</v>
      </c>
      <c r="E410" s="25" t="s">
        <v>81</v>
      </c>
      <c r="F410" s="27">
        <f t="shared" si="122"/>
        <v>1586</v>
      </c>
      <c r="G410" s="27">
        <f t="shared" si="122"/>
        <v>0</v>
      </c>
    </row>
    <row r="411" spans="1:7" s="10" customFormat="1" ht="35.25" customHeight="1">
      <c r="A411" s="74" t="s">
        <v>173</v>
      </c>
      <c r="B411" s="25" t="s">
        <v>62</v>
      </c>
      <c r="C411" s="25" t="s">
        <v>53</v>
      </c>
      <c r="D411" s="38" t="s">
        <v>415</v>
      </c>
      <c r="E411" s="25" t="s">
        <v>172</v>
      </c>
      <c r="F411" s="27">
        <v>1586</v>
      </c>
      <c r="G411" s="27"/>
    </row>
    <row r="412" spans="1:7" s="10" customFormat="1" ht="49.5">
      <c r="A412" s="75" t="s">
        <v>542</v>
      </c>
      <c r="B412" s="25" t="s">
        <v>62</v>
      </c>
      <c r="C412" s="25" t="s">
        <v>53</v>
      </c>
      <c r="D412" s="32" t="s">
        <v>405</v>
      </c>
      <c r="E412" s="25"/>
      <c r="F412" s="27">
        <f t="shared" ref="F412:G415" si="123">F413</f>
        <v>274511</v>
      </c>
      <c r="G412" s="27">
        <f t="shared" si="123"/>
        <v>0</v>
      </c>
    </row>
    <row r="413" spans="1:7" s="10" customFormat="1" ht="19.5" customHeight="1">
      <c r="A413" s="79" t="s">
        <v>79</v>
      </c>
      <c r="B413" s="25" t="s">
        <v>62</v>
      </c>
      <c r="C413" s="25" t="s">
        <v>53</v>
      </c>
      <c r="D413" s="32" t="s">
        <v>406</v>
      </c>
      <c r="E413" s="25"/>
      <c r="F413" s="27">
        <f t="shared" si="123"/>
        <v>274511</v>
      </c>
      <c r="G413" s="27">
        <f t="shared" si="123"/>
        <v>0</v>
      </c>
    </row>
    <row r="414" spans="1:7" s="10" customFormat="1" ht="16.5">
      <c r="A414" s="84" t="s">
        <v>122</v>
      </c>
      <c r="B414" s="25" t="s">
        <v>62</v>
      </c>
      <c r="C414" s="25" t="s">
        <v>53</v>
      </c>
      <c r="D414" s="32" t="s">
        <v>416</v>
      </c>
      <c r="E414" s="25"/>
      <c r="F414" s="27">
        <f t="shared" si="123"/>
        <v>274511</v>
      </c>
      <c r="G414" s="27">
        <f t="shared" si="123"/>
        <v>0</v>
      </c>
    </row>
    <row r="415" spans="1:7" s="10" customFormat="1" ht="33">
      <c r="A415" s="33" t="s">
        <v>453</v>
      </c>
      <c r="B415" s="25" t="s">
        <v>62</v>
      </c>
      <c r="C415" s="25" t="s">
        <v>53</v>
      </c>
      <c r="D415" s="32" t="s">
        <v>416</v>
      </c>
      <c r="E415" s="25" t="s">
        <v>81</v>
      </c>
      <c r="F415" s="27">
        <f t="shared" si="123"/>
        <v>274511</v>
      </c>
      <c r="G415" s="27">
        <f t="shared" si="123"/>
        <v>0</v>
      </c>
    </row>
    <row r="416" spans="1:7" s="10" customFormat="1" ht="37.5" customHeight="1">
      <c r="A416" s="74" t="s">
        <v>199</v>
      </c>
      <c r="B416" s="25" t="s">
        <v>62</v>
      </c>
      <c r="C416" s="25" t="s">
        <v>53</v>
      </c>
      <c r="D416" s="32" t="s">
        <v>416</v>
      </c>
      <c r="E416" s="25" t="s">
        <v>172</v>
      </c>
      <c r="F416" s="27">
        <v>274511</v>
      </c>
      <c r="G416" s="27"/>
    </row>
    <row r="417" spans="1:7" s="10" customFormat="1" ht="49.5">
      <c r="A417" s="74" t="s">
        <v>510</v>
      </c>
      <c r="B417" s="25" t="s">
        <v>62</v>
      </c>
      <c r="C417" s="25" t="s">
        <v>53</v>
      </c>
      <c r="D417" s="25" t="s">
        <v>401</v>
      </c>
      <c r="E417" s="25"/>
      <c r="F417" s="27">
        <f>F418+F422+F427+F430</f>
        <v>32049</v>
      </c>
      <c r="G417" s="27">
        <f>G418+G422+G427+G430</f>
        <v>0</v>
      </c>
    </row>
    <row r="418" spans="1:7" s="10" customFormat="1" ht="19.5" customHeight="1">
      <c r="A418" s="74" t="s">
        <v>79</v>
      </c>
      <c r="B418" s="25" t="s">
        <v>62</v>
      </c>
      <c r="C418" s="25" t="s">
        <v>53</v>
      </c>
      <c r="D418" s="25" t="s">
        <v>402</v>
      </c>
      <c r="E418" s="25"/>
      <c r="F418" s="27">
        <f>F419</f>
        <v>3940</v>
      </c>
      <c r="G418" s="27">
        <f>G419</f>
        <v>0</v>
      </c>
    </row>
    <row r="419" spans="1:7" s="10" customFormat="1" ht="16.5">
      <c r="A419" s="84" t="s">
        <v>122</v>
      </c>
      <c r="B419" s="25" t="s">
        <v>62</v>
      </c>
      <c r="C419" s="25" t="s">
        <v>53</v>
      </c>
      <c r="D419" s="25" t="s">
        <v>451</v>
      </c>
      <c r="E419" s="25"/>
      <c r="F419" s="27">
        <f t="shared" ref="F419:G420" si="124">F420</f>
        <v>3940</v>
      </c>
      <c r="G419" s="27">
        <f t="shared" si="124"/>
        <v>0</v>
      </c>
    </row>
    <row r="420" spans="1:7" s="10" customFormat="1" ht="33">
      <c r="A420" s="33" t="s">
        <v>453</v>
      </c>
      <c r="B420" s="25" t="s">
        <v>62</v>
      </c>
      <c r="C420" s="25" t="s">
        <v>53</v>
      </c>
      <c r="D420" s="25" t="s">
        <v>451</v>
      </c>
      <c r="E420" s="25" t="s">
        <v>81</v>
      </c>
      <c r="F420" s="27">
        <f t="shared" si="124"/>
        <v>3940</v>
      </c>
      <c r="G420" s="27">
        <f t="shared" si="124"/>
        <v>0</v>
      </c>
    </row>
    <row r="421" spans="1:7" s="10" customFormat="1" ht="36.75" customHeight="1">
      <c r="A421" s="74" t="s">
        <v>199</v>
      </c>
      <c r="B421" s="25" t="s">
        <v>62</v>
      </c>
      <c r="C421" s="25" t="s">
        <v>53</v>
      </c>
      <c r="D421" s="25" t="s">
        <v>451</v>
      </c>
      <c r="E421" s="25" t="s">
        <v>172</v>
      </c>
      <c r="F421" s="27">
        <v>3940</v>
      </c>
      <c r="G421" s="27"/>
    </row>
    <row r="422" spans="1:7" s="10" customFormat="1" ht="54" customHeight="1">
      <c r="A422" s="33" t="s">
        <v>534</v>
      </c>
      <c r="B422" s="25" t="s">
        <v>62</v>
      </c>
      <c r="C422" s="25" t="s">
        <v>53</v>
      </c>
      <c r="D422" s="25" t="s">
        <v>537</v>
      </c>
      <c r="E422" s="25"/>
      <c r="F422" s="27">
        <f t="shared" ref="F422:G422" si="125">F423+F425</f>
        <v>13149</v>
      </c>
      <c r="G422" s="27">
        <f t="shared" si="125"/>
        <v>0</v>
      </c>
    </row>
    <row r="423" spans="1:7" s="10" customFormat="1" ht="33">
      <c r="A423" s="33" t="s">
        <v>453</v>
      </c>
      <c r="B423" s="25" t="s">
        <v>62</v>
      </c>
      <c r="C423" s="25" t="s">
        <v>53</v>
      </c>
      <c r="D423" s="25" t="s">
        <v>537</v>
      </c>
      <c r="E423" s="25" t="s">
        <v>81</v>
      </c>
      <c r="F423" s="27">
        <f t="shared" ref="F423:G423" si="126">F424</f>
        <v>4445</v>
      </c>
      <c r="G423" s="27">
        <f t="shared" si="126"/>
        <v>0</v>
      </c>
    </row>
    <row r="424" spans="1:7" s="10" customFormat="1" ht="38.25" customHeight="1">
      <c r="A424" s="33" t="s">
        <v>173</v>
      </c>
      <c r="B424" s="25" t="s">
        <v>62</v>
      </c>
      <c r="C424" s="25" t="s">
        <v>53</v>
      </c>
      <c r="D424" s="25" t="s">
        <v>537</v>
      </c>
      <c r="E424" s="25" t="s">
        <v>172</v>
      </c>
      <c r="F424" s="27">
        <v>4445</v>
      </c>
      <c r="G424" s="27"/>
    </row>
    <row r="425" spans="1:7" s="10" customFormat="1" ht="33">
      <c r="A425" s="33" t="s">
        <v>220</v>
      </c>
      <c r="B425" s="25" t="s">
        <v>62</v>
      </c>
      <c r="C425" s="25" t="s">
        <v>53</v>
      </c>
      <c r="D425" s="25" t="s">
        <v>537</v>
      </c>
      <c r="E425" s="25" t="s">
        <v>87</v>
      </c>
      <c r="F425" s="27">
        <f t="shared" ref="F425:G425" si="127">F426</f>
        <v>8704</v>
      </c>
      <c r="G425" s="27">
        <f t="shared" si="127"/>
        <v>0</v>
      </c>
    </row>
    <row r="426" spans="1:7" s="10" customFormat="1" ht="16.5">
      <c r="A426" s="33" t="s">
        <v>86</v>
      </c>
      <c r="B426" s="25" t="s">
        <v>62</v>
      </c>
      <c r="C426" s="25" t="s">
        <v>53</v>
      </c>
      <c r="D426" s="25" t="s">
        <v>537</v>
      </c>
      <c r="E426" s="25" t="s">
        <v>198</v>
      </c>
      <c r="F426" s="27">
        <v>8704</v>
      </c>
      <c r="G426" s="27"/>
    </row>
    <row r="427" spans="1:7" s="10" customFormat="1" ht="82.5">
      <c r="A427" s="33" t="s">
        <v>543</v>
      </c>
      <c r="B427" s="25" t="s">
        <v>62</v>
      </c>
      <c r="C427" s="25" t="s">
        <v>53</v>
      </c>
      <c r="D427" s="25" t="s">
        <v>545</v>
      </c>
      <c r="E427" s="25"/>
      <c r="F427" s="28">
        <f>F428</f>
        <v>10120</v>
      </c>
      <c r="G427" s="27"/>
    </row>
    <row r="428" spans="1:7" s="10" customFormat="1" ht="33">
      <c r="A428" s="33" t="s">
        <v>453</v>
      </c>
      <c r="B428" s="25" t="s">
        <v>62</v>
      </c>
      <c r="C428" s="25" t="s">
        <v>53</v>
      </c>
      <c r="D428" s="25" t="s">
        <v>545</v>
      </c>
      <c r="E428" s="25" t="s">
        <v>81</v>
      </c>
      <c r="F428" s="28">
        <f>F429</f>
        <v>10120</v>
      </c>
      <c r="G428" s="27"/>
    </row>
    <row r="429" spans="1:7" s="10" customFormat="1" ht="35.25" customHeight="1">
      <c r="A429" s="33" t="s">
        <v>173</v>
      </c>
      <c r="B429" s="25" t="s">
        <v>62</v>
      </c>
      <c r="C429" s="25" t="s">
        <v>53</v>
      </c>
      <c r="D429" s="25" t="s">
        <v>545</v>
      </c>
      <c r="E429" s="25" t="s">
        <v>172</v>
      </c>
      <c r="F429" s="28">
        <v>10120</v>
      </c>
      <c r="G429" s="27"/>
    </row>
    <row r="430" spans="1:7" s="10" customFormat="1" ht="72" customHeight="1">
      <c r="A430" s="33" t="s">
        <v>544</v>
      </c>
      <c r="B430" s="25" t="s">
        <v>62</v>
      </c>
      <c r="C430" s="25" t="s">
        <v>53</v>
      </c>
      <c r="D430" s="25" t="s">
        <v>546</v>
      </c>
      <c r="E430" s="25"/>
      <c r="F430" s="28">
        <f>F431</f>
        <v>4840</v>
      </c>
      <c r="G430" s="27"/>
    </row>
    <row r="431" spans="1:7" s="10" customFormat="1" ht="33">
      <c r="A431" s="33" t="s">
        <v>453</v>
      </c>
      <c r="B431" s="25" t="s">
        <v>62</v>
      </c>
      <c r="C431" s="25" t="s">
        <v>53</v>
      </c>
      <c r="D431" s="25" t="s">
        <v>546</v>
      </c>
      <c r="E431" s="25" t="s">
        <v>81</v>
      </c>
      <c r="F431" s="28">
        <f>F432</f>
        <v>4840</v>
      </c>
      <c r="G431" s="27"/>
    </row>
    <row r="432" spans="1:7" s="10" customFormat="1" ht="36" customHeight="1">
      <c r="A432" s="33" t="s">
        <v>173</v>
      </c>
      <c r="B432" s="25" t="s">
        <v>62</v>
      </c>
      <c r="C432" s="25" t="s">
        <v>53</v>
      </c>
      <c r="D432" s="25" t="s">
        <v>546</v>
      </c>
      <c r="E432" s="25" t="s">
        <v>172</v>
      </c>
      <c r="F432" s="28">
        <v>4840</v>
      </c>
      <c r="G432" s="27"/>
    </row>
    <row r="433" spans="1:7" s="10" customFormat="1" ht="16.5">
      <c r="A433" s="33" t="s">
        <v>82</v>
      </c>
      <c r="B433" s="25" t="s">
        <v>62</v>
      </c>
      <c r="C433" s="25" t="s">
        <v>53</v>
      </c>
      <c r="D433" s="32" t="s">
        <v>252</v>
      </c>
      <c r="E433" s="25"/>
      <c r="F433" s="27">
        <f t="shared" ref="F433:G439" si="128">F434</f>
        <v>6554</v>
      </c>
      <c r="G433" s="27">
        <f t="shared" si="128"/>
        <v>0</v>
      </c>
    </row>
    <row r="434" spans="1:7" s="8" customFormat="1" ht="21" customHeight="1">
      <c r="A434" s="78" t="s">
        <v>79</v>
      </c>
      <c r="B434" s="25" t="s">
        <v>62</v>
      </c>
      <c r="C434" s="25" t="s">
        <v>53</v>
      </c>
      <c r="D434" s="25" t="s">
        <v>253</v>
      </c>
      <c r="E434" s="25"/>
      <c r="F434" s="27">
        <f>F435+F438</f>
        <v>6554</v>
      </c>
      <c r="G434" s="27">
        <f>G435+G438</f>
        <v>0</v>
      </c>
    </row>
    <row r="435" spans="1:7" s="8" customFormat="1" ht="18" customHeight="1">
      <c r="A435" s="68" t="s">
        <v>86</v>
      </c>
      <c r="B435" s="25" t="s">
        <v>62</v>
      </c>
      <c r="C435" s="25" t="s">
        <v>53</v>
      </c>
      <c r="D435" s="25" t="s">
        <v>383</v>
      </c>
      <c r="E435" s="25"/>
      <c r="F435" s="27">
        <f t="shared" ref="F435:G436" si="129">F436</f>
        <v>2979</v>
      </c>
      <c r="G435" s="27">
        <f t="shared" si="129"/>
        <v>0</v>
      </c>
    </row>
    <row r="436" spans="1:7" s="8" customFormat="1" ht="36.75" customHeight="1">
      <c r="A436" s="33" t="s">
        <v>220</v>
      </c>
      <c r="B436" s="25" t="s">
        <v>62</v>
      </c>
      <c r="C436" s="25" t="s">
        <v>53</v>
      </c>
      <c r="D436" s="25" t="s">
        <v>383</v>
      </c>
      <c r="E436" s="25" t="s">
        <v>87</v>
      </c>
      <c r="F436" s="27">
        <f t="shared" si="129"/>
        <v>2979</v>
      </c>
      <c r="G436" s="27">
        <f t="shared" si="129"/>
        <v>0</v>
      </c>
    </row>
    <row r="437" spans="1:7" s="8" customFormat="1" ht="16.5">
      <c r="A437" s="79" t="s">
        <v>86</v>
      </c>
      <c r="B437" s="25" t="s">
        <v>62</v>
      </c>
      <c r="C437" s="25" t="s">
        <v>53</v>
      </c>
      <c r="D437" s="25" t="s">
        <v>383</v>
      </c>
      <c r="E437" s="25" t="s">
        <v>198</v>
      </c>
      <c r="F437" s="27">
        <v>2979</v>
      </c>
      <c r="G437" s="27"/>
    </row>
    <row r="438" spans="1:7" s="8" customFormat="1" ht="16.5">
      <c r="A438" s="33" t="s">
        <v>122</v>
      </c>
      <c r="B438" s="25" t="s">
        <v>62</v>
      </c>
      <c r="C438" s="25" t="s">
        <v>53</v>
      </c>
      <c r="D438" s="25" t="s">
        <v>417</v>
      </c>
      <c r="E438" s="25"/>
      <c r="F438" s="27">
        <f t="shared" si="128"/>
        <v>3575</v>
      </c>
      <c r="G438" s="27">
        <f t="shared" si="128"/>
        <v>0</v>
      </c>
    </row>
    <row r="439" spans="1:7" s="8" customFormat="1" ht="33">
      <c r="A439" s="33" t="s">
        <v>453</v>
      </c>
      <c r="B439" s="25" t="s">
        <v>62</v>
      </c>
      <c r="C439" s="25" t="s">
        <v>53</v>
      </c>
      <c r="D439" s="25" t="s">
        <v>417</v>
      </c>
      <c r="E439" s="25" t="s">
        <v>81</v>
      </c>
      <c r="F439" s="27">
        <f t="shared" si="128"/>
        <v>3575</v>
      </c>
      <c r="G439" s="27">
        <f t="shared" si="128"/>
        <v>0</v>
      </c>
    </row>
    <row r="440" spans="1:7" s="8" customFormat="1" ht="38.25" customHeight="1">
      <c r="A440" s="74" t="s">
        <v>173</v>
      </c>
      <c r="B440" s="25" t="s">
        <v>62</v>
      </c>
      <c r="C440" s="25" t="s">
        <v>53</v>
      </c>
      <c r="D440" s="25" t="s">
        <v>417</v>
      </c>
      <c r="E440" s="25" t="s">
        <v>172</v>
      </c>
      <c r="F440" s="27">
        <v>3575</v>
      </c>
      <c r="G440" s="27"/>
    </row>
    <row r="441" spans="1:7" s="8" customFormat="1" ht="16.5" customHeight="1">
      <c r="A441" s="75"/>
      <c r="B441" s="25"/>
      <c r="C441" s="25"/>
      <c r="D441" s="25"/>
      <c r="E441" s="25"/>
      <c r="F441" s="66"/>
      <c r="G441" s="66"/>
    </row>
    <row r="442" spans="1:7" s="9" customFormat="1" ht="37.5">
      <c r="A442" s="73" t="s">
        <v>32</v>
      </c>
      <c r="B442" s="22" t="s">
        <v>62</v>
      </c>
      <c r="C442" s="22" t="s">
        <v>62</v>
      </c>
      <c r="D442" s="29"/>
      <c r="E442" s="22"/>
      <c r="F442" s="30">
        <f>F443+F448+F457+F462</f>
        <v>118541</v>
      </c>
      <c r="G442" s="30">
        <f>G443+G448+G457+G462</f>
        <v>0</v>
      </c>
    </row>
    <row r="443" spans="1:7" s="9" customFormat="1" ht="99.75">
      <c r="A443" s="84" t="s">
        <v>209</v>
      </c>
      <c r="B443" s="25" t="s">
        <v>62</v>
      </c>
      <c r="C443" s="25" t="s">
        <v>62</v>
      </c>
      <c r="D443" s="32" t="s">
        <v>307</v>
      </c>
      <c r="E443" s="22"/>
      <c r="F443" s="50">
        <f t="shared" ref="F443:G446" si="130">F444</f>
        <v>1785</v>
      </c>
      <c r="G443" s="50">
        <f t="shared" si="130"/>
        <v>0</v>
      </c>
    </row>
    <row r="444" spans="1:7" s="9" customFormat="1" ht="33.75">
      <c r="A444" s="84" t="s">
        <v>219</v>
      </c>
      <c r="B444" s="25" t="s">
        <v>62</v>
      </c>
      <c r="C444" s="25" t="s">
        <v>62</v>
      </c>
      <c r="D444" s="32" t="s">
        <v>321</v>
      </c>
      <c r="E444" s="22"/>
      <c r="F444" s="50">
        <f t="shared" si="130"/>
        <v>1785</v>
      </c>
      <c r="G444" s="50">
        <f t="shared" si="130"/>
        <v>0</v>
      </c>
    </row>
    <row r="445" spans="1:7" s="9" customFormat="1" ht="50.25">
      <c r="A445" s="84" t="s">
        <v>235</v>
      </c>
      <c r="B445" s="25" t="s">
        <v>62</v>
      </c>
      <c r="C445" s="25" t="s">
        <v>62</v>
      </c>
      <c r="D445" s="32" t="s">
        <v>418</v>
      </c>
      <c r="E445" s="22"/>
      <c r="F445" s="50">
        <f t="shared" si="130"/>
        <v>1785</v>
      </c>
      <c r="G445" s="50">
        <f t="shared" si="130"/>
        <v>0</v>
      </c>
    </row>
    <row r="446" spans="1:7" s="9" customFormat="1" ht="36.75" customHeight="1">
      <c r="A446" s="79" t="s">
        <v>84</v>
      </c>
      <c r="B446" s="25" t="s">
        <v>62</v>
      </c>
      <c r="C446" s="25" t="s">
        <v>62</v>
      </c>
      <c r="D446" s="32" t="s">
        <v>418</v>
      </c>
      <c r="E446" s="32">
        <v>600</v>
      </c>
      <c r="F446" s="50">
        <f t="shared" si="130"/>
        <v>1785</v>
      </c>
      <c r="G446" s="50">
        <f t="shared" si="130"/>
        <v>0</v>
      </c>
    </row>
    <row r="447" spans="1:7" s="9" customFormat="1" ht="16.5">
      <c r="A447" s="33" t="s">
        <v>181</v>
      </c>
      <c r="B447" s="25" t="s">
        <v>62</v>
      </c>
      <c r="C447" s="25" t="s">
        <v>62</v>
      </c>
      <c r="D447" s="32" t="s">
        <v>418</v>
      </c>
      <c r="E447" s="32">
        <v>610</v>
      </c>
      <c r="F447" s="27">
        <v>1785</v>
      </c>
      <c r="G447" s="27"/>
    </row>
    <row r="448" spans="1:7" s="9" customFormat="1" ht="33">
      <c r="A448" s="84" t="s">
        <v>460</v>
      </c>
      <c r="B448" s="25" t="s">
        <v>62</v>
      </c>
      <c r="C448" s="25" t="s">
        <v>62</v>
      </c>
      <c r="D448" s="32" t="s">
        <v>410</v>
      </c>
      <c r="E448" s="25"/>
      <c r="F448" s="50">
        <f t="shared" ref="F448:G448" si="131">F449+F453</f>
        <v>115910</v>
      </c>
      <c r="G448" s="50">
        <f t="shared" si="131"/>
        <v>0</v>
      </c>
    </row>
    <row r="449" spans="1:7" s="9" customFormat="1" ht="33">
      <c r="A449" s="79" t="s">
        <v>219</v>
      </c>
      <c r="B449" s="25" t="s">
        <v>62</v>
      </c>
      <c r="C449" s="25" t="s">
        <v>62</v>
      </c>
      <c r="D449" s="32" t="s">
        <v>419</v>
      </c>
      <c r="E449" s="25"/>
      <c r="F449" s="50">
        <f t="shared" ref="F449:G451" si="132">F450</f>
        <v>115878</v>
      </c>
      <c r="G449" s="50">
        <f t="shared" si="132"/>
        <v>0</v>
      </c>
    </row>
    <row r="450" spans="1:7" s="9" customFormat="1" ht="49.5">
      <c r="A450" s="79" t="s">
        <v>127</v>
      </c>
      <c r="B450" s="25" t="s">
        <v>62</v>
      </c>
      <c r="C450" s="25" t="s">
        <v>62</v>
      </c>
      <c r="D450" s="32" t="s">
        <v>420</v>
      </c>
      <c r="E450" s="25"/>
      <c r="F450" s="50">
        <f t="shared" si="132"/>
        <v>115878</v>
      </c>
      <c r="G450" s="50">
        <f t="shared" si="132"/>
        <v>0</v>
      </c>
    </row>
    <row r="451" spans="1:7" s="9" customFormat="1" ht="37.5" customHeight="1">
      <c r="A451" s="79" t="s">
        <v>84</v>
      </c>
      <c r="B451" s="25" t="s">
        <v>62</v>
      </c>
      <c r="C451" s="25" t="s">
        <v>62</v>
      </c>
      <c r="D451" s="32" t="s">
        <v>420</v>
      </c>
      <c r="E451" s="25" t="s">
        <v>85</v>
      </c>
      <c r="F451" s="50">
        <f t="shared" si="132"/>
        <v>115878</v>
      </c>
      <c r="G451" s="50">
        <f t="shared" si="132"/>
        <v>0</v>
      </c>
    </row>
    <row r="452" spans="1:7" s="9" customFormat="1" ht="16.5">
      <c r="A452" s="33" t="s">
        <v>181</v>
      </c>
      <c r="B452" s="25" t="s">
        <v>62</v>
      </c>
      <c r="C452" s="25" t="s">
        <v>62</v>
      </c>
      <c r="D452" s="32" t="s">
        <v>420</v>
      </c>
      <c r="E452" s="25" t="s">
        <v>180</v>
      </c>
      <c r="F452" s="27">
        <v>115878</v>
      </c>
      <c r="G452" s="27"/>
    </row>
    <row r="453" spans="1:7" s="9" customFormat="1" ht="24" customHeight="1">
      <c r="A453" s="78" t="s">
        <v>79</v>
      </c>
      <c r="B453" s="25" t="s">
        <v>62</v>
      </c>
      <c r="C453" s="25" t="s">
        <v>62</v>
      </c>
      <c r="D453" s="32" t="s">
        <v>411</v>
      </c>
      <c r="E453" s="25"/>
      <c r="F453" s="50">
        <f t="shared" ref="F453:G455" si="133">F454</f>
        <v>32</v>
      </c>
      <c r="G453" s="50">
        <f t="shared" si="133"/>
        <v>0</v>
      </c>
    </row>
    <row r="454" spans="1:7" s="9" customFormat="1" ht="49.5">
      <c r="A454" s="79" t="s">
        <v>205</v>
      </c>
      <c r="B454" s="25" t="s">
        <v>62</v>
      </c>
      <c r="C454" s="25" t="s">
        <v>62</v>
      </c>
      <c r="D454" s="32" t="s">
        <v>421</v>
      </c>
      <c r="E454" s="25"/>
      <c r="F454" s="50">
        <f t="shared" si="133"/>
        <v>32</v>
      </c>
      <c r="G454" s="50">
        <f t="shared" si="133"/>
        <v>0</v>
      </c>
    </row>
    <row r="455" spans="1:7" s="9" customFormat="1" ht="39.75" customHeight="1">
      <c r="A455" s="79" t="s">
        <v>84</v>
      </c>
      <c r="B455" s="25" t="s">
        <v>62</v>
      </c>
      <c r="C455" s="25" t="s">
        <v>62</v>
      </c>
      <c r="D455" s="32" t="s">
        <v>421</v>
      </c>
      <c r="E455" s="25" t="s">
        <v>85</v>
      </c>
      <c r="F455" s="50">
        <f t="shared" si="133"/>
        <v>32</v>
      </c>
      <c r="G455" s="50">
        <f t="shared" si="133"/>
        <v>0</v>
      </c>
    </row>
    <row r="456" spans="1:7" s="9" customFormat="1" ht="16.5">
      <c r="A456" s="33" t="s">
        <v>181</v>
      </c>
      <c r="B456" s="25" t="s">
        <v>62</v>
      </c>
      <c r="C456" s="25" t="s">
        <v>62</v>
      </c>
      <c r="D456" s="32" t="s">
        <v>421</v>
      </c>
      <c r="E456" s="25" t="s">
        <v>180</v>
      </c>
      <c r="F456" s="27">
        <v>32</v>
      </c>
      <c r="G456" s="27"/>
    </row>
    <row r="457" spans="1:7" s="9" customFormat="1" ht="49.5">
      <c r="A457" s="33" t="s">
        <v>159</v>
      </c>
      <c r="B457" s="25" t="s">
        <v>62</v>
      </c>
      <c r="C457" s="25" t="s">
        <v>62</v>
      </c>
      <c r="D457" s="32" t="s">
        <v>390</v>
      </c>
      <c r="E457" s="25"/>
      <c r="F457" s="27">
        <f>F458</f>
        <v>166</v>
      </c>
      <c r="G457" s="27">
        <f>G458</f>
        <v>0</v>
      </c>
    </row>
    <row r="458" spans="1:7" s="9" customFormat="1" ht="33">
      <c r="A458" s="33" t="s">
        <v>219</v>
      </c>
      <c r="B458" s="25" t="s">
        <v>62</v>
      </c>
      <c r="C458" s="25" t="s">
        <v>62</v>
      </c>
      <c r="D458" s="32" t="s">
        <v>422</v>
      </c>
      <c r="E458" s="25"/>
      <c r="F458" s="27">
        <f t="shared" ref="F458:G460" si="134">F459</f>
        <v>166</v>
      </c>
      <c r="G458" s="27">
        <f t="shared" si="134"/>
        <v>0</v>
      </c>
    </row>
    <row r="459" spans="1:7" s="9" customFormat="1" ht="49.5">
      <c r="A459" s="33" t="s">
        <v>235</v>
      </c>
      <c r="B459" s="25" t="s">
        <v>62</v>
      </c>
      <c r="C459" s="25" t="s">
        <v>62</v>
      </c>
      <c r="D459" s="32" t="s">
        <v>423</v>
      </c>
      <c r="E459" s="25"/>
      <c r="F459" s="27">
        <f t="shared" si="134"/>
        <v>166</v>
      </c>
      <c r="G459" s="27">
        <f t="shared" si="134"/>
        <v>0</v>
      </c>
    </row>
    <row r="460" spans="1:7" s="9" customFormat="1" ht="38.25" customHeight="1">
      <c r="A460" s="33" t="s">
        <v>84</v>
      </c>
      <c r="B460" s="25" t="s">
        <v>62</v>
      </c>
      <c r="C460" s="25" t="s">
        <v>62</v>
      </c>
      <c r="D460" s="32" t="s">
        <v>423</v>
      </c>
      <c r="E460" s="25" t="s">
        <v>85</v>
      </c>
      <c r="F460" s="27">
        <f t="shared" si="134"/>
        <v>166</v>
      </c>
      <c r="G460" s="27">
        <f t="shared" si="134"/>
        <v>0</v>
      </c>
    </row>
    <row r="461" spans="1:7" s="9" customFormat="1" ht="16.5">
      <c r="A461" s="33" t="s">
        <v>181</v>
      </c>
      <c r="B461" s="25" t="s">
        <v>62</v>
      </c>
      <c r="C461" s="25" t="s">
        <v>62</v>
      </c>
      <c r="D461" s="32" t="s">
        <v>423</v>
      </c>
      <c r="E461" s="25" t="s">
        <v>180</v>
      </c>
      <c r="F461" s="27">
        <v>166</v>
      </c>
      <c r="G461" s="27"/>
    </row>
    <row r="462" spans="1:7" s="9" customFormat="1" ht="49.5">
      <c r="A462" s="78" t="s">
        <v>542</v>
      </c>
      <c r="B462" s="25" t="s">
        <v>62</v>
      </c>
      <c r="C462" s="25" t="s">
        <v>62</v>
      </c>
      <c r="D462" s="32" t="s">
        <v>405</v>
      </c>
      <c r="E462" s="25"/>
      <c r="F462" s="27">
        <f t="shared" ref="F462:G465" si="135">F463</f>
        <v>680</v>
      </c>
      <c r="G462" s="27">
        <f t="shared" si="135"/>
        <v>0</v>
      </c>
    </row>
    <row r="463" spans="1:7" s="9" customFormat="1" ht="33">
      <c r="A463" s="33" t="s">
        <v>219</v>
      </c>
      <c r="B463" s="25" t="s">
        <v>62</v>
      </c>
      <c r="C463" s="25" t="s">
        <v>62</v>
      </c>
      <c r="D463" s="32" t="s">
        <v>424</v>
      </c>
      <c r="E463" s="25"/>
      <c r="F463" s="27">
        <f t="shared" si="135"/>
        <v>680</v>
      </c>
      <c r="G463" s="27">
        <f t="shared" si="135"/>
        <v>0</v>
      </c>
    </row>
    <row r="464" spans="1:7" s="9" customFormat="1" ht="49.5">
      <c r="A464" s="33" t="s">
        <v>235</v>
      </c>
      <c r="B464" s="25" t="s">
        <v>62</v>
      </c>
      <c r="C464" s="25" t="s">
        <v>62</v>
      </c>
      <c r="D464" s="32" t="s">
        <v>425</v>
      </c>
      <c r="E464" s="25"/>
      <c r="F464" s="27">
        <f t="shared" si="135"/>
        <v>680</v>
      </c>
      <c r="G464" s="27">
        <f t="shared" si="135"/>
        <v>0</v>
      </c>
    </row>
    <row r="465" spans="1:7" s="9" customFormat="1" ht="35.25" customHeight="1">
      <c r="A465" s="33" t="s">
        <v>84</v>
      </c>
      <c r="B465" s="25" t="s">
        <v>62</v>
      </c>
      <c r="C465" s="25" t="s">
        <v>62</v>
      </c>
      <c r="D465" s="32" t="s">
        <v>425</v>
      </c>
      <c r="E465" s="25" t="s">
        <v>85</v>
      </c>
      <c r="F465" s="27">
        <f t="shared" si="135"/>
        <v>680</v>
      </c>
      <c r="G465" s="27">
        <f t="shared" si="135"/>
        <v>0</v>
      </c>
    </row>
    <row r="466" spans="1:7" s="9" customFormat="1" ht="16.5">
      <c r="A466" s="33" t="s">
        <v>181</v>
      </c>
      <c r="B466" s="25" t="s">
        <v>62</v>
      </c>
      <c r="C466" s="25" t="s">
        <v>62</v>
      </c>
      <c r="D466" s="32" t="s">
        <v>425</v>
      </c>
      <c r="E466" s="25" t="s">
        <v>180</v>
      </c>
      <c r="F466" s="27">
        <v>680</v>
      </c>
      <c r="G466" s="27"/>
    </row>
    <row r="467" spans="1:7">
      <c r="A467" s="80"/>
      <c r="B467" s="34"/>
      <c r="C467" s="34"/>
      <c r="D467" s="35"/>
      <c r="E467" s="34"/>
      <c r="F467" s="18"/>
      <c r="G467" s="18"/>
    </row>
    <row r="468" spans="1:7" s="5" customFormat="1" ht="20.25">
      <c r="A468" s="76" t="s">
        <v>33</v>
      </c>
      <c r="B468" s="19" t="s">
        <v>34</v>
      </c>
      <c r="C468" s="19"/>
      <c r="D468" s="20"/>
      <c r="E468" s="19"/>
      <c r="F468" s="37">
        <f t="shared" ref="F468:G468" si="136">F470+F477</f>
        <v>4543</v>
      </c>
      <c r="G468" s="37">
        <f t="shared" si="136"/>
        <v>0</v>
      </c>
    </row>
    <row r="469" spans="1:7" s="5" customFormat="1" ht="20.25">
      <c r="A469" s="76"/>
      <c r="B469" s="19"/>
      <c r="C469" s="19"/>
      <c r="D469" s="20"/>
      <c r="E469" s="19"/>
      <c r="F469" s="48"/>
      <c r="G469" s="48"/>
    </row>
    <row r="470" spans="1:7" s="5" customFormat="1" ht="37.5">
      <c r="A470" s="73" t="s">
        <v>71</v>
      </c>
      <c r="B470" s="22" t="s">
        <v>60</v>
      </c>
      <c r="C470" s="22" t="s">
        <v>51</v>
      </c>
      <c r="D470" s="20"/>
      <c r="E470" s="19"/>
      <c r="F470" s="24">
        <f t="shared" ref="F470:G474" si="137">F471</f>
        <v>50</v>
      </c>
      <c r="G470" s="24">
        <f t="shared" si="137"/>
        <v>0</v>
      </c>
    </row>
    <row r="471" spans="1:7" s="5" customFormat="1" ht="50.25">
      <c r="A471" s="33" t="s">
        <v>483</v>
      </c>
      <c r="B471" s="51" t="s">
        <v>60</v>
      </c>
      <c r="C471" s="51" t="s">
        <v>51</v>
      </c>
      <c r="D471" s="38" t="s">
        <v>413</v>
      </c>
      <c r="E471" s="25"/>
      <c r="F471" s="27">
        <f t="shared" si="137"/>
        <v>50</v>
      </c>
      <c r="G471" s="27">
        <f t="shared" si="137"/>
        <v>0</v>
      </c>
    </row>
    <row r="472" spans="1:7" s="5" customFormat="1" ht="24" customHeight="1">
      <c r="A472" s="79" t="s">
        <v>79</v>
      </c>
      <c r="B472" s="51" t="s">
        <v>60</v>
      </c>
      <c r="C472" s="51" t="s">
        <v>51</v>
      </c>
      <c r="D472" s="38" t="s">
        <v>414</v>
      </c>
      <c r="E472" s="25"/>
      <c r="F472" s="27">
        <f t="shared" si="137"/>
        <v>50</v>
      </c>
      <c r="G472" s="27">
        <f t="shared" si="137"/>
        <v>0</v>
      </c>
    </row>
    <row r="473" spans="1:7" s="5" customFormat="1" ht="33.75">
      <c r="A473" s="33" t="s">
        <v>128</v>
      </c>
      <c r="B473" s="51" t="s">
        <v>60</v>
      </c>
      <c r="C473" s="51" t="s">
        <v>51</v>
      </c>
      <c r="D473" s="38" t="s">
        <v>426</v>
      </c>
      <c r="E473" s="25"/>
      <c r="F473" s="27">
        <f t="shared" si="137"/>
        <v>50</v>
      </c>
      <c r="G473" s="27">
        <f t="shared" si="137"/>
        <v>0</v>
      </c>
    </row>
    <row r="474" spans="1:7" s="5" customFormat="1" ht="33.75">
      <c r="A474" s="33" t="s">
        <v>453</v>
      </c>
      <c r="B474" s="51" t="s">
        <v>60</v>
      </c>
      <c r="C474" s="51" t="s">
        <v>51</v>
      </c>
      <c r="D474" s="38" t="s">
        <v>426</v>
      </c>
      <c r="E474" s="25" t="s">
        <v>81</v>
      </c>
      <c r="F474" s="27">
        <f t="shared" si="137"/>
        <v>50</v>
      </c>
      <c r="G474" s="27">
        <f t="shared" si="137"/>
        <v>0</v>
      </c>
    </row>
    <row r="475" spans="1:7" s="5" customFormat="1" ht="39" customHeight="1">
      <c r="A475" s="74" t="s">
        <v>173</v>
      </c>
      <c r="B475" s="51" t="s">
        <v>60</v>
      </c>
      <c r="C475" s="51" t="s">
        <v>51</v>
      </c>
      <c r="D475" s="38" t="s">
        <v>426</v>
      </c>
      <c r="E475" s="25" t="s">
        <v>172</v>
      </c>
      <c r="F475" s="27">
        <v>50</v>
      </c>
      <c r="G475" s="27"/>
    </row>
    <row r="476" spans="1:7" s="5" customFormat="1" ht="20.25">
      <c r="A476" s="33"/>
      <c r="B476" s="25"/>
      <c r="C476" s="25"/>
      <c r="D476" s="25"/>
      <c r="E476" s="25"/>
      <c r="F476" s="58"/>
      <c r="G476" s="58"/>
    </row>
    <row r="477" spans="1:7" s="7" customFormat="1" ht="37.5">
      <c r="A477" s="73" t="s">
        <v>64</v>
      </c>
      <c r="B477" s="22" t="s">
        <v>60</v>
      </c>
      <c r="C477" s="22" t="s">
        <v>62</v>
      </c>
      <c r="D477" s="29"/>
      <c r="E477" s="22"/>
      <c r="F477" s="24">
        <f t="shared" ref="F477:G481" si="138">F478</f>
        <v>4493</v>
      </c>
      <c r="G477" s="24">
        <f t="shared" si="138"/>
        <v>0</v>
      </c>
    </row>
    <row r="478" spans="1:7" s="9" customFormat="1" ht="54" customHeight="1">
      <c r="A478" s="33" t="s">
        <v>483</v>
      </c>
      <c r="B478" s="25" t="s">
        <v>60</v>
      </c>
      <c r="C478" s="25" t="s">
        <v>62</v>
      </c>
      <c r="D478" s="25" t="s">
        <v>413</v>
      </c>
      <c r="E478" s="25" t="s">
        <v>547</v>
      </c>
      <c r="F478" s="28">
        <f>F479</f>
        <v>4493</v>
      </c>
      <c r="G478" s="28">
        <f>G479</f>
        <v>0</v>
      </c>
    </row>
    <row r="479" spans="1:7" s="9" customFormat="1" ht="21" customHeight="1">
      <c r="A479" s="79" t="s">
        <v>79</v>
      </c>
      <c r="B479" s="25" t="s">
        <v>60</v>
      </c>
      <c r="C479" s="25" t="s">
        <v>62</v>
      </c>
      <c r="D479" s="25" t="s">
        <v>414</v>
      </c>
      <c r="E479" s="25"/>
      <c r="F479" s="28">
        <f t="shared" ref="F479:F481" si="139">F480</f>
        <v>4493</v>
      </c>
      <c r="G479" s="27">
        <f t="shared" si="138"/>
        <v>0</v>
      </c>
    </row>
    <row r="480" spans="1:7" s="9" customFormat="1" ht="33">
      <c r="A480" s="79" t="s">
        <v>129</v>
      </c>
      <c r="B480" s="25" t="s">
        <v>60</v>
      </c>
      <c r="C480" s="25" t="s">
        <v>62</v>
      </c>
      <c r="D480" s="25" t="s">
        <v>548</v>
      </c>
      <c r="E480" s="25"/>
      <c r="F480" s="28">
        <f t="shared" si="139"/>
        <v>4493</v>
      </c>
      <c r="G480" s="27">
        <f t="shared" si="138"/>
        <v>0</v>
      </c>
    </row>
    <row r="481" spans="1:8" s="9" customFormat="1" ht="33">
      <c r="A481" s="33" t="s">
        <v>453</v>
      </c>
      <c r="B481" s="25" t="s">
        <v>60</v>
      </c>
      <c r="C481" s="25" t="s">
        <v>62</v>
      </c>
      <c r="D481" s="25" t="s">
        <v>548</v>
      </c>
      <c r="E481" s="25" t="s">
        <v>81</v>
      </c>
      <c r="F481" s="28">
        <f t="shared" si="139"/>
        <v>4493</v>
      </c>
      <c r="G481" s="27">
        <f t="shared" si="138"/>
        <v>0</v>
      </c>
    </row>
    <row r="482" spans="1:8" s="9" customFormat="1" ht="38.25" customHeight="1">
      <c r="A482" s="74" t="s">
        <v>173</v>
      </c>
      <c r="B482" s="25" t="s">
        <v>60</v>
      </c>
      <c r="C482" s="25" t="s">
        <v>62</v>
      </c>
      <c r="D482" s="25" t="s">
        <v>548</v>
      </c>
      <c r="E482" s="25" t="s">
        <v>172</v>
      </c>
      <c r="F482" s="28">
        <v>4493</v>
      </c>
      <c r="G482" s="27"/>
    </row>
    <row r="483" spans="1:8" ht="20.25" customHeight="1">
      <c r="A483" s="85"/>
      <c r="B483" s="39"/>
      <c r="C483" s="39"/>
      <c r="D483" s="39"/>
      <c r="E483" s="40"/>
      <c r="F483" s="18"/>
      <c r="G483" s="18"/>
    </row>
    <row r="484" spans="1:8" s="5" customFormat="1" ht="20.25">
      <c r="A484" s="76" t="s">
        <v>35</v>
      </c>
      <c r="B484" s="19" t="s">
        <v>36</v>
      </c>
      <c r="C484" s="19"/>
      <c r="D484" s="20"/>
      <c r="E484" s="19"/>
      <c r="F484" s="41">
        <f>F486+F511+F534+F593+F600+F611+F622</f>
        <v>2819495</v>
      </c>
      <c r="G484" s="41">
        <f>G486+G511+G534+G593+G600+G611+G622</f>
        <v>244687</v>
      </c>
      <c r="H484" s="72"/>
    </row>
    <row r="485" spans="1:8" s="5" customFormat="1" ht="20.25">
      <c r="A485" s="76"/>
      <c r="B485" s="19"/>
      <c r="C485" s="19"/>
      <c r="D485" s="20"/>
      <c r="E485" s="19"/>
      <c r="F485" s="48"/>
      <c r="G485" s="48"/>
    </row>
    <row r="486" spans="1:8" s="5" customFormat="1" ht="20.25">
      <c r="A486" s="73" t="s">
        <v>37</v>
      </c>
      <c r="B486" s="22" t="s">
        <v>56</v>
      </c>
      <c r="C486" s="22" t="s">
        <v>50</v>
      </c>
      <c r="D486" s="29"/>
      <c r="E486" s="22"/>
      <c r="F486" s="30">
        <f>F487+F505</f>
        <v>1004753</v>
      </c>
      <c r="G486" s="30">
        <f>G487+G505</f>
        <v>0</v>
      </c>
    </row>
    <row r="487" spans="1:8" s="5" customFormat="1" ht="50.25">
      <c r="A487" s="33" t="s">
        <v>494</v>
      </c>
      <c r="B487" s="25" t="s">
        <v>56</v>
      </c>
      <c r="C487" s="25" t="s">
        <v>50</v>
      </c>
      <c r="D487" s="32" t="s">
        <v>323</v>
      </c>
      <c r="E487" s="25"/>
      <c r="F487" s="27">
        <f>F488+F493+F498+F502</f>
        <v>1001315</v>
      </c>
      <c r="G487" s="27">
        <f>G488+G493+G498+G502</f>
        <v>0</v>
      </c>
    </row>
    <row r="488" spans="1:8" s="5" customFormat="1" ht="33.75">
      <c r="A488" s="79" t="s">
        <v>219</v>
      </c>
      <c r="B488" s="25" t="s">
        <v>56</v>
      </c>
      <c r="C488" s="25" t="s">
        <v>50</v>
      </c>
      <c r="D488" s="32" t="s">
        <v>324</v>
      </c>
      <c r="E488" s="25"/>
      <c r="F488" s="27">
        <f t="shared" ref="F488:G489" si="140">F489</f>
        <v>635842</v>
      </c>
      <c r="G488" s="27">
        <f t="shared" si="140"/>
        <v>0</v>
      </c>
    </row>
    <row r="489" spans="1:8" s="5" customFormat="1" ht="20.25">
      <c r="A489" s="75" t="s">
        <v>107</v>
      </c>
      <c r="B489" s="25" t="s">
        <v>56</v>
      </c>
      <c r="C489" s="25" t="s">
        <v>50</v>
      </c>
      <c r="D489" s="32" t="s">
        <v>325</v>
      </c>
      <c r="E489" s="25"/>
      <c r="F489" s="27">
        <f t="shared" si="140"/>
        <v>635842</v>
      </c>
      <c r="G489" s="27">
        <f t="shared" si="140"/>
        <v>0</v>
      </c>
    </row>
    <row r="490" spans="1:8" s="5" customFormat="1" ht="39" customHeight="1">
      <c r="A490" s="75" t="s">
        <v>84</v>
      </c>
      <c r="B490" s="25" t="s">
        <v>56</v>
      </c>
      <c r="C490" s="25" t="s">
        <v>50</v>
      </c>
      <c r="D490" s="32" t="s">
        <v>325</v>
      </c>
      <c r="E490" s="25" t="s">
        <v>85</v>
      </c>
      <c r="F490" s="27">
        <f t="shared" ref="F490:G490" si="141">F491+F492</f>
        <v>635842</v>
      </c>
      <c r="G490" s="27">
        <f t="shared" si="141"/>
        <v>0</v>
      </c>
    </row>
    <row r="491" spans="1:8" s="5" customFormat="1" ht="20.25">
      <c r="A491" s="33" t="s">
        <v>181</v>
      </c>
      <c r="B491" s="25" t="s">
        <v>56</v>
      </c>
      <c r="C491" s="25" t="s">
        <v>50</v>
      </c>
      <c r="D491" s="32" t="s">
        <v>325</v>
      </c>
      <c r="E491" s="25" t="s">
        <v>180</v>
      </c>
      <c r="F491" s="27">
        <v>562742</v>
      </c>
      <c r="G491" s="27"/>
    </row>
    <row r="492" spans="1:8" s="5" customFormat="1" ht="20.25">
      <c r="A492" s="33" t="s">
        <v>192</v>
      </c>
      <c r="B492" s="25" t="s">
        <v>56</v>
      </c>
      <c r="C492" s="25" t="s">
        <v>50</v>
      </c>
      <c r="D492" s="32" t="s">
        <v>325</v>
      </c>
      <c r="E492" s="25" t="s">
        <v>191</v>
      </c>
      <c r="F492" s="27">
        <v>73100</v>
      </c>
      <c r="G492" s="27"/>
    </row>
    <row r="493" spans="1:8" s="5" customFormat="1" ht="24" customHeight="1">
      <c r="A493" s="78" t="s">
        <v>79</v>
      </c>
      <c r="B493" s="25" t="s">
        <v>56</v>
      </c>
      <c r="C493" s="25" t="s">
        <v>50</v>
      </c>
      <c r="D493" s="25" t="s">
        <v>326</v>
      </c>
      <c r="E493" s="25"/>
      <c r="F493" s="27">
        <f>F494</f>
        <v>86578</v>
      </c>
      <c r="G493" s="27">
        <f>G494</f>
        <v>0</v>
      </c>
    </row>
    <row r="494" spans="1:8" s="5" customFormat="1" ht="20.25">
      <c r="A494" s="75" t="s">
        <v>108</v>
      </c>
      <c r="B494" s="25" t="s">
        <v>56</v>
      </c>
      <c r="C494" s="25" t="s">
        <v>50</v>
      </c>
      <c r="D494" s="25" t="s">
        <v>328</v>
      </c>
      <c r="E494" s="25"/>
      <c r="F494" s="27">
        <f t="shared" ref="F494:G494" si="142">F495</f>
        <v>86578</v>
      </c>
      <c r="G494" s="27">
        <f t="shared" si="142"/>
        <v>0</v>
      </c>
    </row>
    <row r="495" spans="1:8" s="5" customFormat="1" ht="38.25" customHeight="1">
      <c r="A495" s="75" t="s">
        <v>84</v>
      </c>
      <c r="B495" s="25" t="s">
        <v>56</v>
      </c>
      <c r="C495" s="25" t="s">
        <v>50</v>
      </c>
      <c r="D495" s="25" t="s">
        <v>328</v>
      </c>
      <c r="E495" s="25" t="s">
        <v>85</v>
      </c>
      <c r="F495" s="27">
        <f t="shared" ref="F495:G495" si="143">F496+F497</f>
        <v>86578</v>
      </c>
      <c r="G495" s="27">
        <f t="shared" si="143"/>
        <v>0</v>
      </c>
    </row>
    <row r="496" spans="1:8" s="5" customFormat="1" ht="20.25">
      <c r="A496" s="33" t="s">
        <v>181</v>
      </c>
      <c r="B496" s="25" t="s">
        <v>56</v>
      </c>
      <c r="C496" s="25" t="s">
        <v>50</v>
      </c>
      <c r="D496" s="25" t="s">
        <v>328</v>
      </c>
      <c r="E496" s="25" t="s">
        <v>180</v>
      </c>
      <c r="F496" s="27">
        <v>83314</v>
      </c>
      <c r="G496" s="27"/>
    </row>
    <row r="497" spans="1:7" s="5" customFormat="1" ht="20.25">
      <c r="A497" s="33" t="s">
        <v>192</v>
      </c>
      <c r="B497" s="25" t="s">
        <v>56</v>
      </c>
      <c r="C497" s="25" t="s">
        <v>50</v>
      </c>
      <c r="D497" s="25" t="s">
        <v>328</v>
      </c>
      <c r="E497" s="25" t="s">
        <v>191</v>
      </c>
      <c r="F497" s="27">
        <v>3264</v>
      </c>
      <c r="G497" s="27"/>
    </row>
    <row r="498" spans="1:7" s="5" customFormat="1" ht="20.25">
      <c r="A498" s="33" t="s">
        <v>210</v>
      </c>
      <c r="B498" s="25" t="s">
        <v>56</v>
      </c>
      <c r="C498" s="25" t="s">
        <v>50</v>
      </c>
      <c r="D498" s="25" t="s">
        <v>329</v>
      </c>
      <c r="E498" s="25"/>
      <c r="F498" s="27">
        <f t="shared" ref="F498:G500" si="144">F499</f>
        <v>272812</v>
      </c>
      <c r="G498" s="27">
        <f t="shared" si="144"/>
        <v>0</v>
      </c>
    </row>
    <row r="499" spans="1:7" s="5" customFormat="1" ht="33.75">
      <c r="A499" s="33" t="s">
        <v>212</v>
      </c>
      <c r="B499" s="25" t="s">
        <v>56</v>
      </c>
      <c r="C499" s="25" t="s">
        <v>50</v>
      </c>
      <c r="D499" s="25" t="s">
        <v>330</v>
      </c>
      <c r="E499" s="25"/>
      <c r="F499" s="27">
        <f t="shared" si="144"/>
        <v>272812</v>
      </c>
      <c r="G499" s="27">
        <f t="shared" si="144"/>
        <v>0</v>
      </c>
    </row>
    <row r="500" spans="1:7" s="5" customFormat="1" ht="39.75" customHeight="1">
      <c r="A500" s="75" t="s">
        <v>84</v>
      </c>
      <c r="B500" s="25" t="s">
        <v>56</v>
      </c>
      <c r="C500" s="25" t="s">
        <v>50</v>
      </c>
      <c r="D500" s="25" t="s">
        <v>330</v>
      </c>
      <c r="E500" s="25" t="s">
        <v>85</v>
      </c>
      <c r="F500" s="27">
        <f t="shared" si="144"/>
        <v>272812</v>
      </c>
      <c r="G500" s="27">
        <f t="shared" si="144"/>
        <v>0</v>
      </c>
    </row>
    <row r="501" spans="1:7" s="5" customFormat="1" ht="50.25">
      <c r="A501" s="33" t="s">
        <v>196</v>
      </c>
      <c r="B501" s="25" t="s">
        <v>56</v>
      </c>
      <c r="C501" s="25" t="s">
        <v>50</v>
      </c>
      <c r="D501" s="25" t="s">
        <v>330</v>
      </c>
      <c r="E501" s="25" t="s">
        <v>186</v>
      </c>
      <c r="F501" s="27">
        <v>272812</v>
      </c>
      <c r="G501" s="27"/>
    </row>
    <row r="502" spans="1:7" s="5" customFormat="1" ht="22.5" customHeight="1">
      <c r="A502" s="33" t="s">
        <v>526</v>
      </c>
      <c r="B502" s="42" t="s">
        <v>56</v>
      </c>
      <c r="C502" s="25" t="s">
        <v>50</v>
      </c>
      <c r="D502" s="26" t="s">
        <v>527</v>
      </c>
      <c r="E502" s="25"/>
      <c r="F502" s="27">
        <f t="shared" ref="F502:G503" si="145">F503</f>
        <v>6083</v>
      </c>
      <c r="G502" s="27">
        <f t="shared" si="145"/>
        <v>0</v>
      </c>
    </row>
    <row r="503" spans="1:7" s="5" customFormat="1" ht="34.5" customHeight="1">
      <c r="A503" s="33" t="s">
        <v>220</v>
      </c>
      <c r="B503" s="42" t="s">
        <v>56</v>
      </c>
      <c r="C503" s="25" t="s">
        <v>50</v>
      </c>
      <c r="D503" s="26" t="s">
        <v>527</v>
      </c>
      <c r="E503" s="25" t="s">
        <v>87</v>
      </c>
      <c r="F503" s="27">
        <f t="shared" si="145"/>
        <v>6083</v>
      </c>
      <c r="G503" s="27">
        <f t="shared" si="145"/>
        <v>0</v>
      </c>
    </row>
    <row r="504" spans="1:7" s="5" customFormat="1" ht="20.25">
      <c r="A504" s="79" t="s">
        <v>86</v>
      </c>
      <c r="B504" s="42" t="s">
        <v>56</v>
      </c>
      <c r="C504" s="25" t="s">
        <v>50</v>
      </c>
      <c r="D504" s="26" t="s">
        <v>527</v>
      </c>
      <c r="E504" s="25" t="s">
        <v>198</v>
      </c>
      <c r="F504" s="27">
        <v>6083</v>
      </c>
      <c r="G504" s="27"/>
    </row>
    <row r="505" spans="1:7" ht="49.5">
      <c r="A505" s="33" t="s">
        <v>510</v>
      </c>
      <c r="B505" s="42" t="s">
        <v>56</v>
      </c>
      <c r="C505" s="42" t="s">
        <v>50</v>
      </c>
      <c r="D505" s="26" t="s">
        <v>401</v>
      </c>
      <c r="E505" s="25"/>
      <c r="F505" s="27">
        <f t="shared" ref="F505:G508" si="146">F506</f>
        <v>3438</v>
      </c>
      <c r="G505" s="27">
        <f t="shared" si="146"/>
        <v>0</v>
      </c>
    </row>
    <row r="506" spans="1:7" ht="16.5">
      <c r="A506" s="33" t="s">
        <v>79</v>
      </c>
      <c r="B506" s="42" t="s">
        <v>56</v>
      </c>
      <c r="C506" s="42" t="s">
        <v>50</v>
      </c>
      <c r="D506" s="25" t="s">
        <v>402</v>
      </c>
      <c r="E506" s="25"/>
      <c r="F506" s="27">
        <f t="shared" si="146"/>
        <v>3438</v>
      </c>
      <c r="G506" s="27">
        <f t="shared" si="146"/>
        <v>0</v>
      </c>
    </row>
    <row r="507" spans="1:7" ht="16.5">
      <c r="A507" s="75" t="s">
        <v>108</v>
      </c>
      <c r="B507" s="42" t="s">
        <v>56</v>
      </c>
      <c r="C507" s="42" t="s">
        <v>50</v>
      </c>
      <c r="D507" s="25" t="s">
        <v>568</v>
      </c>
      <c r="E507" s="25"/>
      <c r="F507" s="27">
        <f t="shared" si="146"/>
        <v>3438</v>
      </c>
      <c r="G507" s="27">
        <f t="shared" si="146"/>
        <v>0</v>
      </c>
    </row>
    <row r="508" spans="1:7" ht="36" customHeight="1">
      <c r="A508" s="75" t="s">
        <v>84</v>
      </c>
      <c r="B508" s="42" t="s">
        <v>56</v>
      </c>
      <c r="C508" s="42" t="s">
        <v>50</v>
      </c>
      <c r="D508" s="25" t="s">
        <v>568</v>
      </c>
      <c r="E508" s="25" t="s">
        <v>85</v>
      </c>
      <c r="F508" s="27">
        <f t="shared" si="146"/>
        <v>3438</v>
      </c>
      <c r="G508" s="27">
        <f t="shared" si="146"/>
        <v>0</v>
      </c>
    </row>
    <row r="509" spans="1:7" ht="16.5">
      <c r="A509" s="75" t="s">
        <v>181</v>
      </c>
      <c r="B509" s="42" t="s">
        <v>56</v>
      </c>
      <c r="C509" s="42" t="s">
        <v>50</v>
      </c>
      <c r="D509" s="25" t="s">
        <v>568</v>
      </c>
      <c r="E509" s="25" t="s">
        <v>180</v>
      </c>
      <c r="F509" s="27">
        <v>3438</v>
      </c>
      <c r="G509" s="27"/>
    </row>
    <row r="510" spans="1:7" ht="18" customHeight="1">
      <c r="A510" s="80"/>
      <c r="B510" s="34"/>
      <c r="C510" s="34"/>
      <c r="D510" s="35"/>
      <c r="E510" s="34"/>
      <c r="F510" s="18"/>
      <c r="G510" s="18"/>
    </row>
    <row r="511" spans="1:7" s="7" customFormat="1" ht="18.75">
      <c r="A511" s="73" t="s">
        <v>38</v>
      </c>
      <c r="B511" s="22" t="s">
        <v>56</v>
      </c>
      <c r="C511" s="22" t="s">
        <v>51</v>
      </c>
      <c r="D511" s="29"/>
      <c r="E511" s="22"/>
      <c r="F511" s="30">
        <f>F512+F528</f>
        <v>662459</v>
      </c>
      <c r="G511" s="30">
        <f>G512+G528</f>
        <v>0</v>
      </c>
    </row>
    <row r="512" spans="1:7" s="7" customFormat="1" ht="50.25">
      <c r="A512" s="33" t="s">
        <v>494</v>
      </c>
      <c r="B512" s="25" t="s">
        <v>56</v>
      </c>
      <c r="C512" s="25" t="s">
        <v>51</v>
      </c>
      <c r="D512" s="32" t="s">
        <v>323</v>
      </c>
      <c r="E512" s="27"/>
      <c r="F512" s="27">
        <f>F513+F517+F524</f>
        <v>660981</v>
      </c>
      <c r="G512" s="27">
        <f>G513+G517+G524</f>
        <v>0</v>
      </c>
    </row>
    <row r="513" spans="1:7" s="7" customFormat="1" ht="33.75">
      <c r="A513" s="79" t="s">
        <v>219</v>
      </c>
      <c r="B513" s="42" t="s">
        <v>56</v>
      </c>
      <c r="C513" s="42" t="s">
        <v>51</v>
      </c>
      <c r="D513" s="42" t="s">
        <v>324</v>
      </c>
      <c r="E513" s="52"/>
      <c r="F513" s="53">
        <f t="shared" ref="F513:G515" si="147">F514</f>
        <v>613419</v>
      </c>
      <c r="G513" s="53">
        <f t="shared" si="147"/>
        <v>0</v>
      </c>
    </row>
    <row r="514" spans="1:7" s="7" customFormat="1" ht="18.75">
      <c r="A514" s="75" t="s">
        <v>110</v>
      </c>
      <c r="B514" s="42" t="s">
        <v>56</v>
      </c>
      <c r="C514" s="42" t="s">
        <v>51</v>
      </c>
      <c r="D514" s="42" t="s">
        <v>331</v>
      </c>
      <c r="E514" s="52"/>
      <c r="F514" s="53">
        <f t="shared" si="147"/>
        <v>613419</v>
      </c>
      <c r="G514" s="53">
        <f t="shared" si="147"/>
        <v>0</v>
      </c>
    </row>
    <row r="515" spans="1:7" s="7" customFormat="1" ht="41.25" customHeight="1">
      <c r="A515" s="75" t="s">
        <v>84</v>
      </c>
      <c r="B515" s="42" t="s">
        <v>56</v>
      </c>
      <c r="C515" s="42" t="s">
        <v>51</v>
      </c>
      <c r="D515" s="42" t="s">
        <v>331</v>
      </c>
      <c r="E515" s="42">
        <v>600</v>
      </c>
      <c r="F515" s="27">
        <f t="shared" si="147"/>
        <v>613419</v>
      </c>
      <c r="G515" s="27">
        <f t="shared" si="147"/>
        <v>0</v>
      </c>
    </row>
    <row r="516" spans="1:7" s="7" customFormat="1" ht="18.75">
      <c r="A516" s="75" t="s">
        <v>181</v>
      </c>
      <c r="B516" s="42" t="s">
        <v>56</v>
      </c>
      <c r="C516" s="42" t="s">
        <v>51</v>
      </c>
      <c r="D516" s="42" t="s">
        <v>331</v>
      </c>
      <c r="E516" s="42" t="s">
        <v>180</v>
      </c>
      <c r="F516" s="27">
        <v>613419</v>
      </c>
      <c r="G516" s="27"/>
    </row>
    <row r="517" spans="1:7" s="7" customFormat="1" ht="27" customHeight="1">
      <c r="A517" s="78" t="s">
        <v>79</v>
      </c>
      <c r="B517" s="25" t="s">
        <v>56</v>
      </c>
      <c r="C517" s="25" t="s">
        <v>51</v>
      </c>
      <c r="D517" s="25" t="s">
        <v>326</v>
      </c>
      <c r="E517" s="25"/>
      <c r="F517" s="27">
        <f>F518+F521</f>
        <v>27443</v>
      </c>
      <c r="G517" s="27">
        <f>G518+G521</f>
        <v>0</v>
      </c>
    </row>
    <row r="518" spans="1:7" s="7" customFormat="1" ht="18.75">
      <c r="A518" s="68" t="s">
        <v>86</v>
      </c>
      <c r="B518" s="25" t="s">
        <v>56</v>
      </c>
      <c r="C518" s="25" t="s">
        <v>51</v>
      </c>
      <c r="D518" s="25" t="s">
        <v>327</v>
      </c>
      <c r="E518" s="25"/>
      <c r="F518" s="50">
        <f t="shared" ref="F518:G519" si="148">F519</f>
        <v>7029</v>
      </c>
      <c r="G518" s="50">
        <f t="shared" si="148"/>
        <v>0</v>
      </c>
    </row>
    <row r="519" spans="1:7" s="7" customFormat="1" ht="35.25" customHeight="1">
      <c r="A519" s="33" t="s">
        <v>220</v>
      </c>
      <c r="B519" s="25" t="s">
        <v>56</v>
      </c>
      <c r="C519" s="25" t="s">
        <v>51</v>
      </c>
      <c r="D519" s="25" t="s">
        <v>327</v>
      </c>
      <c r="E519" s="25" t="s">
        <v>87</v>
      </c>
      <c r="F519" s="27">
        <f t="shared" si="148"/>
        <v>7029</v>
      </c>
      <c r="G519" s="27">
        <f t="shared" si="148"/>
        <v>0</v>
      </c>
    </row>
    <row r="520" spans="1:7" s="7" customFormat="1" ht="18.75">
      <c r="A520" s="79" t="s">
        <v>86</v>
      </c>
      <c r="B520" s="25" t="s">
        <v>56</v>
      </c>
      <c r="C520" s="25" t="s">
        <v>51</v>
      </c>
      <c r="D520" s="25" t="s">
        <v>327</v>
      </c>
      <c r="E520" s="25" t="s">
        <v>198</v>
      </c>
      <c r="F520" s="27">
        <v>7029</v>
      </c>
      <c r="G520" s="27"/>
    </row>
    <row r="521" spans="1:7" s="7" customFormat="1" ht="18.75" customHeight="1">
      <c r="A521" s="75" t="s">
        <v>109</v>
      </c>
      <c r="B521" s="42" t="s">
        <v>56</v>
      </c>
      <c r="C521" s="42" t="s">
        <v>51</v>
      </c>
      <c r="D521" s="42" t="s">
        <v>333</v>
      </c>
      <c r="E521" s="42"/>
      <c r="F521" s="27">
        <f t="shared" ref="F521:G522" si="149">F522</f>
        <v>20414</v>
      </c>
      <c r="G521" s="27">
        <f t="shared" si="149"/>
        <v>0</v>
      </c>
    </row>
    <row r="522" spans="1:7" s="7" customFormat="1" ht="41.25" customHeight="1">
      <c r="A522" s="75" t="s">
        <v>84</v>
      </c>
      <c r="B522" s="42" t="s">
        <v>56</v>
      </c>
      <c r="C522" s="42" t="s">
        <v>51</v>
      </c>
      <c r="D522" s="42" t="s">
        <v>333</v>
      </c>
      <c r="E522" s="42" t="s">
        <v>85</v>
      </c>
      <c r="F522" s="27">
        <f t="shared" si="149"/>
        <v>20414</v>
      </c>
      <c r="G522" s="27">
        <f t="shared" si="149"/>
        <v>0</v>
      </c>
    </row>
    <row r="523" spans="1:7" s="7" customFormat="1" ht="18.75">
      <c r="A523" s="75" t="s">
        <v>181</v>
      </c>
      <c r="B523" s="42" t="s">
        <v>56</v>
      </c>
      <c r="C523" s="42" t="s">
        <v>51</v>
      </c>
      <c r="D523" s="42" t="s">
        <v>333</v>
      </c>
      <c r="E523" s="42" t="s">
        <v>180</v>
      </c>
      <c r="F523" s="27">
        <v>20414</v>
      </c>
      <c r="G523" s="27"/>
    </row>
    <row r="524" spans="1:7" s="7" customFormat="1" ht="66.75">
      <c r="A524" s="75" t="s">
        <v>213</v>
      </c>
      <c r="B524" s="42" t="s">
        <v>56</v>
      </c>
      <c r="C524" s="42" t="s">
        <v>51</v>
      </c>
      <c r="D524" s="42" t="s">
        <v>335</v>
      </c>
      <c r="E524" s="42"/>
      <c r="F524" s="27">
        <f t="shared" ref="F524:G526" si="150">F525</f>
        <v>20119</v>
      </c>
      <c r="G524" s="27">
        <f t="shared" si="150"/>
        <v>0</v>
      </c>
    </row>
    <row r="525" spans="1:7" s="7" customFormat="1" ht="33.75">
      <c r="A525" s="75" t="s">
        <v>214</v>
      </c>
      <c r="B525" s="42" t="s">
        <v>56</v>
      </c>
      <c r="C525" s="42" t="s">
        <v>51</v>
      </c>
      <c r="D525" s="42" t="s">
        <v>336</v>
      </c>
      <c r="E525" s="42"/>
      <c r="F525" s="27">
        <f t="shared" si="150"/>
        <v>20119</v>
      </c>
      <c r="G525" s="27">
        <f t="shared" si="150"/>
        <v>0</v>
      </c>
    </row>
    <row r="526" spans="1:7" s="7" customFormat="1" ht="18.75">
      <c r="A526" s="75" t="s">
        <v>100</v>
      </c>
      <c r="B526" s="42" t="s">
        <v>56</v>
      </c>
      <c r="C526" s="42" t="s">
        <v>51</v>
      </c>
      <c r="D526" s="42" t="s">
        <v>336</v>
      </c>
      <c r="E526" s="42" t="s">
        <v>101</v>
      </c>
      <c r="F526" s="27">
        <f t="shared" si="150"/>
        <v>20119</v>
      </c>
      <c r="G526" s="27">
        <f t="shared" si="150"/>
        <v>0</v>
      </c>
    </row>
    <row r="527" spans="1:7" s="7" customFormat="1" ht="66.75">
      <c r="A527" s="33" t="s">
        <v>452</v>
      </c>
      <c r="B527" s="42" t="s">
        <v>56</v>
      </c>
      <c r="C527" s="42" t="s">
        <v>51</v>
      </c>
      <c r="D527" s="42" t="s">
        <v>336</v>
      </c>
      <c r="E527" s="42" t="s">
        <v>197</v>
      </c>
      <c r="F527" s="27">
        <v>20119</v>
      </c>
      <c r="G527" s="27"/>
    </row>
    <row r="528" spans="1:7" s="7" customFormat="1" ht="50.25">
      <c r="A528" s="33" t="s">
        <v>510</v>
      </c>
      <c r="B528" s="42" t="s">
        <v>56</v>
      </c>
      <c r="C528" s="42" t="s">
        <v>51</v>
      </c>
      <c r="D528" s="26" t="s">
        <v>401</v>
      </c>
      <c r="E528" s="25"/>
      <c r="F528" s="27">
        <f t="shared" ref="F528:G531" si="151">F529</f>
        <v>1478</v>
      </c>
      <c r="G528" s="27">
        <f t="shared" si="151"/>
        <v>0</v>
      </c>
    </row>
    <row r="529" spans="1:7" s="7" customFormat="1" ht="22.5" customHeight="1">
      <c r="A529" s="33" t="s">
        <v>79</v>
      </c>
      <c r="B529" s="42" t="s">
        <v>56</v>
      </c>
      <c r="C529" s="42" t="s">
        <v>51</v>
      </c>
      <c r="D529" s="25" t="s">
        <v>402</v>
      </c>
      <c r="E529" s="25"/>
      <c r="F529" s="27">
        <f t="shared" si="151"/>
        <v>1478</v>
      </c>
      <c r="G529" s="27">
        <f t="shared" si="151"/>
        <v>0</v>
      </c>
    </row>
    <row r="530" spans="1:7" s="7" customFormat="1" ht="24" customHeight="1">
      <c r="A530" s="75" t="s">
        <v>109</v>
      </c>
      <c r="B530" s="42" t="s">
        <v>56</v>
      </c>
      <c r="C530" s="42" t="s">
        <v>51</v>
      </c>
      <c r="D530" s="25" t="s">
        <v>533</v>
      </c>
      <c r="E530" s="25"/>
      <c r="F530" s="27">
        <f t="shared" si="151"/>
        <v>1478</v>
      </c>
      <c r="G530" s="27">
        <f t="shared" si="151"/>
        <v>0</v>
      </c>
    </row>
    <row r="531" spans="1:7" s="7" customFormat="1" ht="38.25" customHeight="1">
      <c r="A531" s="75" t="s">
        <v>84</v>
      </c>
      <c r="B531" s="42" t="s">
        <v>56</v>
      </c>
      <c r="C531" s="42" t="s">
        <v>51</v>
      </c>
      <c r="D531" s="25" t="s">
        <v>533</v>
      </c>
      <c r="E531" s="25" t="s">
        <v>85</v>
      </c>
      <c r="F531" s="27">
        <f t="shared" si="151"/>
        <v>1478</v>
      </c>
      <c r="G531" s="27">
        <f t="shared" si="151"/>
        <v>0</v>
      </c>
    </row>
    <row r="532" spans="1:7" s="7" customFormat="1" ht="18.75">
      <c r="A532" s="75" t="s">
        <v>181</v>
      </c>
      <c r="B532" s="42" t="s">
        <v>56</v>
      </c>
      <c r="C532" s="42" t="s">
        <v>51</v>
      </c>
      <c r="D532" s="25" t="s">
        <v>533</v>
      </c>
      <c r="E532" s="25" t="s">
        <v>180</v>
      </c>
      <c r="F532" s="27">
        <v>1478</v>
      </c>
      <c r="G532" s="27"/>
    </row>
    <row r="533" spans="1:7" s="9" customFormat="1" ht="20.25" customHeight="1">
      <c r="A533" s="56"/>
      <c r="B533" s="42"/>
      <c r="C533" s="42"/>
      <c r="D533" s="57"/>
      <c r="E533" s="25"/>
      <c r="F533" s="60"/>
      <c r="G533" s="60"/>
    </row>
    <row r="534" spans="1:7" s="9" customFormat="1" ht="20.25" customHeight="1">
      <c r="A534" s="73" t="s">
        <v>479</v>
      </c>
      <c r="B534" s="22" t="s">
        <v>56</v>
      </c>
      <c r="C534" s="22" t="s">
        <v>53</v>
      </c>
      <c r="D534" s="57"/>
      <c r="E534" s="25"/>
      <c r="F534" s="24">
        <f>F535+F548+F566+F579+F584+F561</f>
        <v>1044401</v>
      </c>
      <c r="G534" s="24">
        <f>G535+G548+G566+G579+G584+G561</f>
        <v>244687</v>
      </c>
    </row>
    <row r="535" spans="1:7" s="9" customFormat="1" ht="34.5">
      <c r="A535" s="75" t="s">
        <v>154</v>
      </c>
      <c r="B535" s="25" t="s">
        <v>56</v>
      </c>
      <c r="C535" s="25" t="s">
        <v>53</v>
      </c>
      <c r="D535" s="32" t="s">
        <v>290</v>
      </c>
      <c r="E535" s="22"/>
      <c r="F535" s="27">
        <f t="shared" ref="F535:G535" si="152">F536+F540+F544</f>
        <v>297601</v>
      </c>
      <c r="G535" s="27">
        <f t="shared" si="152"/>
        <v>80422</v>
      </c>
    </row>
    <row r="536" spans="1:7" s="9" customFormat="1" ht="33">
      <c r="A536" s="79" t="s">
        <v>219</v>
      </c>
      <c r="B536" s="25" t="s">
        <v>56</v>
      </c>
      <c r="C536" s="25" t="s">
        <v>53</v>
      </c>
      <c r="D536" s="32" t="s">
        <v>291</v>
      </c>
      <c r="E536" s="25"/>
      <c r="F536" s="27">
        <f t="shared" ref="F536:G538" si="153">F537</f>
        <v>213603</v>
      </c>
      <c r="G536" s="27">
        <f t="shared" si="153"/>
        <v>0</v>
      </c>
    </row>
    <row r="537" spans="1:7" s="9" customFormat="1" ht="16.5">
      <c r="A537" s="33" t="s">
        <v>88</v>
      </c>
      <c r="B537" s="25" t="s">
        <v>56</v>
      </c>
      <c r="C537" s="25" t="s">
        <v>53</v>
      </c>
      <c r="D537" s="32" t="s">
        <v>292</v>
      </c>
      <c r="E537" s="25"/>
      <c r="F537" s="27">
        <f t="shared" si="153"/>
        <v>213603</v>
      </c>
      <c r="G537" s="27">
        <f t="shared" si="153"/>
        <v>0</v>
      </c>
    </row>
    <row r="538" spans="1:7" s="9" customFormat="1" ht="32.25" customHeight="1">
      <c r="A538" s="75" t="s">
        <v>84</v>
      </c>
      <c r="B538" s="25" t="s">
        <v>56</v>
      </c>
      <c r="C538" s="25" t="s">
        <v>53</v>
      </c>
      <c r="D538" s="32" t="s">
        <v>292</v>
      </c>
      <c r="E538" s="25" t="s">
        <v>85</v>
      </c>
      <c r="F538" s="27">
        <f t="shared" si="153"/>
        <v>213603</v>
      </c>
      <c r="G538" s="27">
        <f t="shared" si="153"/>
        <v>0</v>
      </c>
    </row>
    <row r="539" spans="1:7" s="9" customFormat="1" ht="20.25" customHeight="1">
      <c r="A539" s="75" t="s">
        <v>181</v>
      </c>
      <c r="B539" s="25" t="s">
        <v>56</v>
      </c>
      <c r="C539" s="25" t="s">
        <v>53</v>
      </c>
      <c r="D539" s="32" t="s">
        <v>292</v>
      </c>
      <c r="E539" s="25" t="s">
        <v>180</v>
      </c>
      <c r="F539" s="27">
        <v>213603</v>
      </c>
      <c r="G539" s="27"/>
    </row>
    <row r="540" spans="1:7" s="9" customFormat="1" ht="23.25" customHeight="1">
      <c r="A540" s="75" t="s">
        <v>79</v>
      </c>
      <c r="B540" s="25" t="s">
        <v>56</v>
      </c>
      <c r="C540" s="25" t="s">
        <v>53</v>
      </c>
      <c r="D540" s="32" t="s">
        <v>293</v>
      </c>
      <c r="E540" s="25"/>
      <c r="F540" s="27">
        <f t="shared" ref="F540:G542" si="154">F541</f>
        <v>3576</v>
      </c>
      <c r="G540" s="27">
        <f t="shared" si="154"/>
        <v>0</v>
      </c>
    </row>
    <row r="541" spans="1:7" s="9" customFormat="1" ht="21.75" customHeight="1">
      <c r="A541" s="75" t="s">
        <v>89</v>
      </c>
      <c r="B541" s="25" t="s">
        <v>56</v>
      </c>
      <c r="C541" s="25" t="s">
        <v>53</v>
      </c>
      <c r="D541" s="32" t="s">
        <v>294</v>
      </c>
      <c r="E541" s="25"/>
      <c r="F541" s="27">
        <f t="shared" si="154"/>
        <v>3576</v>
      </c>
      <c r="G541" s="27">
        <f t="shared" si="154"/>
        <v>0</v>
      </c>
    </row>
    <row r="542" spans="1:7" s="9" customFormat="1" ht="36" customHeight="1">
      <c r="A542" s="75" t="s">
        <v>84</v>
      </c>
      <c r="B542" s="25" t="s">
        <v>56</v>
      </c>
      <c r="C542" s="25" t="s">
        <v>53</v>
      </c>
      <c r="D542" s="32" t="s">
        <v>294</v>
      </c>
      <c r="E542" s="25" t="s">
        <v>85</v>
      </c>
      <c r="F542" s="27">
        <f t="shared" si="154"/>
        <v>3576</v>
      </c>
      <c r="G542" s="27">
        <f t="shared" si="154"/>
        <v>0</v>
      </c>
    </row>
    <row r="543" spans="1:7" s="9" customFormat="1" ht="16.5">
      <c r="A543" s="75" t="s">
        <v>181</v>
      </c>
      <c r="B543" s="25" t="s">
        <v>56</v>
      </c>
      <c r="C543" s="25" t="s">
        <v>53</v>
      </c>
      <c r="D543" s="32" t="s">
        <v>294</v>
      </c>
      <c r="E543" s="25" t="s">
        <v>180</v>
      </c>
      <c r="F543" s="27">
        <v>3576</v>
      </c>
      <c r="G543" s="27"/>
    </row>
    <row r="544" spans="1:7" s="9" customFormat="1" ht="33">
      <c r="A544" s="33" t="s">
        <v>155</v>
      </c>
      <c r="B544" s="42" t="s">
        <v>56</v>
      </c>
      <c r="C544" s="25" t="s">
        <v>53</v>
      </c>
      <c r="D544" s="26" t="s">
        <v>447</v>
      </c>
      <c r="E544" s="25"/>
      <c r="F544" s="27">
        <f t="shared" ref="F544:G546" si="155">F545</f>
        <v>80422</v>
      </c>
      <c r="G544" s="27">
        <f t="shared" si="155"/>
        <v>80422</v>
      </c>
    </row>
    <row r="545" spans="1:7" s="9" customFormat="1" ht="49.5">
      <c r="A545" s="56" t="s">
        <v>448</v>
      </c>
      <c r="B545" s="42" t="s">
        <v>56</v>
      </c>
      <c r="C545" s="25" t="s">
        <v>53</v>
      </c>
      <c r="D545" s="26" t="s">
        <v>464</v>
      </c>
      <c r="E545" s="25"/>
      <c r="F545" s="27">
        <f t="shared" si="155"/>
        <v>80422</v>
      </c>
      <c r="G545" s="27">
        <f t="shared" si="155"/>
        <v>80422</v>
      </c>
    </row>
    <row r="546" spans="1:7" s="9" customFormat="1" ht="36" customHeight="1">
      <c r="A546" s="33" t="s">
        <v>84</v>
      </c>
      <c r="B546" s="42" t="s">
        <v>56</v>
      </c>
      <c r="C546" s="25" t="s">
        <v>53</v>
      </c>
      <c r="D546" s="26" t="s">
        <v>464</v>
      </c>
      <c r="E546" s="25" t="s">
        <v>85</v>
      </c>
      <c r="F546" s="27">
        <f t="shared" si="155"/>
        <v>80422</v>
      </c>
      <c r="G546" s="27">
        <f t="shared" si="155"/>
        <v>80422</v>
      </c>
    </row>
    <row r="547" spans="1:7" s="9" customFormat="1" ht="16.5">
      <c r="A547" s="56" t="s">
        <v>181</v>
      </c>
      <c r="B547" s="42" t="s">
        <v>56</v>
      </c>
      <c r="C547" s="25" t="s">
        <v>53</v>
      </c>
      <c r="D547" s="26" t="s">
        <v>464</v>
      </c>
      <c r="E547" s="25" t="s">
        <v>180</v>
      </c>
      <c r="F547" s="27">
        <v>80422</v>
      </c>
      <c r="G547" s="27">
        <v>80422</v>
      </c>
    </row>
    <row r="548" spans="1:7" s="9" customFormat="1" ht="49.5">
      <c r="A548" s="75" t="s">
        <v>496</v>
      </c>
      <c r="B548" s="25" t="s">
        <v>56</v>
      </c>
      <c r="C548" s="25" t="s">
        <v>53</v>
      </c>
      <c r="D548" s="32" t="s">
        <v>276</v>
      </c>
      <c r="E548" s="25"/>
      <c r="F548" s="50">
        <f>F549+F553+F557</f>
        <v>473804</v>
      </c>
      <c r="G548" s="50">
        <f>G549+G553+G557</f>
        <v>41066</v>
      </c>
    </row>
    <row r="549" spans="1:7" s="9" customFormat="1" ht="33">
      <c r="A549" s="79" t="s">
        <v>219</v>
      </c>
      <c r="B549" s="25" t="s">
        <v>56</v>
      </c>
      <c r="C549" s="25" t="s">
        <v>53</v>
      </c>
      <c r="D549" s="32" t="s">
        <v>277</v>
      </c>
      <c r="E549" s="25"/>
      <c r="F549" s="50">
        <f t="shared" ref="F549:G551" si="156">F550</f>
        <v>430973</v>
      </c>
      <c r="G549" s="50">
        <f t="shared" si="156"/>
        <v>0</v>
      </c>
    </row>
    <row r="550" spans="1:7" s="9" customFormat="1" ht="16.5">
      <c r="A550" s="75" t="s">
        <v>88</v>
      </c>
      <c r="B550" s="25" t="s">
        <v>56</v>
      </c>
      <c r="C550" s="25" t="s">
        <v>53</v>
      </c>
      <c r="D550" s="32" t="s">
        <v>278</v>
      </c>
      <c r="E550" s="25"/>
      <c r="F550" s="50">
        <f t="shared" si="156"/>
        <v>430973</v>
      </c>
      <c r="G550" s="50">
        <f t="shared" si="156"/>
        <v>0</v>
      </c>
    </row>
    <row r="551" spans="1:7" s="9" customFormat="1" ht="33" customHeight="1">
      <c r="A551" s="75" t="s">
        <v>84</v>
      </c>
      <c r="B551" s="25" t="s">
        <v>56</v>
      </c>
      <c r="C551" s="25" t="s">
        <v>53</v>
      </c>
      <c r="D551" s="32" t="s">
        <v>278</v>
      </c>
      <c r="E551" s="25" t="s">
        <v>85</v>
      </c>
      <c r="F551" s="27">
        <f t="shared" si="156"/>
        <v>430973</v>
      </c>
      <c r="G551" s="27">
        <f t="shared" si="156"/>
        <v>0</v>
      </c>
    </row>
    <row r="552" spans="1:7" s="9" customFormat="1" ht="20.25" customHeight="1">
      <c r="A552" s="75" t="s">
        <v>181</v>
      </c>
      <c r="B552" s="25" t="s">
        <v>56</v>
      </c>
      <c r="C552" s="25" t="s">
        <v>53</v>
      </c>
      <c r="D552" s="32" t="s">
        <v>278</v>
      </c>
      <c r="E552" s="25" t="s">
        <v>180</v>
      </c>
      <c r="F552" s="27">
        <v>430973</v>
      </c>
      <c r="G552" s="27"/>
    </row>
    <row r="553" spans="1:7" s="9" customFormat="1" ht="21" customHeight="1">
      <c r="A553" s="75" t="s">
        <v>79</v>
      </c>
      <c r="B553" s="25" t="s">
        <v>56</v>
      </c>
      <c r="C553" s="25" t="s">
        <v>53</v>
      </c>
      <c r="D553" s="32" t="s">
        <v>279</v>
      </c>
      <c r="E553" s="25"/>
      <c r="F553" s="50">
        <f>F554</f>
        <v>1765</v>
      </c>
      <c r="G553" s="50">
        <f>G554</f>
        <v>0</v>
      </c>
    </row>
    <row r="554" spans="1:7" s="9" customFormat="1" ht="19.5" customHeight="1">
      <c r="A554" s="75" t="s">
        <v>137</v>
      </c>
      <c r="B554" s="25" t="s">
        <v>56</v>
      </c>
      <c r="C554" s="25" t="s">
        <v>53</v>
      </c>
      <c r="D554" s="32" t="s">
        <v>280</v>
      </c>
      <c r="E554" s="25"/>
      <c r="F554" s="50">
        <f t="shared" ref="F554:G555" si="157">F555</f>
        <v>1765</v>
      </c>
      <c r="G554" s="50">
        <f t="shared" si="157"/>
        <v>0</v>
      </c>
    </row>
    <row r="555" spans="1:7" s="9" customFormat="1" ht="37.5" customHeight="1">
      <c r="A555" s="75" t="s">
        <v>84</v>
      </c>
      <c r="B555" s="25" t="s">
        <v>56</v>
      </c>
      <c r="C555" s="25" t="s">
        <v>53</v>
      </c>
      <c r="D555" s="32" t="s">
        <v>280</v>
      </c>
      <c r="E555" s="25" t="s">
        <v>85</v>
      </c>
      <c r="F555" s="27">
        <f t="shared" si="157"/>
        <v>1765</v>
      </c>
      <c r="G555" s="27">
        <f t="shared" si="157"/>
        <v>0</v>
      </c>
    </row>
    <row r="556" spans="1:7" s="9" customFormat="1" ht="16.5">
      <c r="A556" s="75" t="s">
        <v>181</v>
      </c>
      <c r="B556" s="25" t="s">
        <v>56</v>
      </c>
      <c r="C556" s="25" t="s">
        <v>53</v>
      </c>
      <c r="D556" s="32" t="s">
        <v>280</v>
      </c>
      <c r="E556" s="25" t="s">
        <v>180</v>
      </c>
      <c r="F556" s="27">
        <v>1765</v>
      </c>
      <c r="G556" s="27"/>
    </row>
    <row r="557" spans="1:7" s="9" customFormat="1" ht="33">
      <c r="A557" s="33" t="s">
        <v>155</v>
      </c>
      <c r="B557" s="42" t="s">
        <v>56</v>
      </c>
      <c r="C557" s="25" t="s">
        <v>53</v>
      </c>
      <c r="D557" s="26" t="s">
        <v>501</v>
      </c>
      <c r="E557" s="25"/>
      <c r="F557" s="27">
        <f t="shared" ref="F557:G559" si="158">F558</f>
        <v>41066</v>
      </c>
      <c r="G557" s="27">
        <f t="shared" si="158"/>
        <v>41066</v>
      </c>
    </row>
    <row r="558" spans="1:7" s="9" customFormat="1" ht="49.5">
      <c r="A558" s="56" t="s">
        <v>448</v>
      </c>
      <c r="B558" s="42" t="s">
        <v>56</v>
      </c>
      <c r="C558" s="25" t="s">
        <v>53</v>
      </c>
      <c r="D558" s="26" t="s">
        <v>502</v>
      </c>
      <c r="E558" s="25"/>
      <c r="F558" s="27">
        <f t="shared" si="158"/>
        <v>41066</v>
      </c>
      <c r="G558" s="27">
        <f t="shared" si="158"/>
        <v>41066</v>
      </c>
    </row>
    <row r="559" spans="1:7" s="9" customFormat="1" ht="33.75" customHeight="1">
      <c r="A559" s="33" t="s">
        <v>84</v>
      </c>
      <c r="B559" s="42" t="s">
        <v>56</v>
      </c>
      <c r="C559" s="25" t="s">
        <v>53</v>
      </c>
      <c r="D559" s="26" t="s">
        <v>502</v>
      </c>
      <c r="E559" s="25" t="s">
        <v>85</v>
      </c>
      <c r="F559" s="27">
        <f t="shared" si="158"/>
        <v>41066</v>
      </c>
      <c r="G559" s="27">
        <f t="shared" si="158"/>
        <v>41066</v>
      </c>
    </row>
    <row r="560" spans="1:7" s="9" customFormat="1" ht="16.5">
      <c r="A560" s="56" t="s">
        <v>181</v>
      </c>
      <c r="B560" s="42" t="s">
        <v>56</v>
      </c>
      <c r="C560" s="25" t="s">
        <v>53</v>
      </c>
      <c r="D560" s="26" t="s">
        <v>502</v>
      </c>
      <c r="E560" s="25" t="s">
        <v>180</v>
      </c>
      <c r="F560" s="27">
        <f>41066</f>
        <v>41066</v>
      </c>
      <c r="G560" s="27">
        <v>41066</v>
      </c>
    </row>
    <row r="561" spans="1:7" s="9" customFormat="1" ht="82.5">
      <c r="A561" s="56" t="s">
        <v>169</v>
      </c>
      <c r="B561" s="25" t="s">
        <v>56</v>
      </c>
      <c r="C561" s="25" t="s">
        <v>53</v>
      </c>
      <c r="D561" s="71" t="s">
        <v>281</v>
      </c>
      <c r="E561" s="71"/>
      <c r="F561" s="27">
        <f t="shared" ref="F561:G564" si="159">F562</f>
        <v>490</v>
      </c>
      <c r="G561" s="27">
        <f t="shared" si="159"/>
        <v>0</v>
      </c>
    </row>
    <row r="562" spans="1:7" s="9" customFormat="1" ht="16.5">
      <c r="A562" s="56" t="s">
        <v>79</v>
      </c>
      <c r="B562" s="25" t="s">
        <v>56</v>
      </c>
      <c r="C562" s="25" t="s">
        <v>53</v>
      </c>
      <c r="D562" s="71" t="s">
        <v>282</v>
      </c>
      <c r="E562" s="71"/>
      <c r="F562" s="27">
        <f t="shared" si="159"/>
        <v>490</v>
      </c>
      <c r="G562" s="27">
        <f t="shared" si="159"/>
        <v>0</v>
      </c>
    </row>
    <row r="563" spans="1:7" s="9" customFormat="1" ht="22.5" customHeight="1">
      <c r="A563" s="56" t="s">
        <v>89</v>
      </c>
      <c r="B563" s="25" t="s">
        <v>56</v>
      </c>
      <c r="C563" s="25" t="s">
        <v>53</v>
      </c>
      <c r="D563" s="71" t="s">
        <v>283</v>
      </c>
      <c r="E563" s="71"/>
      <c r="F563" s="27">
        <f t="shared" si="159"/>
        <v>490</v>
      </c>
      <c r="G563" s="27">
        <f t="shared" si="159"/>
        <v>0</v>
      </c>
    </row>
    <row r="564" spans="1:7" s="9" customFormat="1" ht="38.25" customHeight="1">
      <c r="A564" s="56" t="s">
        <v>84</v>
      </c>
      <c r="B564" s="25" t="s">
        <v>56</v>
      </c>
      <c r="C564" s="25" t="s">
        <v>53</v>
      </c>
      <c r="D564" s="71" t="s">
        <v>283</v>
      </c>
      <c r="E564" s="71" t="s">
        <v>85</v>
      </c>
      <c r="F564" s="27">
        <f t="shared" si="159"/>
        <v>490</v>
      </c>
      <c r="G564" s="27">
        <f t="shared" si="159"/>
        <v>0</v>
      </c>
    </row>
    <row r="565" spans="1:7" s="9" customFormat="1" ht="16.5">
      <c r="A565" s="56" t="s">
        <v>181</v>
      </c>
      <c r="B565" s="25" t="s">
        <v>56</v>
      </c>
      <c r="C565" s="25" t="s">
        <v>53</v>
      </c>
      <c r="D565" s="71" t="s">
        <v>283</v>
      </c>
      <c r="E565" s="28">
        <v>610</v>
      </c>
      <c r="F565" s="27">
        <f>384+106</f>
        <v>490</v>
      </c>
      <c r="G565" s="27"/>
    </row>
    <row r="566" spans="1:7" s="9" customFormat="1" ht="50.25">
      <c r="A566" s="33" t="s">
        <v>494</v>
      </c>
      <c r="B566" s="25" t="s">
        <v>56</v>
      </c>
      <c r="C566" s="25" t="s">
        <v>53</v>
      </c>
      <c r="D566" s="32" t="s">
        <v>323</v>
      </c>
      <c r="E566" s="25"/>
      <c r="F566" s="27">
        <f>F567+F571+F575</f>
        <v>269523</v>
      </c>
      <c r="G566" s="27">
        <f>G567+G571+G575</f>
        <v>123199</v>
      </c>
    </row>
    <row r="567" spans="1:7" s="9" customFormat="1" ht="33">
      <c r="A567" s="79" t="s">
        <v>219</v>
      </c>
      <c r="B567" s="25" t="s">
        <v>56</v>
      </c>
      <c r="C567" s="25" t="s">
        <v>53</v>
      </c>
      <c r="D567" s="32" t="s">
        <v>324</v>
      </c>
      <c r="E567" s="25"/>
      <c r="F567" s="27">
        <f t="shared" ref="F567:G569" si="160">F568</f>
        <v>143974</v>
      </c>
      <c r="G567" s="27">
        <f t="shared" si="160"/>
        <v>0</v>
      </c>
    </row>
    <row r="568" spans="1:7" s="9" customFormat="1" ht="16.5">
      <c r="A568" s="75" t="s">
        <v>88</v>
      </c>
      <c r="B568" s="42" t="s">
        <v>56</v>
      </c>
      <c r="C568" s="25" t="s">
        <v>53</v>
      </c>
      <c r="D568" s="42" t="s">
        <v>332</v>
      </c>
      <c r="E568" s="42"/>
      <c r="F568" s="27">
        <f t="shared" si="160"/>
        <v>143974</v>
      </c>
      <c r="G568" s="27">
        <f t="shared" si="160"/>
        <v>0</v>
      </c>
    </row>
    <row r="569" spans="1:7" s="9" customFormat="1" ht="35.25" customHeight="1">
      <c r="A569" s="75" t="s">
        <v>84</v>
      </c>
      <c r="B569" s="42" t="s">
        <v>56</v>
      </c>
      <c r="C569" s="25" t="s">
        <v>53</v>
      </c>
      <c r="D569" s="42" t="s">
        <v>332</v>
      </c>
      <c r="E569" s="42">
        <v>600</v>
      </c>
      <c r="F569" s="27">
        <f t="shared" si="160"/>
        <v>143974</v>
      </c>
      <c r="G569" s="27">
        <f t="shared" si="160"/>
        <v>0</v>
      </c>
    </row>
    <row r="570" spans="1:7" s="9" customFormat="1" ht="16.5">
      <c r="A570" s="75" t="s">
        <v>181</v>
      </c>
      <c r="B570" s="42" t="s">
        <v>56</v>
      </c>
      <c r="C570" s="25" t="s">
        <v>53</v>
      </c>
      <c r="D570" s="42" t="s">
        <v>332</v>
      </c>
      <c r="E570" s="42" t="s">
        <v>180</v>
      </c>
      <c r="F570" s="27">
        <v>143974</v>
      </c>
      <c r="G570" s="27"/>
    </row>
    <row r="571" spans="1:7" s="9" customFormat="1" ht="21" customHeight="1">
      <c r="A571" s="78" t="s">
        <v>79</v>
      </c>
      <c r="B571" s="25" t="s">
        <v>56</v>
      </c>
      <c r="C571" s="25" t="s">
        <v>53</v>
      </c>
      <c r="D571" s="32" t="s">
        <v>326</v>
      </c>
      <c r="E571" s="25"/>
      <c r="F571" s="27">
        <f t="shared" ref="F571:G573" si="161">F572</f>
        <v>2350</v>
      </c>
      <c r="G571" s="27">
        <f t="shared" si="161"/>
        <v>0</v>
      </c>
    </row>
    <row r="572" spans="1:7" s="9" customFormat="1" ht="22.5" customHeight="1">
      <c r="A572" s="75" t="s">
        <v>89</v>
      </c>
      <c r="B572" s="42" t="s">
        <v>56</v>
      </c>
      <c r="C572" s="25" t="s">
        <v>53</v>
      </c>
      <c r="D572" s="42" t="s">
        <v>334</v>
      </c>
      <c r="E572" s="42"/>
      <c r="F572" s="27">
        <f>F573</f>
        <v>2350</v>
      </c>
      <c r="G572" s="27">
        <f t="shared" si="161"/>
        <v>0</v>
      </c>
    </row>
    <row r="573" spans="1:7" s="9" customFormat="1" ht="40.5" customHeight="1">
      <c r="A573" s="75" t="s">
        <v>84</v>
      </c>
      <c r="B573" s="42" t="s">
        <v>56</v>
      </c>
      <c r="C573" s="25" t="s">
        <v>53</v>
      </c>
      <c r="D573" s="42" t="s">
        <v>334</v>
      </c>
      <c r="E573" s="42" t="s">
        <v>85</v>
      </c>
      <c r="F573" s="27">
        <f t="shared" si="161"/>
        <v>2350</v>
      </c>
      <c r="G573" s="27">
        <f t="shared" si="161"/>
        <v>0</v>
      </c>
    </row>
    <row r="574" spans="1:7" s="9" customFormat="1" ht="16.5">
      <c r="A574" s="75" t="s">
        <v>181</v>
      </c>
      <c r="B574" s="42" t="s">
        <v>56</v>
      </c>
      <c r="C574" s="25" t="s">
        <v>53</v>
      </c>
      <c r="D574" s="42" t="s">
        <v>334</v>
      </c>
      <c r="E574" s="42" t="s">
        <v>180</v>
      </c>
      <c r="F574" s="27">
        <v>2350</v>
      </c>
      <c r="G574" s="27"/>
    </row>
    <row r="575" spans="1:7" s="9" customFormat="1" ht="33">
      <c r="A575" s="33" t="s">
        <v>155</v>
      </c>
      <c r="B575" s="42" t="s">
        <v>56</v>
      </c>
      <c r="C575" s="25" t="s">
        <v>53</v>
      </c>
      <c r="D575" s="26" t="s">
        <v>449</v>
      </c>
      <c r="E575" s="25"/>
      <c r="F575" s="27">
        <f t="shared" ref="F575:G577" si="162">F576</f>
        <v>123199</v>
      </c>
      <c r="G575" s="27">
        <f t="shared" si="162"/>
        <v>123199</v>
      </c>
    </row>
    <row r="576" spans="1:7" s="9" customFormat="1" ht="49.5">
      <c r="A576" s="56" t="s">
        <v>448</v>
      </c>
      <c r="B576" s="42" t="s">
        <v>56</v>
      </c>
      <c r="C576" s="25" t="s">
        <v>53</v>
      </c>
      <c r="D576" s="26" t="s">
        <v>467</v>
      </c>
      <c r="E576" s="25"/>
      <c r="F576" s="27">
        <f t="shared" si="162"/>
        <v>123199</v>
      </c>
      <c r="G576" s="27">
        <f t="shared" si="162"/>
        <v>123199</v>
      </c>
    </row>
    <row r="577" spans="1:7" s="9" customFormat="1" ht="37.5" customHeight="1">
      <c r="A577" s="33" t="s">
        <v>84</v>
      </c>
      <c r="B577" s="42" t="s">
        <v>56</v>
      </c>
      <c r="C577" s="25" t="s">
        <v>53</v>
      </c>
      <c r="D577" s="26" t="s">
        <v>467</v>
      </c>
      <c r="E577" s="25" t="s">
        <v>85</v>
      </c>
      <c r="F577" s="27">
        <f t="shared" si="162"/>
        <v>123199</v>
      </c>
      <c r="G577" s="27">
        <f t="shared" si="162"/>
        <v>123199</v>
      </c>
    </row>
    <row r="578" spans="1:7" s="9" customFormat="1" ht="16.5">
      <c r="A578" s="56" t="s">
        <v>181</v>
      </c>
      <c r="B578" s="42" t="s">
        <v>56</v>
      </c>
      <c r="C578" s="25" t="s">
        <v>53</v>
      </c>
      <c r="D578" s="26" t="s">
        <v>467</v>
      </c>
      <c r="E578" s="25" t="s">
        <v>180</v>
      </c>
      <c r="F578" s="27">
        <v>123199</v>
      </c>
      <c r="G578" s="27">
        <v>123199</v>
      </c>
    </row>
    <row r="579" spans="1:7" s="9" customFormat="1" ht="104.25" customHeight="1">
      <c r="A579" s="33" t="s">
        <v>209</v>
      </c>
      <c r="B579" s="25" t="s">
        <v>56</v>
      </c>
      <c r="C579" s="25" t="s">
        <v>53</v>
      </c>
      <c r="D579" s="32" t="s">
        <v>307</v>
      </c>
      <c r="E579" s="25"/>
      <c r="F579" s="27">
        <f t="shared" ref="F579:G582" si="163">F580</f>
        <v>2222</v>
      </c>
      <c r="G579" s="27">
        <f t="shared" si="163"/>
        <v>0</v>
      </c>
    </row>
    <row r="580" spans="1:7" s="9" customFormat="1" ht="21.75" customHeight="1">
      <c r="A580" s="33" t="s">
        <v>79</v>
      </c>
      <c r="B580" s="25" t="s">
        <v>56</v>
      </c>
      <c r="C580" s="25" t="s">
        <v>53</v>
      </c>
      <c r="D580" s="32" t="s">
        <v>308</v>
      </c>
      <c r="E580" s="25"/>
      <c r="F580" s="27">
        <f t="shared" si="163"/>
        <v>2222</v>
      </c>
      <c r="G580" s="27">
        <f t="shared" si="163"/>
        <v>0</v>
      </c>
    </row>
    <row r="581" spans="1:7" s="9" customFormat="1" ht="24" customHeight="1">
      <c r="A581" s="75" t="s">
        <v>137</v>
      </c>
      <c r="B581" s="25" t="s">
        <v>56</v>
      </c>
      <c r="C581" s="25" t="s">
        <v>53</v>
      </c>
      <c r="D581" s="32" t="s">
        <v>480</v>
      </c>
      <c r="E581" s="25"/>
      <c r="F581" s="27">
        <f t="shared" si="163"/>
        <v>2222</v>
      </c>
      <c r="G581" s="27">
        <f t="shared" si="163"/>
        <v>0</v>
      </c>
    </row>
    <row r="582" spans="1:7" s="9" customFormat="1" ht="38.25" customHeight="1">
      <c r="A582" s="75" t="s">
        <v>84</v>
      </c>
      <c r="B582" s="25" t="s">
        <v>56</v>
      </c>
      <c r="C582" s="25" t="s">
        <v>53</v>
      </c>
      <c r="D582" s="32" t="s">
        <v>480</v>
      </c>
      <c r="E582" s="25" t="s">
        <v>85</v>
      </c>
      <c r="F582" s="27">
        <f t="shared" si="163"/>
        <v>2222</v>
      </c>
      <c r="G582" s="27">
        <f t="shared" si="163"/>
        <v>0</v>
      </c>
    </row>
    <row r="583" spans="1:7" s="9" customFormat="1" ht="20.25" customHeight="1">
      <c r="A583" s="75" t="s">
        <v>181</v>
      </c>
      <c r="B583" s="25" t="s">
        <v>56</v>
      </c>
      <c r="C583" s="25" t="s">
        <v>53</v>
      </c>
      <c r="D583" s="32" t="s">
        <v>480</v>
      </c>
      <c r="E583" s="25" t="s">
        <v>180</v>
      </c>
      <c r="F583" s="27">
        <f>898+1324</f>
        <v>2222</v>
      </c>
      <c r="G583" s="27"/>
    </row>
    <row r="584" spans="1:7" s="9" customFormat="1" ht="49.5">
      <c r="A584" s="74" t="s">
        <v>510</v>
      </c>
      <c r="B584" s="25" t="s">
        <v>56</v>
      </c>
      <c r="C584" s="25" t="s">
        <v>53</v>
      </c>
      <c r="D584" s="25" t="s">
        <v>401</v>
      </c>
      <c r="E584" s="25"/>
      <c r="F584" s="27">
        <f>F585+F589</f>
        <v>761</v>
      </c>
      <c r="G584" s="60">
        <f>G589</f>
        <v>0</v>
      </c>
    </row>
    <row r="585" spans="1:7" s="9" customFormat="1" ht="22.5" customHeight="1">
      <c r="A585" s="33" t="s">
        <v>79</v>
      </c>
      <c r="B585" s="25" t="s">
        <v>56</v>
      </c>
      <c r="C585" s="25" t="s">
        <v>53</v>
      </c>
      <c r="D585" s="32" t="s">
        <v>402</v>
      </c>
      <c r="E585" s="25"/>
      <c r="F585" s="27">
        <f>F586</f>
        <v>84</v>
      </c>
      <c r="G585" s="27">
        <f>G587</f>
        <v>0</v>
      </c>
    </row>
    <row r="586" spans="1:7" s="9" customFormat="1" ht="23.25" customHeight="1">
      <c r="A586" s="75" t="s">
        <v>137</v>
      </c>
      <c r="B586" s="25" t="s">
        <v>56</v>
      </c>
      <c r="C586" s="25" t="s">
        <v>53</v>
      </c>
      <c r="D586" s="32" t="s">
        <v>569</v>
      </c>
      <c r="E586" s="25"/>
      <c r="F586" s="27">
        <f>F587</f>
        <v>84</v>
      </c>
      <c r="G586" s="27"/>
    </row>
    <row r="587" spans="1:7" s="9" customFormat="1" ht="41.25" customHeight="1">
      <c r="A587" s="75" t="s">
        <v>84</v>
      </c>
      <c r="B587" s="25" t="s">
        <v>56</v>
      </c>
      <c r="C587" s="25" t="s">
        <v>53</v>
      </c>
      <c r="D587" s="32" t="s">
        <v>569</v>
      </c>
      <c r="E587" s="25" t="s">
        <v>85</v>
      </c>
      <c r="F587" s="27">
        <f>F588</f>
        <v>84</v>
      </c>
      <c r="G587" s="27">
        <f t="shared" ref="G587" si="164">G588</f>
        <v>0</v>
      </c>
    </row>
    <row r="588" spans="1:7" s="9" customFormat="1" ht="16.5">
      <c r="A588" s="75" t="s">
        <v>181</v>
      </c>
      <c r="B588" s="25" t="s">
        <v>56</v>
      </c>
      <c r="C588" s="25" t="s">
        <v>53</v>
      </c>
      <c r="D588" s="32" t="s">
        <v>569</v>
      </c>
      <c r="E588" s="25" t="s">
        <v>180</v>
      </c>
      <c r="F588" s="27">
        <v>84</v>
      </c>
      <c r="G588" s="60"/>
    </row>
    <row r="589" spans="1:7" s="9" customFormat="1" ht="82.5">
      <c r="A589" s="33" t="s">
        <v>538</v>
      </c>
      <c r="B589" s="25" t="s">
        <v>56</v>
      </c>
      <c r="C589" s="25" t="s">
        <v>53</v>
      </c>
      <c r="D589" s="71" t="s">
        <v>551</v>
      </c>
      <c r="E589" s="25"/>
      <c r="F589" s="27">
        <f t="shared" ref="F589:G590" si="165">F590</f>
        <v>677</v>
      </c>
      <c r="G589" s="60">
        <f t="shared" si="165"/>
        <v>0</v>
      </c>
    </row>
    <row r="590" spans="1:7" s="9" customFormat="1" ht="36" customHeight="1">
      <c r="A590" s="75" t="s">
        <v>84</v>
      </c>
      <c r="B590" s="25" t="s">
        <v>56</v>
      </c>
      <c r="C590" s="25" t="s">
        <v>53</v>
      </c>
      <c r="D590" s="71" t="s">
        <v>551</v>
      </c>
      <c r="E590" s="71" t="s">
        <v>85</v>
      </c>
      <c r="F590" s="27">
        <f t="shared" si="165"/>
        <v>677</v>
      </c>
      <c r="G590" s="60">
        <f t="shared" si="165"/>
        <v>0</v>
      </c>
    </row>
    <row r="591" spans="1:7" s="9" customFormat="1" ht="20.25" customHeight="1">
      <c r="A591" s="75" t="s">
        <v>181</v>
      </c>
      <c r="B591" s="25" t="s">
        <v>56</v>
      </c>
      <c r="C591" s="25" t="s">
        <v>53</v>
      </c>
      <c r="D591" s="71" t="s">
        <v>551</v>
      </c>
      <c r="E591" s="25" t="s">
        <v>180</v>
      </c>
      <c r="F591" s="27">
        <v>677</v>
      </c>
      <c r="G591" s="27"/>
    </row>
    <row r="592" spans="1:7" s="9" customFormat="1" ht="20.25" customHeight="1">
      <c r="A592" s="75"/>
      <c r="B592" s="25"/>
      <c r="C592" s="25"/>
      <c r="D592" s="32"/>
      <c r="E592" s="25"/>
      <c r="F592" s="60"/>
      <c r="G592" s="60"/>
    </row>
    <row r="593" spans="1:7" s="9" customFormat="1" ht="56.25">
      <c r="A593" s="73" t="s">
        <v>65</v>
      </c>
      <c r="B593" s="22" t="s">
        <v>56</v>
      </c>
      <c r="C593" s="22" t="s">
        <v>62</v>
      </c>
      <c r="D593" s="29"/>
      <c r="E593" s="22"/>
      <c r="F593" s="24">
        <f t="shared" ref="F593:G593" si="166">F594</f>
        <v>2999</v>
      </c>
      <c r="G593" s="24">
        <f t="shared" si="166"/>
        <v>0</v>
      </c>
    </row>
    <row r="594" spans="1:7" s="9" customFormat="1" ht="99">
      <c r="A594" s="33" t="s">
        <v>209</v>
      </c>
      <c r="B594" s="25" t="s">
        <v>56</v>
      </c>
      <c r="C594" s="25" t="s">
        <v>62</v>
      </c>
      <c r="D594" s="32" t="s">
        <v>307</v>
      </c>
      <c r="E594" s="25"/>
      <c r="F594" s="27">
        <f>F595</f>
        <v>2999</v>
      </c>
      <c r="G594" s="27">
        <f>G595</f>
        <v>0</v>
      </c>
    </row>
    <row r="595" spans="1:7" s="9" customFormat="1" ht="33">
      <c r="A595" s="79" t="s">
        <v>219</v>
      </c>
      <c r="B595" s="25" t="s">
        <v>56</v>
      </c>
      <c r="C595" s="25" t="s">
        <v>62</v>
      </c>
      <c r="D595" s="32" t="s">
        <v>321</v>
      </c>
      <c r="E595" s="25"/>
      <c r="F595" s="27">
        <f t="shared" ref="F595:G597" si="167">F596</f>
        <v>2999</v>
      </c>
      <c r="G595" s="27">
        <f t="shared" si="167"/>
        <v>0</v>
      </c>
    </row>
    <row r="596" spans="1:7" s="9" customFormat="1" ht="66">
      <c r="A596" s="33" t="s">
        <v>130</v>
      </c>
      <c r="B596" s="25" t="s">
        <v>56</v>
      </c>
      <c r="C596" s="25" t="s">
        <v>62</v>
      </c>
      <c r="D596" s="32" t="s">
        <v>322</v>
      </c>
      <c r="E596" s="25"/>
      <c r="F596" s="27">
        <f t="shared" si="167"/>
        <v>2999</v>
      </c>
      <c r="G596" s="27">
        <f t="shared" si="167"/>
        <v>0</v>
      </c>
    </row>
    <row r="597" spans="1:7" s="9" customFormat="1" ht="38.25" customHeight="1">
      <c r="A597" s="33" t="s">
        <v>84</v>
      </c>
      <c r="B597" s="25" t="s">
        <v>56</v>
      </c>
      <c r="C597" s="25" t="s">
        <v>62</v>
      </c>
      <c r="D597" s="32" t="s">
        <v>322</v>
      </c>
      <c r="E597" s="25" t="s">
        <v>85</v>
      </c>
      <c r="F597" s="27">
        <f t="shared" si="167"/>
        <v>2999</v>
      </c>
      <c r="G597" s="27">
        <f t="shared" si="167"/>
        <v>0</v>
      </c>
    </row>
    <row r="598" spans="1:7" s="9" customFormat="1" ht="16.5">
      <c r="A598" s="33" t="s">
        <v>181</v>
      </c>
      <c r="B598" s="25" t="s">
        <v>56</v>
      </c>
      <c r="C598" s="25" t="s">
        <v>62</v>
      </c>
      <c r="D598" s="32" t="s">
        <v>322</v>
      </c>
      <c r="E598" s="25" t="s">
        <v>180</v>
      </c>
      <c r="F598" s="27">
        <v>2999</v>
      </c>
      <c r="G598" s="27"/>
    </row>
    <row r="599" spans="1:7" s="11" customFormat="1" ht="16.5">
      <c r="A599" s="33"/>
      <c r="B599" s="25"/>
      <c r="C599" s="25"/>
      <c r="D599" s="32"/>
      <c r="E599" s="25"/>
      <c r="F599" s="61"/>
      <c r="G599" s="61"/>
    </row>
    <row r="600" spans="1:7" s="11" customFormat="1" ht="18.75">
      <c r="A600" s="73" t="s">
        <v>532</v>
      </c>
      <c r="B600" s="22" t="s">
        <v>56</v>
      </c>
      <c r="C600" s="22" t="s">
        <v>60</v>
      </c>
      <c r="D600" s="29"/>
      <c r="E600" s="22"/>
      <c r="F600" s="30">
        <f t="shared" ref="F600:G600" si="168">F601</f>
        <v>8322</v>
      </c>
      <c r="G600" s="30">
        <f t="shared" si="168"/>
        <v>0</v>
      </c>
    </row>
    <row r="601" spans="1:7" s="11" customFormat="1" ht="34.5">
      <c r="A601" s="75" t="s">
        <v>154</v>
      </c>
      <c r="B601" s="25" t="s">
        <v>56</v>
      </c>
      <c r="C601" s="25" t="s">
        <v>60</v>
      </c>
      <c r="D601" s="32" t="s">
        <v>290</v>
      </c>
      <c r="E601" s="22"/>
      <c r="F601" s="50">
        <f t="shared" ref="F601:G601" si="169">F602+F606</f>
        <v>8322</v>
      </c>
      <c r="G601" s="50">
        <f t="shared" si="169"/>
        <v>0</v>
      </c>
    </row>
    <row r="602" spans="1:7" s="11" customFormat="1" ht="33" customHeight="1">
      <c r="A602" s="79" t="s">
        <v>219</v>
      </c>
      <c r="B602" s="25" t="s">
        <v>56</v>
      </c>
      <c r="C602" s="25" t="s">
        <v>60</v>
      </c>
      <c r="D602" s="32" t="s">
        <v>291</v>
      </c>
      <c r="E602" s="22"/>
      <c r="F602" s="50">
        <f t="shared" ref="F602:G604" si="170">F603</f>
        <v>8092</v>
      </c>
      <c r="G602" s="50">
        <f t="shared" si="170"/>
        <v>0</v>
      </c>
    </row>
    <row r="603" spans="1:7" s="11" customFormat="1" ht="19.5" customHeight="1">
      <c r="A603" s="33" t="s">
        <v>90</v>
      </c>
      <c r="B603" s="25" t="s">
        <v>56</v>
      </c>
      <c r="C603" s="25" t="s">
        <v>60</v>
      </c>
      <c r="D603" s="32" t="s">
        <v>295</v>
      </c>
      <c r="E603" s="22"/>
      <c r="F603" s="50">
        <f t="shared" si="170"/>
        <v>8092</v>
      </c>
      <c r="G603" s="50">
        <f t="shared" si="170"/>
        <v>0</v>
      </c>
    </row>
    <row r="604" spans="1:7" s="11" customFormat="1" ht="36.75" customHeight="1">
      <c r="A604" s="33" t="s">
        <v>84</v>
      </c>
      <c r="B604" s="25" t="s">
        <v>56</v>
      </c>
      <c r="C604" s="25" t="s">
        <v>60</v>
      </c>
      <c r="D604" s="32" t="s">
        <v>295</v>
      </c>
      <c r="E604" s="25" t="s">
        <v>85</v>
      </c>
      <c r="F604" s="27">
        <f t="shared" si="170"/>
        <v>8092</v>
      </c>
      <c r="G604" s="27">
        <f t="shared" si="170"/>
        <v>0</v>
      </c>
    </row>
    <row r="605" spans="1:7" s="11" customFormat="1" ht="16.5">
      <c r="A605" s="33" t="s">
        <v>181</v>
      </c>
      <c r="B605" s="25" t="s">
        <v>56</v>
      </c>
      <c r="C605" s="25" t="s">
        <v>60</v>
      </c>
      <c r="D605" s="32" t="s">
        <v>295</v>
      </c>
      <c r="E605" s="25" t="s">
        <v>180</v>
      </c>
      <c r="F605" s="27">
        <v>8092</v>
      </c>
      <c r="G605" s="27"/>
    </row>
    <row r="606" spans="1:7" s="11" customFormat="1" ht="20.25" customHeight="1">
      <c r="A606" s="75" t="s">
        <v>79</v>
      </c>
      <c r="B606" s="25" t="s">
        <v>56</v>
      </c>
      <c r="C606" s="25" t="s">
        <v>60</v>
      </c>
      <c r="D606" s="32" t="s">
        <v>293</v>
      </c>
      <c r="E606" s="22"/>
      <c r="F606" s="50">
        <f t="shared" ref="F606:G608" si="171">F607</f>
        <v>230</v>
      </c>
      <c r="G606" s="50">
        <f t="shared" si="171"/>
        <v>0</v>
      </c>
    </row>
    <row r="607" spans="1:7" s="11" customFormat="1" ht="18.75">
      <c r="A607" s="33" t="s">
        <v>91</v>
      </c>
      <c r="B607" s="25" t="s">
        <v>56</v>
      </c>
      <c r="C607" s="25" t="s">
        <v>60</v>
      </c>
      <c r="D607" s="32" t="s">
        <v>296</v>
      </c>
      <c r="E607" s="22"/>
      <c r="F607" s="50">
        <f t="shared" si="171"/>
        <v>230</v>
      </c>
      <c r="G607" s="50">
        <f t="shared" si="171"/>
        <v>0</v>
      </c>
    </row>
    <row r="608" spans="1:7" s="11" customFormat="1" ht="39" customHeight="1">
      <c r="A608" s="75" t="s">
        <v>84</v>
      </c>
      <c r="B608" s="25" t="s">
        <v>56</v>
      </c>
      <c r="C608" s="25" t="s">
        <v>60</v>
      </c>
      <c r="D608" s="32" t="s">
        <v>296</v>
      </c>
      <c r="E608" s="25" t="s">
        <v>85</v>
      </c>
      <c r="F608" s="27">
        <f t="shared" si="171"/>
        <v>230</v>
      </c>
      <c r="G608" s="27">
        <f t="shared" si="171"/>
        <v>0</v>
      </c>
    </row>
    <row r="609" spans="1:7" s="11" customFormat="1" ht="16.5">
      <c r="A609" s="33" t="s">
        <v>181</v>
      </c>
      <c r="B609" s="25" t="s">
        <v>56</v>
      </c>
      <c r="C609" s="25" t="s">
        <v>60</v>
      </c>
      <c r="D609" s="32" t="s">
        <v>296</v>
      </c>
      <c r="E609" s="25" t="s">
        <v>180</v>
      </c>
      <c r="F609" s="27">
        <v>230</v>
      </c>
      <c r="G609" s="27"/>
    </row>
    <row r="610" spans="1:7" s="11" customFormat="1" ht="16.5">
      <c r="A610" s="33"/>
      <c r="B610" s="25"/>
      <c r="C610" s="25"/>
      <c r="D610" s="32"/>
      <c r="E610" s="25"/>
      <c r="F610" s="61"/>
      <c r="G610" s="61"/>
    </row>
    <row r="611" spans="1:7" s="11" customFormat="1" ht="18.75">
      <c r="A611" s="73" t="s">
        <v>491</v>
      </c>
      <c r="B611" s="22" t="s">
        <v>56</v>
      </c>
      <c r="C611" s="22" t="s">
        <v>56</v>
      </c>
      <c r="D611" s="29"/>
      <c r="E611" s="22"/>
      <c r="F611" s="30">
        <f>F612</f>
        <v>28803</v>
      </c>
      <c r="G611" s="30">
        <f>G612</f>
        <v>0</v>
      </c>
    </row>
    <row r="612" spans="1:7" s="11" customFormat="1" ht="50.25">
      <c r="A612" s="33" t="s">
        <v>140</v>
      </c>
      <c r="B612" s="25" t="s">
        <v>56</v>
      </c>
      <c r="C612" s="25" t="s">
        <v>56</v>
      </c>
      <c r="D612" s="32" t="s">
        <v>237</v>
      </c>
      <c r="E612" s="22"/>
      <c r="F612" s="50">
        <f>F613+F617</f>
        <v>28803</v>
      </c>
      <c r="G612" s="50">
        <f>G613+G617</f>
        <v>0</v>
      </c>
    </row>
    <row r="613" spans="1:7" s="11" customFormat="1" ht="33">
      <c r="A613" s="79" t="s">
        <v>219</v>
      </c>
      <c r="B613" s="25" t="s">
        <v>56</v>
      </c>
      <c r="C613" s="25" t="s">
        <v>56</v>
      </c>
      <c r="D613" s="54" t="s">
        <v>240</v>
      </c>
      <c r="E613" s="42"/>
      <c r="F613" s="50">
        <f t="shared" ref="F613:G615" si="172">F614</f>
        <v>24534</v>
      </c>
      <c r="G613" s="50">
        <f t="shared" si="172"/>
        <v>0</v>
      </c>
    </row>
    <row r="614" spans="1:7" s="11" customFormat="1" ht="33">
      <c r="A614" s="33" t="s">
        <v>142</v>
      </c>
      <c r="B614" s="25" t="s">
        <v>56</v>
      </c>
      <c r="C614" s="25" t="s">
        <v>56</v>
      </c>
      <c r="D614" s="54" t="s">
        <v>241</v>
      </c>
      <c r="E614" s="42"/>
      <c r="F614" s="50">
        <f t="shared" si="172"/>
        <v>24534</v>
      </c>
      <c r="G614" s="50">
        <f t="shared" si="172"/>
        <v>0</v>
      </c>
    </row>
    <row r="615" spans="1:7" s="11" customFormat="1" ht="35.25" customHeight="1">
      <c r="A615" s="33" t="s">
        <v>84</v>
      </c>
      <c r="B615" s="25" t="s">
        <v>56</v>
      </c>
      <c r="C615" s="25" t="s">
        <v>56</v>
      </c>
      <c r="D615" s="54" t="s">
        <v>241</v>
      </c>
      <c r="E615" s="42">
        <v>600</v>
      </c>
      <c r="F615" s="27">
        <f t="shared" si="172"/>
        <v>24534</v>
      </c>
      <c r="G615" s="27">
        <f t="shared" si="172"/>
        <v>0</v>
      </c>
    </row>
    <row r="616" spans="1:7" s="11" customFormat="1" ht="16.5">
      <c r="A616" s="33" t="s">
        <v>181</v>
      </c>
      <c r="B616" s="25" t="s">
        <v>56</v>
      </c>
      <c r="C616" s="25" t="s">
        <v>56</v>
      </c>
      <c r="D616" s="54" t="s">
        <v>241</v>
      </c>
      <c r="E616" s="42" t="s">
        <v>180</v>
      </c>
      <c r="F616" s="27">
        <v>24534</v>
      </c>
      <c r="G616" s="27"/>
    </row>
    <row r="617" spans="1:7" s="11" customFormat="1" ht="18" customHeight="1">
      <c r="A617" s="33" t="s">
        <v>79</v>
      </c>
      <c r="B617" s="25" t="s">
        <v>56</v>
      </c>
      <c r="C617" s="25" t="s">
        <v>56</v>
      </c>
      <c r="D617" s="32" t="s">
        <v>238</v>
      </c>
      <c r="E617" s="25"/>
      <c r="F617" s="50">
        <f t="shared" ref="F617:G619" si="173">F618</f>
        <v>4269</v>
      </c>
      <c r="G617" s="50">
        <f t="shared" si="173"/>
        <v>0</v>
      </c>
    </row>
    <row r="618" spans="1:7" s="11" customFormat="1" ht="16.5">
      <c r="A618" s="33" t="s">
        <v>141</v>
      </c>
      <c r="B618" s="25" t="s">
        <v>56</v>
      </c>
      <c r="C618" s="25" t="s">
        <v>56</v>
      </c>
      <c r="D618" s="32" t="s">
        <v>239</v>
      </c>
      <c r="E618" s="25"/>
      <c r="F618" s="50">
        <f t="shared" si="173"/>
        <v>4269</v>
      </c>
      <c r="G618" s="50">
        <f t="shared" si="173"/>
        <v>0</v>
      </c>
    </row>
    <row r="619" spans="1:7" s="11" customFormat="1" ht="34.5" customHeight="1">
      <c r="A619" s="33" t="s">
        <v>84</v>
      </c>
      <c r="B619" s="25" t="s">
        <v>56</v>
      </c>
      <c r="C619" s="25" t="s">
        <v>56</v>
      </c>
      <c r="D619" s="32" t="s">
        <v>239</v>
      </c>
      <c r="E619" s="25" t="s">
        <v>85</v>
      </c>
      <c r="F619" s="27">
        <f t="shared" si="173"/>
        <v>4269</v>
      </c>
      <c r="G619" s="27">
        <f t="shared" si="173"/>
        <v>0</v>
      </c>
    </row>
    <row r="620" spans="1:7" s="11" customFormat="1" ht="16.5">
      <c r="A620" s="33" t="s">
        <v>181</v>
      </c>
      <c r="B620" s="25" t="s">
        <v>56</v>
      </c>
      <c r="C620" s="25" t="s">
        <v>56</v>
      </c>
      <c r="D620" s="32" t="s">
        <v>239</v>
      </c>
      <c r="E620" s="25" t="s">
        <v>180</v>
      </c>
      <c r="F620" s="27">
        <v>4269</v>
      </c>
      <c r="G620" s="27"/>
    </row>
    <row r="621" spans="1:7" s="11" customFormat="1" ht="16.5">
      <c r="A621" s="33"/>
      <c r="B621" s="25"/>
      <c r="C621" s="25"/>
      <c r="D621" s="32"/>
      <c r="E621" s="25"/>
      <c r="F621" s="61"/>
      <c r="G621" s="61"/>
    </row>
    <row r="622" spans="1:7" s="11" customFormat="1" ht="18.75">
      <c r="A622" s="73" t="s">
        <v>39</v>
      </c>
      <c r="B622" s="22" t="s">
        <v>56</v>
      </c>
      <c r="C622" s="22" t="s">
        <v>59</v>
      </c>
      <c r="D622" s="43"/>
      <c r="E622" s="44"/>
      <c r="F622" s="24">
        <f t="shared" ref="F622:G622" si="174">F623</f>
        <v>67758</v>
      </c>
      <c r="G622" s="24">
        <f t="shared" si="174"/>
        <v>0</v>
      </c>
    </row>
    <row r="623" spans="1:7" s="11" customFormat="1" ht="50.25">
      <c r="A623" s="33" t="s">
        <v>494</v>
      </c>
      <c r="B623" s="36" t="s">
        <v>56</v>
      </c>
      <c r="C623" s="36" t="s">
        <v>59</v>
      </c>
      <c r="D623" s="36" t="s">
        <v>323</v>
      </c>
      <c r="E623" s="36"/>
      <c r="F623" s="27">
        <f>F624+F628+F632</f>
        <v>67758</v>
      </c>
      <c r="G623" s="27">
        <f>G624+G628+G632</f>
        <v>0</v>
      </c>
    </row>
    <row r="624" spans="1:7" s="11" customFormat="1" ht="33">
      <c r="A624" s="79" t="s">
        <v>219</v>
      </c>
      <c r="B624" s="36" t="s">
        <v>56</v>
      </c>
      <c r="C624" s="36" t="s">
        <v>59</v>
      </c>
      <c r="D624" s="36" t="s">
        <v>324</v>
      </c>
      <c r="E624" s="36"/>
      <c r="F624" s="27">
        <f t="shared" ref="F624:G626" si="175">F625</f>
        <v>52300</v>
      </c>
      <c r="G624" s="27">
        <f t="shared" si="175"/>
        <v>0</v>
      </c>
    </row>
    <row r="625" spans="1:7" s="11" customFormat="1" ht="33">
      <c r="A625" s="75" t="s">
        <v>111</v>
      </c>
      <c r="B625" s="36" t="s">
        <v>56</v>
      </c>
      <c r="C625" s="36" t="s">
        <v>59</v>
      </c>
      <c r="D625" s="42" t="s">
        <v>337</v>
      </c>
      <c r="E625" s="36"/>
      <c r="F625" s="27">
        <f t="shared" si="175"/>
        <v>52300</v>
      </c>
      <c r="G625" s="27">
        <f t="shared" si="175"/>
        <v>0</v>
      </c>
    </row>
    <row r="626" spans="1:7" s="11" customFormat="1" ht="33" customHeight="1">
      <c r="A626" s="75" t="s">
        <v>84</v>
      </c>
      <c r="B626" s="36" t="s">
        <v>56</v>
      </c>
      <c r="C626" s="36" t="s">
        <v>59</v>
      </c>
      <c r="D626" s="42" t="s">
        <v>337</v>
      </c>
      <c r="E626" s="36" t="s">
        <v>85</v>
      </c>
      <c r="F626" s="27">
        <f t="shared" si="175"/>
        <v>52300</v>
      </c>
      <c r="G626" s="27">
        <f t="shared" si="175"/>
        <v>0</v>
      </c>
    </row>
    <row r="627" spans="1:7" s="11" customFormat="1" ht="16.5">
      <c r="A627" s="75" t="s">
        <v>192</v>
      </c>
      <c r="B627" s="36" t="s">
        <v>56</v>
      </c>
      <c r="C627" s="36" t="s">
        <v>59</v>
      </c>
      <c r="D627" s="42" t="s">
        <v>337</v>
      </c>
      <c r="E627" s="36" t="s">
        <v>191</v>
      </c>
      <c r="F627" s="27">
        <v>52300</v>
      </c>
      <c r="G627" s="27"/>
    </row>
    <row r="628" spans="1:7" s="11" customFormat="1" ht="16.5" customHeight="1">
      <c r="A628" s="75" t="s">
        <v>79</v>
      </c>
      <c r="B628" s="36" t="s">
        <v>56</v>
      </c>
      <c r="C628" s="36" t="s">
        <v>59</v>
      </c>
      <c r="D628" s="42" t="s">
        <v>326</v>
      </c>
      <c r="E628" s="36"/>
      <c r="F628" s="27">
        <f t="shared" ref="F628:G630" si="176">F629</f>
        <v>938</v>
      </c>
      <c r="G628" s="27">
        <f t="shared" si="176"/>
        <v>0</v>
      </c>
    </row>
    <row r="629" spans="1:7" s="11" customFormat="1" ht="33">
      <c r="A629" s="75" t="s">
        <v>112</v>
      </c>
      <c r="B629" s="36" t="s">
        <v>56</v>
      </c>
      <c r="C629" s="36" t="s">
        <v>59</v>
      </c>
      <c r="D629" s="42" t="s">
        <v>338</v>
      </c>
      <c r="E629" s="36"/>
      <c r="F629" s="27">
        <f t="shared" si="176"/>
        <v>938</v>
      </c>
      <c r="G629" s="27">
        <f t="shared" si="176"/>
        <v>0</v>
      </c>
    </row>
    <row r="630" spans="1:7" s="11" customFormat="1" ht="34.5" customHeight="1">
      <c r="A630" s="75" t="s">
        <v>84</v>
      </c>
      <c r="B630" s="36" t="s">
        <v>56</v>
      </c>
      <c r="C630" s="36" t="s">
        <v>59</v>
      </c>
      <c r="D630" s="42" t="s">
        <v>338</v>
      </c>
      <c r="E630" s="36" t="s">
        <v>85</v>
      </c>
      <c r="F630" s="27">
        <f t="shared" si="176"/>
        <v>938</v>
      </c>
      <c r="G630" s="27">
        <f t="shared" si="176"/>
        <v>0</v>
      </c>
    </row>
    <row r="631" spans="1:7" s="11" customFormat="1" ht="16.5">
      <c r="A631" s="75" t="s">
        <v>192</v>
      </c>
      <c r="B631" s="36" t="s">
        <v>56</v>
      </c>
      <c r="C631" s="36" t="s">
        <v>59</v>
      </c>
      <c r="D631" s="42" t="s">
        <v>338</v>
      </c>
      <c r="E631" s="36" t="s">
        <v>191</v>
      </c>
      <c r="F631" s="27">
        <v>938</v>
      </c>
      <c r="G631" s="27"/>
    </row>
    <row r="632" spans="1:7" s="11" customFormat="1" ht="33">
      <c r="A632" s="33" t="s">
        <v>218</v>
      </c>
      <c r="B632" s="36" t="s">
        <v>56</v>
      </c>
      <c r="C632" s="36" t="s">
        <v>59</v>
      </c>
      <c r="D632" s="42" t="s">
        <v>339</v>
      </c>
      <c r="E632" s="36"/>
      <c r="F632" s="27">
        <f t="shared" ref="F632:G632" si="177">F633</f>
        <v>14520</v>
      </c>
      <c r="G632" s="27">
        <f t="shared" si="177"/>
        <v>0</v>
      </c>
    </row>
    <row r="633" spans="1:7" s="11" customFormat="1" ht="33">
      <c r="A633" s="75" t="s">
        <v>111</v>
      </c>
      <c r="B633" s="36" t="s">
        <v>56</v>
      </c>
      <c r="C633" s="36" t="s">
        <v>59</v>
      </c>
      <c r="D633" s="42" t="s">
        <v>340</v>
      </c>
      <c r="E633" s="36"/>
      <c r="F633" s="27">
        <f>F634+F636+F640+F638</f>
        <v>14520</v>
      </c>
      <c r="G633" s="27">
        <f>G634+G636+G640+G638</f>
        <v>0</v>
      </c>
    </row>
    <row r="634" spans="1:7" s="11" customFormat="1" ht="82.5">
      <c r="A634" s="33" t="s">
        <v>482</v>
      </c>
      <c r="B634" s="36" t="s">
        <v>56</v>
      </c>
      <c r="C634" s="36" t="s">
        <v>59</v>
      </c>
      <c r="D634" s="42" t="s">
        <v>340</v>
      </c>
      <c r="E634" s="36" t="s">
        <v>106</v>
      </c>
      <c r="F634" s="27">
        <f t="shared" ref="F634:G634" si="178">F635</f>
        <v>11361</v>
      </c>
      <c r="G634" s="27">
        <f t="shared" si="178"/>
        <v>0</v>
      </c>
    </row>
    <row r="635" spans="1:7" s="11" customFormat="1" ht="18.75" customHeight="1">
      <c r="A635" s="75" t="s">
        <v>183</v>
      </c>
      <c r="B635" s="36" t="s">
        <v>56</v>
      </c>
      <c r="C635" s="36" t="s">
        <v>59</v>
      </c>
      <c r="D635" s="42" t="s">
        <v>340</v>
      </c>
      <c r="E635" s="36" t="s">
        <v>182</v>
      </c>
      <c r="F635" s="27">
        <v>11361</v>
      </c>
      <c r="G635" s="27"/>
    </row>
    <row r="636" spans="1:7" s="11" customFormat="1" ht="33">
      <c r="A636" s="33" t="s">
        <v>453</v>
      </c>
      <c r="B636" s="36" t="s">
        <v>56</v>
      </c>
      <c r="C636" s="36" t="s">
        <v>59</v>
      </c>
      <c r="D636" s="42" t="s">
        <v>340</v>
      </c>
      <c r="E636" s="36" t="s">
        <v>81</v>
      </c>
      <c r="F636" s="27">
        <f t="shared" ref="F636:G636" si="179">F637</f>
        <v>566</v>
      </c>
      <c r="G636" s="27">
        <f t="shared" si="179"/>
        <v>0</v>
      </c>
    </row>
    <row r="637" spans="1:7" s="11" customFormat="1" ht="36.75" customHeight="1">
      <c r="A637" s="74" t="s">
        <v>173</v>
      </c>
      <c r="B637" s="36" t="s">
        <v>56</v>
      </c>
      <c r="C637" s="36" t="s">
        <v>59</v>
      </c>
      <c r="D637" s="42" t="s">
        <v>340</v>
      </c>
      <c r="E637" s="36" t="s">
        <v>172</v>
      </c>
      <c r="F637" s="27">
        <v>566</v>
      </c>
      <c r="G637" s="27"/>
    </row>
    <row r="638" spans="1:7" s="11" customFormat="1" ht="20.25" customHeight="1">
      <c r="A638" s="33" t="s">
        <v>103</v>
      </c>
      <c r="B638" s="36" t="s">
        <v>56</v>
      </c>
      <c r="C638" s="36" t="s">
        <v>59</v>
      </c>
      <c r="D638" s="42" t="s">
        <v>340</v>
      </c>
      <c r="E638" s="36" t="s">
        <v>92</v>
      </c>
      <c r="F638" s="27">
        <f>F639</f>
        <v>2585</v>
      </c>
      <c r="G638" s="27">
        <f>G639</f>
        <v>0</v>
      </c>
    </row>
    <row r="639" spans="1:7" s="11" customFormat="1" ht="33">
      <c r="A639" s="33" t="s">
        <v>519</v>
      </c>
      <c r="B639" s="36" t="s">
        <v>56</v>
      </c>
      <c r="C639" s="36" t="s">
        <v>59</v>
      </c>
      <c r="D639" s="42" t="s">
        <v>340</v>
      </c>
      <c r="E639" s="36" t="s">
        <v>193</v>
      </c>
      <c r="F639" s="27">
        <v>2585</v>
      </c>
      <c r="G639" s="27"/>
    </row>
    <row r="640" spans="1:7" s="11" customFormat="1" ht="16.5">
      <c r="A640" s="75" t="s">
        <v>100</v>
      </c>
      <c r="B640" s="36" t="s">
        <v>56</v>
      </c>
      <c r="C640" s="36" t="s">
        <v>59</v>
      </c>
      <c r="D640" s="42" t="s">
        <v>340</v>
      </c>
      <c r="E640" s="36" t="s">
        <v>101</v>
      </c>
      <c r="F640" s="27">
        <f t="shared" ref="F640:G640" si="180">F641</f>
        <v>8</v>
      </c>
      <c r="G640" s="27">
        <f t="shared" si="180"/>
        <v>0</v>
      </c>
    </row>
    <row r="641" spans="1:8" s="11" customFormat="1" ht="16.5">
      <c r="A641" s="33" t="s">
        <v>175</v>
      </c>
      <c r="B641" s="36" t="s">
        <v>56</v>
      </c>
      <c r="C641" s="36" t="s">
        <v>59</v>
      </c>
      <c r="D641" s="42" t="s">
        <v>340</v>
      </c>
      <c r="E641" s="36" t="s">
        <v>174</v>
      </c>
      <c r="F641" s="27">
        <v>8</v>
      </c>
      <c r="G641" s="27"/>
    </row>
    <row r="642" spans="1:8">
      <c r="A642" s="80"/>
      <c r="B642" s="34"/>
      <c r="C642" s="34"/>
      <c r="D642" s="35"/>
      <c r="E642" s="34"/>
      <c r="F642" s="18"/>
      <c r="G642" s="18"/>
    </row>
    <row r="643" spans="1:8" s="5" customFormat="1" ht="20.25">
      <c r="A643" s="76" t="s">
        <v>74</v>
      </c>
      <c r="B643" s="19" t="s">
        <v>40</v>
      </c>
      <c r="C643" s="19"/>
      <c r="D643" s="20"/>
      <c r="E643" s="19"/>
      <c r="F643" s="21">
        <f>F645+F714</f>
        <v>403992</v>
      </c>
      <c r="G643" s="21">
        <f>G645+G714</f>
        <v>97532</v>
      </c>
      <c r="H643" s="72"/>
    </row>
    <row r="644" spans="1:8" s="5" customFormat="1" ht="20.25">
      <c r="A644" s="76"/>
      <c r="B644" s="19"/>
      <c r="C644" s="19"/>
      <c r="D644" s="20"/>
      <c r="E644" s="19"/>
      <c r="F644" s="48"/>
      <c r="G644" s="48"/>
    </row>
    <row r="645" spans="1:8" s="5" customFormat="1" ht="20.25">
      <c r="A645" s="73" t="s">
        <v>41</v>
      </c>
      <c r="B645" s="22" t="s">
        <v>61</v>
      </c>
      <c r="C645" s="22" t="s">
        <v>50</v>
      </c>
      <c r="D645" s="29"/>
      <c r="E645" s="22"/>
      <c r="F645" s="30">
        <f>F646+F695+F701</f>
        <v>403918</v>
      </c>
      <c r="G645" s="30">
        <f>G646+G695+G701</f>
        <v>97532</v>
      </c>
    </row>
    <row r="646" spans="1:8" s="5" customFormat="1" ht="34.5">
      <c r="A646" s="75" t="s">
        <v>154</v>
      </c>
      <c r="B646" s="25" t="s">
        <v>61</v>
      </c>
      <c r="C646" s="25" t="s">
        <v>50</v>
      </c>
      <c r="D646" s="32" t="s">
        <v>290</v>
      </c>
      <c r="E646" s="25"/>
      <c r="F646" s="27">
        <f>F647+F665+F690+F686</f>
        <v>400925</v>
      </c>
      <c r="G646" s="27">
        <f>G647+G665+G690+G686</f>
        <v>97532</v>
      </c>
    </row>
    <row r="647" spans="1:8" s="5" customFormat="1" ht="33.75">
      <c r="A647" s="79" t="s">
        <v>219</v>
      </c>
      <c r="B647" s="25" t="s">
        <v>61</v>
      </c>
      <c r="C647" s="25" t="s">
        <v>50</v>
      </c>
      <c r="D647" s="32" t="s">
        <v>291</v>
      </c>
      <c r="E647" s="25"/>
      <c r="F647" s="27">
        <f t="shared" ref="F647:G647" si="181">F648+F651+F655+F658+F661</f>
        <v>286363</v>
      </c>
      <c r="G647" s="27">
        <f t="shared" si="181"/>
        <v>0</v>
      </c>
    </row>
    <row r="648" spans="1:8" s="5" customFormat="1" ht="20.25">
      <c r="A648" s="79" t="s">
        <v>475</v>
      </c>
      <c r="B648" s="25" t="s">
        <v>61</v>
      </c>
      <c r="C648" s="25" t="s">
        <v>50</v>
      </c>
      <c r="D648" s="32" t="s">
        <v>474</v>
      </c>
      <c r="E648" s="25"/>
      <c r="F648" s="27">
        <f t="shared" ref="F648:G649" si="182">F649</f>
        <v>23715</v>
      </c>
      <c r="G648" s="27">
        <f t="shared" si="182"/>
        <v>0</v>
      </c>
    </row>
    <row r="649" spans="1:8" s="5" customFormat="1" ht="37.5" customHeight="1">
      <c r="A649" s="75" t="s">
        <v>84</v>
      </c>
      <c r="B649" s="25" t="s">
        <v>61</v>
      </c>
      <c r="C649" s="25" t="s">
        <v>50</v>
      </c>
      <c r="D649" s="32" t="s">
        <v>474</v>
      </c>
      <c r="E649" s="25" t="s">
        <v>85</v>
      </c>
      <c r="F649" s="27">
        <f t="shared" si="182"/>
        <v>23715</v>
      </c>
      <c r="G649" s="27">
        <f t="shared" si="182"/>
        <v>0</v>
      </c>
    </row>
    <row r="650" spans="1:8" s="5" customFormat="1" ht="20.25">
      <c r="A650" s="33" t="s">
        <v>192</v>
      </c>
      <c r="B650" s="25" t="s">
        <v>61</v>
      </c>
      <c r="C650" s="25" t="s">
        <v>50</v>
      </c>
      <c r="D650" s="32" t="s">
        <v>474</v>
      </c>
      <c r="E650" s="25" t="s">
        <v>191</v>
      </c>
      <c r="F650" s="27">
        <v>23715</v>
      </c>
      <c r="G650" s="27"/>
    </row>
    <row r="651" spans="1:8" s="5" customFormat="1" ht="20.25">
      <c r="A651" s="33" t="s">
        <v>95</v>
      </c>
      <c r="B651" s="25" t="s">
        <v>61</v>
      </c>
      <c r="C651" s="25" t="s">
        <v>50</v>
      </c>
      <c r="D651" s="32" t="s">
        <v>297</v>
      </c>
      <c r="E651" s="25"/>
      <c r="F651" s="27">
        <f t="shared" ref="F651:G651" si="183">F652</f>
        <v>48460</v>
      </c>
      <c r="G651" s="27">
        <f t="shared" si="183"/>
        <v>0</v>
      </c>
    </row>
    <row r="652" spans="1:8" s="5" customFormat="1" ht="39.75" customHeight="1">
      <c r="A652" s="75" t="s">
        <v>84</v>
      </c>
      <c r="B652" s="25" t="s">
        <v>61</v>
      </c>
      <c r="C652" s="25" t="s">
        <v>50</v>
      </c>
      <c r="D652" s="32" t="s">
        <v>297</v>
      </c>
      <c r="E652" s="25" t="s">
        <v>85</v>
      </c>
      <c r="F652" s="27">
        <f t="shared" ref="F652:G652" si="184">F653+F654</f>
        <v>48460</v>
      </c>
      <c r="G652" s="27">
        <f t="shared" si="184"/>
        <v>0</v>
      </c>
    </row>
    <row r="653" spans="1:8" s="5" customFormat="1" ht="20.25">
      <c r="A653" s="33" t="s">
        <v>181</v>
      </c>
      <c r="B653" s="25" t="s">
        <v>61</v>
      </c>
      <c r="C653" s="25" t="s">
        <v>50</v>
      </c>
      <c r="D653" s="32" t="s">
        <v>297</v>
      </c>
      <c r="E653" s="25" t="s">
        <v>180</v>
      </c>
      <c r="F653" s="27">
        <v>9875</v>
      </c>
      <c r="G653" s="27"/>
    </row>
    <row r="654" spans="1:8" s="5" customFormat="1" ht="20.25">
      <c r="A654" s="33" t="s">
        <v>192</v>
      </c>
      <c r="B654" s="25" t="s">
        <v>61</v>
      </c>
      <c r="C654" s="25" t="s">
        <v>50</v>
      </c>
      <c r="D654" s="32" t="s">
        <v>297</v>
      </c>
      <c r="E654" s="25" t="s">
        <v>191</v>
      </c>
      <c r="F654" s="27">
        <v>38585</v>
      </c>
      <c r="G654" s="27"/>
    </row>
    <row r="655" spans="1:8" s="5" customFormat="1" ht="16.5" customHeight="1">
      <c r="A655" s="33" t="s">
        <v>93</v>
      </c>
      <c r="B655" s="25" t="s">
        <v>61</v>
      </c>
      <c r="C655" s="25" t="s">
        <v>50</v>
      </c>
      <c r="D655" s="32" t="s">
        <v>298</v>
      </c>
      <c r="E655" s="25"/>
      <c r="F655" s="27">
        <f t="shared" ref="F655:G656" si="185">F656</f>
        <v>21602</v>
      </c>
      <c r="G655" s="27">
        <f t="shared" si="185"/>
        <v>0</v>
      </c>
    </row>
    <row r="656" spans="1:8" s="5" customFormat="1" ht="36" customHeight="1">
      <c r="A656" s="75" t="s">
        <v>84</v>
      </c>
      <c r="B656" s="25" t="s">
        <v>61</v>
      </c>
      <c r="C656" s="25" t="s">
        <v>50</v>
      </c>
      <c r="D656" s="32" t="s">
        <v>298</v>
      </c>
      <c r="E656" s="25" t="s">
        <v>85</v>
      </c>
      <c r="F656" s="27">
        <f t="shared" si="185"/>
        <v>21602</v>
      </c>
      <c r="G656" s="27">
        <f t="shared" si="185"/>
        <v>0</v>
      </c>
    </row>
    <row r="657" spans="1:7" s="5" customFormat="1" ht="20.25">
      <c r="A657" s="33" t="s">
        <v>181</v>
      </c>
      <c r="B657" s="25" t="s">
        <v>61</v>
      </c>
      <c r="C657" s="25" t="s">
        <v>50</v>
      </c>
      <c r="D657" s="32" t="s">
        <v>298</v>
      </c>
      <c r="E657" s="25" t="s">
        <v>180</v>
      </c>
      <c r="F657" s="27">
        <v>21602</v>
      </c>
      <c r="G657" s="27"/>
    </row>
    <row r="658" spans="1:7" s="5" customFormat="1" ht="20.25">
      <c r="A658" s="33" t="s">
        <v>42</v>
      </c>
      <c r="B658" s="25" t="s">
        <v>61</v>
      </c>
      <c r="C658" s="25" t="s">
        <v>50</v>
      </c>
      <c r="D658" s="32" t="s">
        <v>299</v>
      </c>
      <c r="E658" s="25"/>
      <c r="F658" s="27">
        <f t="shared" ref="F658:G659" si="186">F659</f>
        <v>89916</v>
      </c>
      <c r="G658" s="27">
        <f t="shared" si="186"/>
        <v>0</v>
      </c>
    </row>
    <row r="659" spans="1:7" s="5" customFormat="1" ht="34.5" customHeight="1">
      <c r="A659" s="75" t="s">
        <v>84</v>
      </c>
      <c r="B659" s="25" t="s">
        <v>61</v>
      </c>
      <c r="C659" s="25" t="s">
        <v>50</v>
      </c>
      <c r="D659" s="32" t="s">
        <v>299</v>
      </c>
      <c r="E659" s="25" t="s">
        <v>85</v>
      </c>
      <c r="F659" s="27">
        <f t="shared" si="186"/>
        <v>89916</v>
      </c>
      <c r="G659" s="27">
        <f t="shared" si="186"/>
        <v>0</v>
      </c>
    </row>
    <row r="660" spans="1:7" s="5" customFormat="1" ht="20.25">
      <c r="A660" s="33" t="s">
        <v>181</v>
      </c>
      <c r="B660" s="25" t="s">
        <v>61</v>
      </c>
      <c r="C660" s="25" t="s">
        <v>50</v>
      </c>
      <c r="D660" s="32" t="s">
        <v>299</v>
      </c>
      <c r="E660" s="25" t="s">
        <v>180</v>
      </c>
      <c r="F660" s="27">
        <v>89916</v>
      </c>
      <c r="G660" s="27"/>
    </row>
    <row r="661" spans="1:7" s="5" customFormat="1" ht="33.75">
      <c r="A661" s="33" t="s">
        <v>94</v>
      </c>
      <c r="B661" s="25" t="s">
        <v>61</v>
      </c>
      <c r="C661" s="25" t="s">
        <v>50</v>
      </c>
      <c r="D661" s="32" t="s">
        <v>300</v>
      </c>
      <c r="E661" s="25"/>
      <c r="F661" s="27">
        <f t="shared" ref="F661:G661" si="187">F662</f>
        <v>102670</v>
      </c>
      <c r="G661" s="27">
        <f t="shared" si="187"/>
        <v>0</v>
      </c>
    </row>
    <row r="662" spans="1:7" s="5" customFormat="1" ht="33" customHeight="1">
      <c r="A662" s="75" t="s">
        <v>84</v>
      </c>
      <c r="B662" s="25" t="s">
        <v>61</v>
      </c>
      <c r="C662" s="25" t="s">
        <v>50</v>
      </c>
      <c r="D662" s="32" t="s">
        <v>300</v>
      </c>
      <c r="E662" s="25" t="s">
        <v>85</v>
      </c>
      <c r="F662" s="27">
        <f t="shared" ref="F662:G662" si="188">F663+F664</f>
        <v>102670</v>
      </c>
      <c r="G662" s="27">
        <f t="shared" si="188"/>
        <v>0</v>
      </c>
    </row>
    <row r="663" spans="1:7" s="5" customFormat="1" ht="20.25">
      <c r="A663" s="33" t="s">
        <v>181</v>
      </c>
      <c r="B663" s="25" t="s">
        <v>61</v>
      </c>
      <c r="C663" s="25" t="s">
        <v>50</v>
      </c>
      <c r="D663" s="32" t="s">
        <v>300</v>
      </c>
      <c r="E663" s="25" t="s">
        <v>180</v>
      </c>
      <c r="F663" s="27">
        <v>65396</v>
      </c>
      <c r="G663" s="27"/>
    </row>
    <row r="664" spans="1:7" s="5" customFormat="1" ht="20.25">
      <c r="A664" s="33" t="s">
        <v>192</v>
      </c>
      <c r="B664" s="25" t="s">
        <v>61</v>
      </c>
      <c r="C664" s="25" t="s">
        <v>50</v>
      </c>
      <c r="D664" s="32" t="s">
        <v>300</v>
      </c>
      <c r="E664" s="25" t="s">
        <v>191</v>
      </c>
      <c r="F664" s="27">
        <v>37274</v>
      </c>
      <c r="G664" s="27"/>
    </row>
    <row r="665" spans="1:7" s="5" customFormat="1" ht="19.5" customHeight="1">
      <c r="A665" s="75" t="s">
        <v>79</v>
      </c>
      <c r="B665" s="25" t="s">
        <v>61</v>
      </c>
      <c r="C665" s="25" t="s">
        <v>50</v>
      </c>
      <c r="D665" s="32" t="s">
        <v>293</v>
      </c>
      <c r="E665" s="25"/>
      <c r="F665" s="27">
        <f t="shared" ref="F665:G665" si="189">F669+F672+F676+F679+F682+F666</f>
        <v>15030</v>
      </c>
      <c r="G665" s="27">
        <f t="shared" si="189"/>
        <v>0</v>
      </c>
    </row>
    <row r="666" spans="1:7" s="5" customFormat="1" ht="20.25">
      <c r="A666" s="68" t="s">
        <v>86</v>
      </c>
      <c r="B666" s="25" t="s">
        <v>61</v>
      </c>
      <c r="C666" s="25" t="s">
        <v>50</v>
      </c>
      <c r="D666" s="25" t="s">
        <v>524</v>
      </c>
      <c r="E666" s="25"/>
      <c r="F666" s="27">
        <f t="shared" ref="F666:G667" si="190">F667</f>
        <v>7980</v>
      </c>
      <c r="G666" s="27">
        <f t="shared" si="190"/>
        <v>0</v>
      </c>
    </row>
    <row r="667" spans="1:7" s="5" customFormat="1" ht="33.75">
      <c r="A667" s="33" t="s">
        <v>220</v>
      </c>
      <c r="B667" s="25" t="s">
        <v>61</v>
      </c>
      <c r="C667" s="25" t="s">
        <v>50</v>
      </c>
      <c r="D667" s="25" t="s">
        <v>524</v>
      </c>
      <c r="E667" s="25" t="s">
        <v>87</v>
      </c>
      <c r="F667" s="27">
        <f t="shared" si="190"/>
        <v>7980</v>
      </c>
      <c r="G667" s="27">
        <f t="shared" si="190"/>
        <v>0</v>
      </c>
    </row>
    <row r="668" spans="1:7" s="5" customFormat="1" ht="20.25" customHeight="1">
      <c r="A668" s="79" t="s">
        <v>86</v>
      </c>
      <c r="B668" s="25" t="s">
        <v>61</v>
      </c>
      <c r="C668" s="25" t="s">
        <v>50</v>
      </c>
      <c r="D668" s="25" t="s">
        <v>524</v>
      </c>
      <c r="E668" s="25" t="s">
        <v>198</v>
      </c>
      <c r="F668" s="27">
        <v>7980</v>
      </c>
      <c r="G668" s="27"/>
    </row>
    <row r="669" spans="1:7" s="5" customFormat="1" ht="20.25" customHeight="1">
      <c r="A669" s="79" t="s">
        <v>475</v>
      </c>
      <c r="B669" s="25" t="s">
        <v>61</v>
      </c>
      <c r="C669" s="25" t="s">
        <v>50</v>
      </c>
      <c r="D669" s="32" t="s">
        <v>476</v>
      </c>
      <c r="E669" s="25"/>
      <c r="F669" s="27">
        <f t="shared" ref="F669:G670" si="191">F670</f>
        <v>12</v>
      </c>
      <c r="G669" s="27">
        <f t="shared" si="191"/>
        <v>0</v>
      </c>
    </row>
    <row r="670" spans="1:7" s="5" customFormat="1" ht="37.5" customHeight="1">
      <c r="A670" s="75" t="s">
        <v>84</v>
      </c>
      <c r="B670" s="25" t="s">
        <v>61</v>
      </c>
      <c r="C670" s="25" t="s">
        <v>50</v>
      </c>
      <c r="D670" s="32" t="s">
        <v>476</v>
      </c>
      <c r="E670" s="25" t="s">
        <v>85</v>
      </c>
      <c r="F670" s="27">
        <f t="shared" si="191"/>
        <v>12</v>
      </c>
      <c r="G670" s="27">
        <f t="shared" si="191"/>
        <v>0</v>
      </c>
    </row>
    <row r="671" spans="1:7" s="5" customFormat="1" ht="20.25" customHeight="1">
      <c r="A671" s="33" t="s">
        <v>192</v>
      </c>
      <c r="B671" s="25" t="s">
        <v>61</v>
      </c>
      <c r="C671" s="25" t="s">
        <v>50</v>
      </c>
      <c r="D671" s="32" t="s">
        <v>476</v>
      </c>
      <c r="E671" s="25" t="s">
        <v>191</v>
      </c>
      <c r="F671" s="27">
        <v>12</v>
      </c>
      <c r="G671" s="27"/>
    </row>
    <row r="672" spans="1:7" s="5" customFormat="1" ht="20.25">
      <c r="A672" s="33" t="s">
        <v>95</v>
      </c>
      <c r="B672" s="25" t="s">
        <v>61</v>
      </c>
      <c r="C672" s="25" t="s">
        <v>50</v>
      </c>
      <c r="D672" s="32" t="s">
        <v>301</v>
      </c>
      <c r="E672" s="25"/>
      <c r="F672" s="27">
        <f t="shared" ref="F672:G672" si="192">F673</f>
        <v>5064</v>
      </c>
      <c r="G672" s="27">
        <f t="shared" si="192"/>
        <v>0</v>
      </c>
    </row>
    <row r="673" spans="1:7" s="5" customFormat="1" ht="39.75" customHeight="1">
      <c r="A673" s="75" t="s">
        <v>84</v>
      </c>
      <c r="B673" s="25" t="s">
        <v>61</v>
      </c>
      <c r="C673" s="25" t="s">
        <v>50</v>
      </c>
      <c r="D673" s="32" t="s">
        <v>301</v>
      </c>
      <c r="E673" s="25" t="s">
        <v>85</v>
      </c>
      <c r="F673" s="27">
        <f t="shared" ref="F673:G673" si="193">F674+F675</f>
        <v>5064</v>
      </c>
      <c r="G673" s="27">
        <f t="shared" si="193"/>
        <v>0</v>
      </c>
    </row>
    <row r="674" spans="1:7" s="5" customFormat="1" ht="20.25">
      <c r="A674" s="33" t="s">
        <v>181</v>
      </c>
      <c r="B674" s="25" t="s">
        <v>61</v>
      </c>
      <c r="C674" s="25" t="s">
        <v>50</v>
      </c>
      <c r="D674" s="32" t="s">
        <v>301</v>
      </c>
      <c r="E674" s="25" t="s">
        <v>180</v>
      </c>
      <c r="F674" s="27">
        <v>1232</v>
      </c>
      <c r="G674" s="27"/>
    </row>
    <row r="675" spans="1:7" s="5" customFormat="1" ht="20.25">
      <c r="A675" s="33" t="s">
        <v>192</v>
      </c>
      <c r="B675" s="25" t="s">
        <v>61</v>
      </c>
      <c r="C675" s="25" t="s">
        <v>50</v>
      </c>
      <c r="D675" s="32" t="s">
        <v>301</v>
      </c>
      <c r="E675" s="25" t="s">
        <v>191</v>
      </c>
      <c r="F675" s="27">
        <v>3832</v>
      </c>
      <c r="G675" s="27"/>
    </row>
    <row r="676" spans="1:7" s="5" customFormat="1" ht="20.25">
      <c r="A676" s="33" t="s">
        <v>93</v>
      </c>
      <c r="B676" s="25" t="s">
        <v>61</v>
      </c>
      <c r="C676" s="25" t="s">
        <v>50</v>
      </c>
      <c r="D676" s="32" t="s">
        <v>302</v>
      </c>
      <c r="E676" s="25"/>
      <c r="F676" s="27">
        <f t="shared" ref="F676:G677" si="194">F677</f>
        <v>74</v>
      </c>
      <c r="G676" s="27">
        <f t="shared" si="194"/>
        <v>0</v>
      </c>
    </row>
    <row r="677" spans="1:7" s="5" customFormat="1" ht="39" customHeight="1">
      <c r="A677" s="75" t="s">
        <v>84</v>
      </c>
      <c r="B677" s="25" t="s">
        <v>61</v>
      </c>
      <c r="C677" s="25" t="s">
        <v>50</v>
      </c>
      <c r="D677" s="32" t="s">
        <v>302</v>
      </c>
      <c r="E677" s="25" t="s">
        <v>85</v>
      </c>
      <c r="F677" s="27">
        <f t="shared" si="194"/>
        <v>74</v>
      </c>
      <c r="G677" s="27">
        <f t="shared" si="194"/>
        <v>0</v>
      </c>
    </row>
    <row r="678" spans="1:7" s="5" customFormat="1" ht="20.25">
      <c r="A678" s="33" t="s">
        <v>181</v>
      </c>
      <c r="B678" s="25" t="s">
        <v>61</v>
      </c>
      <c r="C678" s="25" t="s">
        <v>50</v>
      </c>
      <c r="D678" s="32" t="s">
        <v>302</v>
      </c>
      <c r="E678" s="25" t="s">
        <v>180</v>
      </c>
      <c r="F678" s="27">
        <v>74</v>
      </c>
      <c r="G678" s="27"/>
    </row>
    <row r="679" spans="1:7" s="5" customFormat="1" ht="20.25">
      <c r="A679" s="33" t="s">
        <v>42</v>
      </c>
      <c r="B679" s="25" t="s">
        <v>61</v>
      </c>
      <c r="C679" s="25" t="s">
        <v>50</v>
      </c>
      <c r="D679" s="32" t="s">
        <v>303</v>
      </c>
      <c r="E679" s="25"/>
      <c r="F679" s="27">
        <f t="shared" ref="F679:G680" si="195">F680</f>
        <v>283</v>
      </c>
      <c r="G679" s="27">
        <f t="shared" si="195"/>
        <v>0</v>
      </c>
    </row>
    <row r="680" spans="1:7" s="5" customFormat="1" ht="39.75" customHeight="1">
      <c r="A680" s="75" t="s">
        <v>84</v>
      </c>
      <c r="B680" s="25" t="s">
        <v>61</v>
      </c>
      <c r="C680" s="25" t="s">
        <v>50</v>
      </c>
      <c r="D680" s="32" t="s">
        <v>303</v>
      </c>
      <c r="E680" s="25" t="s">
        <v>85</v>
      </c>
      <c r="F680" s="27">
        <f t="shared" si="195"/>
        <v>283</v>
      </c>
      <c r="G680" s="27">
        <f t="shared" si="195"/>
        <v>0</v>
      </c>
    </row>
    <row r="681" spans="1:7" s="5" customFormat="1" ht="20.25">
      <c r="A681" s="33" t="s">
        <v>181</v>
      </c>
      <c r="B681" s="25" t="s">
        <v>61</v>
      </c>
      <c r="C681" s="25" t="s">
        <v>50</v>
      </c>
      <c r="D681" s="32" t="s">
        <v>303</v>
      </c>
      <c r="E681" s="25" t="s">
        <v>180</v>
      </c>
      <c r="F681" s="27">
        <v>283</v>
      </c>
      <c r="G681" s="27"/>
    </row>
    <row r="682" spans="1:7" s="5" customFormat="1" ht="33.75">
      <c r="A682" s="33" t="s">
        <v>94</v>
      </c>
      <c r="B682" s="25" t="s">
        <v>61</v>
      </c>
      <c r="C682" s="25" t="s">
        <v>50</v>
      </c>
      <c r="D682" s="32" t="s">
        <v>304</v>
      </c>
      <c r="E682" s="25"/>
      <c r="F682" s="27">
        <f t="shared" ref="F682:G682" si="196">F683</f>
        <v>1617</v>
      </c>
      <c r="G682" s="27">
        <f t="shared" si="196"/>
        <v>0</v>
      </c>
    </row>
    <row r="683" spans="1:7" s="5" customFormat="1" ht="38.25" customHeight="1">
      <c r="A683" s="75" t="s">
        <v>84</v>
      </c>
      <c r="B683" s="25" t="s">
        <v>61</v>
      </c>
      <c r="C683" s="25" t="s">
        <v>50</v>
      </c>
      <c r="D683" s="32" t="s">
        <v>304</v>
      </c>
      <c r="E683" s="25" t="s">
        <v>85</v>
      </c>
      <c r="F683" s="27">
        <f t="shared" ref="F683:G683" si="197">F684+F685</f>
        <v>1617</v>
      </c>
      <c r="G683" s="27">
        <f t="shared" si="197"/>
        <v>0</v>
      </c>
    </row>
    <row r="684" spans="1:7" s="5" customFormat="1" ht="20.25">
      <c r="A684" s="33" t="s">
        <v>181</v>
      </c>
      <c r="B684" s="25" t="s">
        <v>61</v>
      </c>
      <c r="C684" s="25" t="s">
        <v>50</v>
      </c>
      <c r="D684" s="32" t="s">
        <v>304</v>
      </c>
      <c r="E684" s="25" t="s">
        <v>180</v>
      </c>
      <c r="F684" s="27">
        <v>972</v>
      </c>
      <c r="G684" s="27"/>
    </row>
    <row r="685" spans="1:7" s="5" customFormat="1" ht="20.25">
      <c r="A685" s="33" t="s">
        <v>192</v>
      </c>
      <c r="B685" s="25" t="s">
        <v>61</v>
      </c>
      <c r="C685" s="25" t="s">
        <v>50</v>
      </c>
      <c r="D685" s="32" t="s">
        <v>304</v>
      </c>
      <c r="E685" s="25" t="s">
        <v>191</v>
      </c>
      <c r="F685" s="27">
        <v>645</v>
      </c>
      <c r="G685" s="27"/>
    </row>
    <row r="686" spans="1:7" s="5" customFormat="1" ht="66.75">
      <c r="A686" s="75" t="s">
        <v>213</v>
      </c>
      <c r="B686" s="25" t="s">
        <v>61</v>
      </c>
      <c r="C686" s="25" t="s">
        <v>50</v>
      </c>
      <c r="D686" s="42" t="s">
        <v>455</v>
      </c>
      <c r="E686" s="42"/>
      <c r="F686" s="27">
        <f t="shared" ref="F686:G688" si="198">F687</f>
        <v>2000</v>
      </c>
      <c r="G686" s="27">
        <f t="shared" si="198"/>
        <v>0</v>
      </c>
    </row>
    <row r="687" spans="1:7" s="5" customFormat="1" ht="20.25">
      <c r="A687" s="75" t="s">
        <v>454</v>
      </c>
      <c r="B687" s="25" t="s">
        <v>61</v>
      </c>
      <c r="C687" s="25" t="s">
        <v>50</v>
      </c>
      <c r="D687" s="42" t="s">
        <v>456</v>
      </c>
      <c r="E687" s="42"/>
      <c r="F687" s="27">
        <f t="shared" si="198"/>
        <v>2000</v>
      </c>
      <c r="G687" s="27">
        <f t="shared" si="198"/>
        <v>0</v>
      </c>
    </row>
    <row r="688" spans="1:7" s="5" customFormat="1" ht="20.25">
      <c r="A688" s="75" t="s">
        <v>100</v>
      </c>
      <c r="B688" s="25" t="s">
        <v>61</v>
      </c>
      <c r="C688" s="25" t="s">
        <v>50</v>
      </c>
      <c r="D688" s="42" t="s">
        <v>456</v>
      </c>
      <c r="E688" s="42" t="s">
        <v>101</v>
      </c>
      <c r="F688" s="27">
        <f t="shared" si="198"/>
        <v>2000</v>
      </c>
      <c r="G688" s="27">
        <f t="shared" si="198"/>
        <v>0</v>
      </c>
    </row>
    <row r="689" spans="1:7" s="5" customFormat="1" ht="66.75">
      <c r="A689" s="33" t="s">
        <v>452</v>
      </c>
      <c r="B689" s="25" t="s">
        <v>61</v>
      </c>
      <c r="C689" s="25" t="s">
        <v>50</v>
      </c>
      <c r="D689" s="42" t="s">
        <v>456</v>
      </c>
      <c r="E689" s="42" t="s">
        <v>197</v>
      </c>
      <c r="F689" s="27">
        <v>2000</v>
      </c>
      <c r="G689" s="27"/>
    </row>
    <row r="690" spans="1:7" s="5" customFormat="1" ht="33.75">
      <c r="A690" s="56" t="s">
        <v>155</v>
      </c>
      <c r="B690" s="25" t="s">
        <v>61</v>
      </c>
      <c r="C690" s="25" t="s">
        <v>50</v>
      </c>
      <c r="D690" s="26" t="s">
        <v>447</v>
      </c>
      <c r="E690" s="64"/>
      <c r="F690" s="27">
        <f t="shared" ref="F690:G691" si="199">F691</f>
        <v>97532</v>
      </c>
      <c r="G690" s="27">
        <f t="shared" si="199"/>
        <v>97532</v>
      </c>
    </row>
    <row r="691" spans="1:7" s="5" customFormat="1" ht="50.25">
      <c r="A691" s="56" t="s">
        <v>448</v>
      </c>
      <c r="B691" s="25" t="s">
        <v>61</v>
      </c>
      <c r="C691" s="25" t="s">
        <v>50</v>
      </c>
      <c r="D691" s="26" t="s">
        <v>464</v>
      </c>
      <c r="E691" s="64"/>
      <c r="F691" s="27">
        <f t="shared" si="199"/>
        <v>97532</v>
      </c>
      <c r="G691" s="27">
        <f t="shared" si="199"/>
        <v>97532</v>
      </c>
    </row>
    <row r="692" spans="1:7" s="5" customFormat="1" ht="39.75" customHeight="1">
      <c r="A692" s="56" t="s">
        <v>84</v>
      </c>
      <c r="B692" s="25" t="s">
        <v>61</v>
      </c>
      <c r="C692" s="25" t="s">
        <v>50</v>
      </c>
      <c r="D692" s="26" t="s">
        <v>464</v>
      </c>
      <c r="E692" s="25" t="s">
        <v>85</v>
      </c>
      <c r="F692" s="27">
        <f t="shared" ref="F692:G692" si="200">F693+F694</f>
        <v>97532</v>
      </c>
      <c r="G692" s="27">
        <f t="shared" si="200"/>
        <v>97532</v>
      </c>
    </row>
    <row r="693" spans="1:7" s="5" customFormat="1" ht="20.25">
      <c r="A693" s="33" t="s">
        <v>181</v>
      </c>
      <c r="B693" s="25" t="s">
        <v>61</v>
      </c>
      <c r="C693" s="25" t="s">
        <v>50</v>
      </c>
      <c r="D693" s="26" t="s">
        <v>464</v>
      </c>
      <c r="E693" s="25" t="s">
        <v>180</v>
      </c>
      <c r="F693" s="27">
        <v>67841</v>
      </c>
      <c r="G693" s="27">
        <v>67841</v>
      </c>
    </row>
    <row r="694" spans="1:7" s="5" customFormat="1" ht="20.25">
      <c r="A694" s="33" t="s">
        <v>192</v>
      </c>
      <c r="B694" s="25" t="s">
        <v>61</v>
      </c>
      <c r="C694" s="25" t="s">
        <v>50</v>
      </c>
      <c r="D694" s="26" t="s">
        <v>464</v>
      </c>
      <c r="E694" s="25" t="s">
        <v>191</v>
      </c>
      <c r="F694" s="27">
        <v>29691</v>
      </c>
      <c r="G694" s="27">
        <v>29691</v>
      </c>
    </row>
    <row r="695" spans="1:7" s="5" customFormat="1" ht="93" customHeight="1">
      <c r="A695" s="33" t="s">
        <v>169</v>
      </c>
      <c r="B695" s="25" t="s">
        <v>61</v>
      </c>
      <c r="C695" s="25" t="s">
        <v>50</v>
      </c>
      <c r="D695" s="25" t="s">
        <v>281</v>
      </c>
      <c r="E695" s="25"/>
      <c r="F695" s="28">
        <f>F696</f>
        <v>317</v>
      </c>
      <c r="G695" s="28">
        <f>G696</f>
        <v>0</v>
      </c>
    </row>
    <row r="696" spans="1:7" s="5" customFormat="1" ht="22.5" customHeight="1">
      <c r="A696" s="33" t="s">
        <v>79</v>
      </c>
      <c r="B696" s="25" t="s">
        <v>61</v>
      </c>
      <c r="C696" s="25" t="s">
        <v>50</v>
      </c>
      <c r="D696" s="25" t="s">
        <v>282</v>
      </c>
      <c r="E696" s="25"/>
      <c r="F696" s="28">
        <f>F697</f>
        <v>317</v>
      </c>
      <c r="G696" s="28">
        <f>G697</f>
        <v>0</v>
      </c>
    </row>
    <row r="697" spans="1:7" s="5" customFormat="1" ht="37.5" customHeight="1">
      <c r="A697" s="33" t="s">
        <v>94</v>
      </c>
      <c r="B697" s="25" t="s">
        <v>61</v>
      </c>
      <c r="C697" s="25" t="s">
        <v>50</v>
      </c>
      <c r="D697" s="25" t="s">
        <v>478</v>
      </c>
      <c r="E697" s="25"/>
      <c r="F697" s="27">
        <f t="shared" ref="F697:G697" si="201">F698</f>
        <v>317</v>
      </c>
      <c r="G697" s="27">
        <f t="shared" si="201"/>
        <v>0</v>
      </c>
    </row>
    <row r="698" spans="1:7" s="5" customFormat="1" ht="39.75" customHeight="1">
      <c r="A698" s="33" t="s">
        <v>84</v>
      </c>
      <c r="B698" s="25" t="s">
        <v>61</v>
      </c>
      <c r="C698" s="25" t="s">
        <v>50</v>
      </c>
      <c r="D698" s="25" t="s">
        <v>478</v>
      </c>
      <c r="E698" s="25" t="s">
        <v>85</v>
      </c>
      <c r="F698" s="28">
        <f t="shared" ref="F698:G698" si="202">F699+F700</f>
        <v>317</v>
      </c>
      <c r="G698" s="28">
        <f t="shared" si="202"/>
        <v>0</v>
      </c>
    </row>
    <row r="699" spans="1:7" s="5" customFormat="1" ht="20.25" customHeight="1">
      <c r="A699" s="33" t="s">
        <v>181</v>
      </c>
      <c r="B699" s="25" t="s">
        <v>61</v>
      </c>
      <c r="C699" s="25" t="s">
        <v>50</v>
      </c>
      <c r="D699" s="25" t="s">
        <v>478</v>
      </c>
      <c r="E699" s="28">
        <v>610</v>
      </c>
      <c r="F699" s="28">
        <v>167</v>
      </c>
      <c r="G699" s="27"/>
    </row>
    <row r="700" spans="1:7" s="5" customFormat="1" ht="22.5" customHeight="1">
      <c r="A700" s="33" t="s">
        <v>192</v>
      </c>
      <c r="B700" s="25" t="s">
        <v>61</v>
      </c>
      <c r="C700" s="25" t="s">
        <v>50</v>
      </c>
      <c r="D700" s="25" t="s">
        <v>478</v>
      </c>
      <c r="E700" s="28">
        <v>620</v>
      </c>
      <c r="F700" s="28">
        <v>150</v>
      </c>
      <c r="G700" s="27"/>
    </row>
    <row r="701" spans="1:7" s="5" customFormat="1" ht="99.75">
      <c r="A701" s="33" t="s">
        <v>209</v>
      </c>
      <c r="B701" s="25" t="s">
        <v>61</v>
      </c>
      <c r="C701" s="25" t="s">
        <v>50</v>
      </c>
      <c r="D701" s="42" t="s">
        <v>307</v>
      </c>
      <c r="E701" s="54"/>
      <c r="F701" s="27">
        <f t="shared" ref="F701:G707" si="203">F702</f>
        <v>2676</v>
      </c>
      <c r="G701" s="27">
        <f t="shared" si="203"/>
        <v>0</v>
      </c>
    </row>
    <row r="702" spans="1:7" s="5" customFormat="1" ht="21" customHeight="1">
      <c r="A702" s="33" t="s">
        <v>79</v>
      </c>
      <c r="B702" s="25" t="s">
        <v>61</v>
      </c>
      <c r="C702" s="25" t="s">
        <v>50</v>
      </c>
      <c r="D702" s="42" t="s">
        <v>308</v>
      </c>
      <c r="E702" s="54"/>
      <c r="F702" s="27">
        <f>F703+F706+F709</f>
        <v>2676</v>
      </c>
      <c r="G702" s="27">
        <f>G703+G706+G709</f>
        <v>0</v>
      </c>
    </row>
    <row r="703" spans="1:7" s="5" customFormat="1" ht="17.25" customHeight="1">
      <c r="A703" s="33" t="s">
        <v>93</v>
      </c>
      <c r="B703" s="25" t="s">
        <v>61</v>
      </c>
      <c r="C703" s="25" t="s">
        <v>50</v>
      </c>
      <c r="D703" s="25" t="s">
        <v>571</v>
      </c>
      <c r="E703" s="25"/>
      <c r="F703" s="28">
        <f t="shared" ref="F703:G704" si="204">F704</f>
        <v>70</v>
      </c>
      <c r="G703" s="28">
        <f t="shared" si="204"/>
        <v>0</v>
      </c>
    </row>
    <row r="704" spans="1:7" s="5" customFormat="1" ht="39" customHeight="1">
      <c r="A704" s="33" t="s">
        <v>84</v>
      </c>
      <c r="B704" s="25" t="s">
        <v>61</v>
      </c>
      <c r="C704" s="25" t="s">
        <v>50</v>
      </c>
      <c r="D704" s="25" t="s">
        <v>571</v>
      </c>
      <c r="E704" s="25" t="s">
        <v>85</v>
      </c>
      <c r="F704" s="28">
        <f t="shared" si="204"/>
        <v>70</v>
      </c>
      <c r="G704" s="28">
        <f t="shared" si="204"/>
        <v>0</v>
      </c>
    </row>
    <row r="705" spans="1:7" s="5" customFormat="1" ht="19.5" customHeight="1">
      <c r="A705" s="33" t="s">
        <v>181</v>
      </c>
      <c r="B705" s="25" t="s">
        <v>61</v>
      </c>
      <c r="C705" s="25" t="s">
        <v>50</v>
      </c>
      <c r="D705" s="25" t="s">
        <v>571</v>
      </c>
      <c r="E705" s="28">
        <v>610</v>
      </c>
      <c r="F705" s="28">
        <v>70</v>
      </c>
      <c r="G705" s="28"/>
    </row>
    <row r="706" spans="1:7" s="5" customFormat="1" ht="20.25">
      <c r="A706" s="68" t="s">
        <v>42</v>
      </c>
      <c r="B706" s="25" t="s">
        <v>61</v>
      </c>
      <c r="C706" s="25" t="s">
        <v>50</v>
      </c>
      <c r="D706" s="42" t="s">
        <v>531</v>
      </c>
      <c r="E706" s="54"/>
      <c r="F706" s="27">
        <f t="shared" si="203"/>
        <v>934</v>
      </c>
      <c r="G706" s="27">
        <f t="shared" si="203"/>
        <v>0</v>
      </c>
    </row>
    <row r="707" spans="1:7" s="5" customFormat="1" ht="38.25" customHeight="1">
      <c r="A707" s="56" t="s">
        <v>84</v>
      </c>
      <c r="B707" s="25" t="s">
        <v>61</v>
      </c>
      <c r="C707" s="25" t="s">
        <v>50</v>
      </c>
      <c r="D707" s="42" t="s">
        <v>531</v>
      </c>
      <c r="E707" s="54">
        <v>600</v>
      </c>
      <c r="F707" s="27">
        <f t="shared" si="203"/>
        <v>934</v>
      </c>
      <c r="G707" s="27">
        <f t="shared" si="203"/>
        <v>0</v>
      </c>
    </row>
    <row r="708" spans="1:7" s="5" customFormat="1" ht="20.25">
      <c r="A708" s="33" t="s">
        <v>181</v>
      </c>
      <c r="B708" s="25" t="s">
        <v>61</v>
      </c>
      <c r="C708" s="25" t="s">
        <v>50</v>
      </c>
      <c r="D708" s="42" t="s">
        <v>531</v>
      </c>
      <c r="E708" s="54">
        <v>610</v>
      </c>
      <c r="F708" s="27">
        <v>934</v>
      </c>
      <c r="G708" s="27"/>
    </row>
    <row r="709" spans="1:7" s="5" customFormat="1" ht="33.75">
      <c r="A709" s="33" t="s">
        <v>94</v>
      </c>
      <c r="B709" s="25" t="s">
        <v>61</v>
      </c>
      <c r="C709" s="25" t="s">
        <v>50</v>
      </c>
      <c r="D709" s="25" t="s">
        <v>572</v>
      </c>
      <c r="E709" s="25"/>
      <c r="F709" s="27">
        <f>F710</f>
        <v>1672</v>
      </c>
      <c r="G709" s="27">
        <f>G710</f>
        <v>0</v>
      </c>
    </row>
    <row r="710" spans="1:7" s="5" customFormat="1" ht="39.75" customHeight="1">
      <c r="A710" s="33" t="s">
        <v>84</v>
      </c>
      <c r="B710" s="25" t="s">
        <v>61</v>
      </c>
      <c r="C710" s="25" t="s">
        <v>50</v>
      </c>
      <c r="D710" s="25" t="s">
        <v>572</v>
      </c>
      <c r="E710" s="25" t="s">
        <v>85</v>
      </c>
      <c r="F710" s="28">
        <f>F711+F712</f>
        <v>1672</v>
      </c>
      <c r="G710" s="28">
        <f>G711+G712</f>
        <v>0</v>
      </c>
    </row>
    <row r="711" spans="1:7" s="5" customFormat="1" ht="20.25">
      <c r="A711" s="33" t="s">
        <v>181</v>
      </c>
      <c r="B711" s="25" t="s">
        <v>61</v>
      </c>
      <c r="C711" s="25" t="s">
        <v>50</v>
      </c>
      <c r="D711" s="25" t="s">
        <v>572</v>
      </c>
      <c r="E711" s="28">
        <v>610</v>
      </c>
      <c r="F711" s="28">
        <v>1546</v>
      </c>
      <c r="G711" s="28"/>
    </row>
    <row r="712" spans="1:7" s="5" customFormat="1" ht="20.25">
      <c r="A712" s="33" t="s">
        <v>192</v>
      </c>
      <c r="B712" s="25" t="s">
        <v>61</v>
      </c>
      <c r="C712" s="25" t="s">
        <v>50</v>
      </c>
      <c r="D712" s="25" t="s">
        <v>572</v>
      </c>
      <c r="E712" s="28">
        <v>620</v>
      </c>
      <c r="F712" s="28">
        <v>126</v>
      </c>
      <c r="G712" s="27"/>
    </row>
    <row r="713" spans="1:7" s="5" customFormat="1" ht="20.25">
      <c r="A713" s="33"/>
      <c r="B713" s="25"/>
      <c r="C713" s="25"/>
      <c r="D713" s="32"/>
      <c r="E713" s="25"/>
      <c r="F713" s="58"/>
      <c r="G713" s="58"/>
    </row>
    <row r="714" spans="1:7" s="9" customFormat="1" ht="37.5">
      <c r="A714" s="73" t="s">
        <v>5</v>
      </c>
      <c r="B714" s="22" t="s">
        <v>61</v>
      </c>
      <c r="C714" s="22" t="s">
        <v>55</v>
      </c>
      <c r="D714" s="29"/>
      <c r="E714" s="22"/>
      <c r="F714" s="24">
        <f t="shared" ref="F714:G718" si="205">F715</f>
        <v>74</v>
      </c>
      <c r="G714" s="24">
        <f t="shared" si="205"/>
        <v>0</v>
      </c>
    </row>
    <row r="715" spans="1:7" s="9" customFormat="1" ht="34.5">
      <c r="A715" s="75" t="s">
        <v>154</v>
      </c>
      <c r="B715" s="25" t="s">
        <v>61</v>
      </c>
      <c r="C715" s="25" t="s">
        <v>55</v>
      </c>
      <c r="D715" s="32" t="s">
        <v>305</v>
      </c>
      <c r="E715" s="25"/>
      <c r="F715" s="27">
        <f t="shared" si="205"/>
        <v>74</v>
      </c>
      <c r="G715" s="27">
        <f t="shared" si="205"/>
        <v>0</v>
      </c>
    </row>
    <row r="716" spans="1:7" s="9" customFormat="1" ht="18" customHeight="1">
      <c r="A716" s="75" t="s">
        <v>79</v>
      </c>
      <c r="B716" s="25" t="s">
        <v>61</v>
      </c>
      <c r="C716" s="25" t="s">
        <v>55</v>
      </c>
      <c r="D716" s="32" t="s">
        <v>293</v>
      </c>
      <c r="E716" s="25"/>
      <c r="F716" s="27">
        <f t="shared" si="205"/>
        <v>74</v>
      </c>
      <c r="G716" s="27">
        <f t="shared" si="205"/>
        <v>0</v>
      </c>
    </row>
    <row r="717" spans="1:7" s="9" customFormat="1" ht="33.75" customHeight="1">
      <c r="A717" s="33" t="s">
        <v>96</v>
      </c>
      <c r="B717" s="25" t="s">
        <v>61</v>
      </c>
      <c r="C717" s="25" t="s">
        <v>55</v>
      </c>
      <c r="D717" s="32" t="s">
        <v>306</v>
      </c>
      <c r="E717" s="25"/>
      <c r="F717" s="27">
        <f t="shared" si="205"/>
        <v>74</v>
      </c>
      <c r="G717" s="27">
        <f t="shared" si="205"/>
        <v>0</v>
      </c>
    </row>
    <row r="718" spans="1:7" s="9" customFormat="1" ht="33">
      <c r="A718" s="33" t="s">
        <v>453</v>
      </c>
      <c r="B718" s="25" t="s">
        <v>61</v>
      </c>
      <c r="C718" s="25" t="s">
        <v>55</v>
      </c>
      <c r="D718" s="32" t="s">
        <v>306</v>
      </c>
      <c r="E718" s="25" t="s">
        <v>81</v>
      </c>
      <c r="F718" s="27">
        <f t="shared" si="205"/>
        <v>74</v>
      </c>
      <c r="G718" s="27">
        <f t="shared" si="205"/>
        <v>0</v>
      </c>
    </row>
    <row r="719" spans="1:7" s="9" customFormat="1" ht="33.75" customHeight="1">
      <c r="A719" s="74" t="s">
        <v>173</v>
      </c>
      <c r="B719" s="25" t="s">
        <v>61</v>
      </c>
      <c r="C719" s="25" t="s">
        <v>55</v>
      </c>
      <c r="D719" s="32" t="s">
        <v>306</v>
      </c>
      <c r="E719" s="25" t="s">
        <v>172</v>
      </c>
      <c r="F719" s="27">
        <v>74</v>
      </c>
      <c r="G719" s="27"/>
    </row>
    <row r="720" spans="1:7" s="9" customFormat="1" ht="16.5">
      <c r="A720" s="74"/>
      <c r="B720" s="25"/>
      <c r="C720" s="25"/>
      <c r="D720" s="32"/>
      <c r="E720" s="25"/>
      <c r="F720" s="60"/>
      <c r="G720" s="60"/>
    </row>
    <row r="721" spans="1:7" s="5" customFormat="1" ht="20.25">
      <c r="A721" s="76" t="s">
        <v>43</v>
      </c>
      <c r="B721" s="19" t="s">
        <v>44</v>
      </c>
      <c r="C721" s="19"/>
      <c r="D721" s="20"/>
      <c r="E721" s="19"/>
      <c r="F721" s="37">
        <f>F723+F731+F836</f>
        <v>221145</v>
      </c>
      <c r="G721" s="37">
        <f>G723+G731+G836</f>
        <v>0</v>
      </c>
    </row>
    <row r="722" spans="1:7" s="5" customFormat="1" ht="12.75" customHeight="1">
      <c r="A722" s="76"/>
      <c r="B722" s="19"/>
      <c r="C722" s="19"/>
      <c r="D722" s="20"/>
      <c r="E722" s="19"/>
      <c r="F722" s="58"/>
      <c r="G722" s="58"/>
    </row>
    <row r="723" spans="1:7" s="5" customFormat="1" ht="20.25">
      <c r="A723" s="73" t="s">
        <v>66</v>
      </c>
      <c r="B723" s="22" t="s">
        <v>11</v>
      </c>
      <c r="C723" s="22" t="s">
        <v>50</v>
      </c>
      <c r="D723" s="20"/>
      <c r="E723" s="19"/>
      <c r="F723" s="45">
        <f t="shared" ref="F723:G728" si="206">F724</f>
        <v>41423</v>
      </c>
      <c r="G723" s="45">
        <f t="shared" si="206"/>
        <v>0</v>
      </c>
    </row>
    <row r="724" spans="1:7" s="5" customFormat="1" ht="51">
      <c r="A724" s="33" t="s">
        <v>477</v>
      </c>
      <c r="B724" s="36" t="s">
        <v>11</v>
      </c>
      <c r="C724" s="36" t="s">
        <v>50</v>
      </c>
      <c r="D724" s="36" t="s">
        <v>245</v>
      </c>
      <c r="E724" s="36"/>
      <c r="F724" s="63">
        <f t="shared" si="206"/>
        <v>41423</v>
      </c>
      <c r="G724" s="63">
        <f t="shared" si="206"/>
        <v>0</v>
      </c>
    </row>
    <row r="725" spans="1:7" s="5" customFormat="1" ht="20.25">
      <c r="A725" s="75" t="s">
        <v>115</v>
      </c>
      <c r="B725" s="36" t="s">
        <v>11</v>
      </c>
      <c r="C725" s="36" t="s">
        <v>50</v>
      </c>
      <c r="D725" s="36" t="s">
        <v>246</v>
      </c>
      <c r="E725" s="36"/>
      <c r="F725" s="63">
        <f t="shared" si="206"/>
        <v>41423</v>
      </c>
      <c r="G725" s="63">
        <f t="shared" si="206"/>
        <v>0</v>
      </c>
    </row>
    <row r="726" spans="1:7" s="5" customFormat="1" ht="38.25" customHeight="1">
      <c r="A726" s="75" t="s">
        <v>67</v>
      </c>
      <c r="B726" s="36" t="s">
        <v>11</v>
      </c>
      <c r="C726" s="36" t="s">
        <v>50</v>
      </c>
      <c r="D726" s="36" t="s">
        <v>497</v>
      </c>
      <c r="E726" s="36"/>
      <c r="F726" s="63">
        <f t="shared" si="206"/>
        <v>41423</v>
      </c>
      <c r="G726" s="63">
        <f t="shared" si="206"/>
        <v>0</v>
      </c>
    </row>
    <row r="727" spans="1:7" s="5" customFormat="1" ht="153" customHeight="1">
      <c r="A727" s="75" t="s">
        <v>234</v>
      </c>
      <c r="B727" s="36" t="s">
        <v>11</v>
      </c>
      <c r="C727" s="36" t="s">
        <v>50</v>
      </c>
      <c r="D727" s="36" t="s">
        <v>498</v>
      </c>
      <c r="E727" s="36"/>
      <c r="F727" s="63">
        <f t="shared" si="206"/>
        <v>41423</v>
      </c>
      <c r="G727" s="63">
        <f t="shared" si="206"/>
        <v>0</v>
      </c>
    </row>
    <row r="728" spans="1:7" s="5" customFormat="1" ht="38.25" customHeight="1">
      <c r="A728" s="75" t="s">
        <v>84</v>
      </c>
      <c r="B728" s="36" t="s">
        <v>11</v>
      </c>
      <c r="C728" s="36" t="s">
        <v>50</v>
      </c>
      <c r="D728" s="36" t="s">
        <v>498</v>
      </c>
      <c r="E728" s="36" t="s">
        <v>85</v>
      </c>
      <c r="F728" s="63">
        <f t="shared" si="206"/>
        <v>41423</v>
      </c>
      <c r="G728" s="63">
        <f t="shared" si="206"/>
        <v>0</v>
      </c>
    </row>
    <row r="729" spans="1:7" s="5" customFormat="1" ht="16.5" customHeight="1">
      <c r="A729" s="33" t="s">
        <v>192</v>
      </c>
      <c r="B729" s="36" t="s">
        <v>11</v>
      </c>
      <c r="C729" s="36" t="s">
        <v>50</v>
      </c>
      <c r="D729" s="36" t="s">
        <v>498</v>
      </c>
      <c r="E729" s="36" t="s">
        <v>191</v>
      </c>
      <c r="F729" s="27">
        <v>41423</v>
      </c>
      <c r="G729" s="27"/>
    </row>
    <row r="730" spans="1:7" s="7" customFormat="1" ht="18.75">
      <c r="A730" s="73"/>
      <c r="B730" s="22"/>
      <c r="C730" s="22"/>
      <c r="D730" s="23"/>
      <c r="E730" s="22"/>
      <c r="F730" s="59"/>
      <c r="G730" s="59"/>
    </row>
    <row r="731" spans="1:7" s="7" customFormat="1" ht="18.75">
      <c r="A731" s="73" t="s">
        <v>45</v>
      </c>
      <c r="B731" s="22" t="s">
        <v>11</v>
      </c>
      <c r="C731" s="22" t="s">
        <v>53</v>
      </c>
      <c r="D731" s="29"/>
      <c r="E731" s="22"/>
      <c r="F731" s="30">
        <f>F830+F732</f>
        <v>91375</v>
      </c>
      <c r="G731" s="30">
        <f>G830+G732</f>
        <v>0</v>
      </c>
    </row>
    <row r="732" spans="1:7" s="7" customFormat="1" ht="70.5" customHeight="1">
      <c r="A732" s="74" t="s">
        <v>495</v>
      </c>
      <c r="B732" s="36" t="s">
        <v>11</v>
      </c>
      <c r="C732" s="36" t="s">
        <v>53</v>
      </c>
      <c r="D732" s="36" t="s">
        <v>341</v>
      </c>
      <c r="E732" s="36"/>
      <c r="F732" s="27">
        <f>F733</f>
        <v>57440</v>
      </c>
      <c r="G732" s="27">
        <f>G733</f>
        <v>0</v>
      </c>
    </row>
    <row r="733" spans="1:7" s="7" customFormat="1" ht="18.75">
      <c r="A733" s="75" t="s">
        <v>121</v>
      </c>
      <c r="B733" s="36" t="s">
        <v>11</v>
      </c>
      <c r="C733" s="36" t="s">
        <v>53</v>
      </c>
      <c r="D733" s="36" t="s">
        <v>351</v>
      </c>
      <c r="E733" s="36"/>
      <c r="F733" s="27">
        <f>F734+F737+F740+F743+F746+F749+F752+F755+F758+F761+F764+F767+F770+F773+F776+F779+F782+F788+F791+F794+F797+F803+F806+F809+F785+F800+F812+F815+F818+F821+F824+F827</f>
        <v>57440</v>
      </c>
      <c r="G733" s="27">
        <f>G734+G737+G740+G743+G746+G749+G752+G755+G758+G761+G764+G767+G770+G773+G776+G779+G782+G788+G791+G794+G797+G803+G806+G809+G785+G800</f>
        <v>0</v>
      </c>
    </row>
    <row r="734" spans="1:7" s="7" customFormat="1" ht="33.75">
      <c r="A734" s="81" t="s">
        <v>353</v>
      </c>
      <c r="B734" s="36" t="s">
        <v>11</v>
      </c>
      <c r="C734" s="36" t="s">
        <v>53</v>
      </c>
      <c r="D734" s="36" t="s">
        <v>352</v>
      </c>
      <c r="E734" s="36"/>
      <c r="F734" s="27">
        <f t="shared" ref="F734:G735" si="207">F735</f>
        <v>900</v>
      </c>
      <c r="G734" s="27">
        <f t="shared" si="207"/>
        <v>0</v>
      </c>
    </row>
    <row r="735" spans="1:7" s="7" customFormat="1" ht="22.5" customHeight="1">
      <c r="A735" s="79" t="s">
        <v>103</v>
      </c>
      <c r="B735" s="36" t="s">
        <v>11</v>
      </c>
      <c r="C735" s="36" t="s">
        <v>53</v>
      </c>
      <c r="D735" s="36" t="s">
        <v>352</v>
      </c>
      <c r="E735" s="36" t="s">
        <v>92</v>
      </c>
      <c r="F735" s="27">
        <f t="shared" si="207"/>
        <v>900</v>
      </c>
      <c r="G735" s="27">
        <f t="shared" si="207"/>
        <v>0</v>
      </c>
    </row>
    <row r="736" spans="1:7" s="7" customFormat="1" ht="33.75">
      <c r="A736" s="33" t="s">
        <v>201</v>
      </c>
      <c r="B736" s="36" t="s">
        <v>11</v>
      </c>
      <c r="C736" s="36" t="s">
        <v>53</v>
      </c>
      <c r="D736" s="36" t="s">
        <v>352</v>
      </c>
      <c r="E736" s="36" t="s">
        <v>200</v>
      </c>
      <c r="F736" s="27">
        <v>900</v>
      </c>
      <c r="G736" s="27"/>
    </row>
    <row r="737" spans="1:7" s="7" customFormat="1" ht="68.25" customHeight="1">
      <c r="A737" s="33" t="s">
        <v>228</v>
      </c>
      <c r="B737" s="36" t="s">
        <v>11</v>
      </c>
      <c r="C737" s="36" t="s">
        <v>53</v>
      </c>
      <c r="D737" s="36" t="s">
        <v>354</v>
      </c>
      <c r="E737" s="36"/>
      <c r="F737" s="27">
        <f t="shared" ref="F737:G738" si="208">F738</f>
        <v>1068</v>
      </c>
      <c r="G737" s="27">
        <f t="shared" si="208"/>
        <v>0</v>
      </c>
    </row>
    <row r="738" spans="1:7" s="7" customFormat="1" ht="23.25" customHeight="1">
      <c r="A738" s="79" t="s">
        <v>103</v>
      </c>
      <c r="B738" s="36" t="s">
        <v>11</v>
      </c>
      <c r="C738" s="36" t="s">
        <v>53</v>
      </c>
      <c r="D738" s="36" t="s">
        <v>354</v>
      </c>
      <c r="E738" s="36" t="s">
        <v>92</v>
      </c>
      <c r="F738" s="27">
        <f t="shared" si="208"/>
        <v>1068</v>
      </c>
      <c r="G738" s="27">
        <f t="shared" si="208"/>
        <v>0</v>
      </c>
    </row>
    <row r="739" spans="1:7" s="7" customFormat="1" ht="33.75">
      <c r="A739" s="33" t="s">
        <v>201</v>
      </c>
      <c r="B739" s="36" t="s">
        <v>11</v>
      </c>
      <c r="C739" s="36" t="s">
        <v>53</v>
      </c>
      <c r="D739" s="36" t="s">
        <v>354</v>
      </c>
      <c r="E739" s="36" t="s">
        <v>200</v>
      </c>
      <c r="F739" s="27">
        <v>1068</v>
      </c>
      <c r="G739" s="27"/>
    </row>
    <row r="740" spans="1:7" s="7" customFormat="1" ht="66.75">
      <c r="A740" s="68" t="s">
        <v>230</v>
      </c>
      <c r="B740" s="36" t="s">
        <v>11</v>
      </c>
      <c r="C740" s="36" t="s">
        <v>53</v>
      </c>
      <c r="D740" s="36" t="s">
        <v>355</v>
      </c>
      <c r="E740" s="36"/>
      <c r="F740" s="27">
        <f t="shared" ref="F740:G741" si="209">F741</f>
        <v>8189</v>
      </c>
      <c r="G740" s="27">
        <f t="shared" si="209"/>
        <v>0</v>
      </c>
    </row>
    <row r="741" spans="1:7" s="7" customFormat="1" ht="19.5" customHeight="1">
      <c r="A741" s="79" t="s">
        <v>103</v>
      </c>
      <c r="B741" s="36" t="s">
        <v>11</v>
      </c>
      <c r="C741" s="36" t="s">
        <v>53</v>
      </c>
      <c r="D741" s="36" t="s">
        <v>355</v>
      </c>
      <c r="E741" s="36" t="s">
        <v>92</v>
      </c>
      <c r="F741" s="27">
        <f t="shared" si="209"/>
        <v>8189</v>
      </c>
      <c r="G741" s="27">
        <f t="shared" si="209"/>
        <v>0</v>
      </c>
    </row>
    <row r="742" spans="1:7" s="7" customFormat="1" ht="33.75">
      <c r="A742" s="33" t="s">
        <v>201</v>
      </c>
      <c r="B742" s="36" t="s">
        <v>11</v>
      </c>
      <c r="C742" s="36" t="s">
        <v>53</v>
      </c>
      <c r="D742" s="36" t="s">
        <v>355</v>
      </c>
      <c r="E742" s="36" t="s">
        <v>200</v>
      </c>
      <c r="F742" s="27">
        <v>8189</v>
      </c>
      <c r="G742" s="27"/>
    </row>
    <row r="743" spans="1:7" s="7" customFormat="1" ht="72.75" customHeight="1">
      <c r="A743" s="33" t="s">
        <v>450</v>
      </c>
      <c r="B743" s="36" t="s">
        <v>11</v>
      </c>
      <c r="C743" s="36" t="s">
        <v>53</v>
      </c>
      <c r="D743" s="36" t="s">
        <v>356</v>
      </c>
      <c r="E743" s="36"/>
      <c r="F743" s="27">
        <f t="shared" ref="F743:G744" si="210">F744</f>
        <v>117</v>
      </c>
      <c r="G743" s="27">
        <f t="shared" si="210"/>
        <v>0</v>
      </c>
    </row>
    <row r="744" spans="1:7" s="7" customFormat="1" ht="23.25" customHeight="1">
      <c r="A744" s="79" t="s">
        <v>103</v>
      </c>
      <c r="B744" s="36" t="s">
        <v>11</v>
      </c>
      <c r="C744" s="36" t="s">
        <v>53</v>
      </c>
      <c r="D744" s="36" t="s">
        <v>356</v>
      </c>
      <c r="E744" s="36" t="s">
        <v>92</v>
      </c>
      <c r="F744" s="27">
        <f t="shared" si="210"/>
        <v>117</v>
      </c>
      <c r="G744" s="27">
        <f t="shared" si="210"/>
        <v>0</v>
      </c>
    </row>
    <row r="745" spans="1:7" s="7" customFormat="1" ht="33.75">
      <c r="A745" s="33" t="s">
        <v>201</v>
      </c>
      <c r="B745" s="36" t="s">
        <v>11</v>
      </c>
      <c r="C745" s="36" t="s">
        <v>53</v>
      </c>
      <c r="D745" s="36" t="s">
        <v>356</v>
      </c>
      <c r="E745" s="36" t="s">
        <v>200</v>
      </c>
      <c r="F745" s="27">
        <v>117</v>
      </c>
      <c r="G745" s="27"/>
    </row>
    <row r="746" spans="1:7" s="7" customFormat="1" ht="66.75">
      <c r="A746" s="33" t="s">
        <v>224</v>
      </c>
      <c r="B746" s="36" t="s">
        <v>11</v>
      </c>
      <c r="C746" s="36" t="s">
        <v>53</v>
      </c>
      <c r="D746" s="36" t="s">
        <v>357</v>
      </c>
      <c r="E746" s="36"/>
      <c r="F746" s="27">
        <f t="shared" ref="F746:G746" si="211">F747</f>
        <v>2593</v>
      </c>
      <c r="G746" s="27">
        <f t="shared" si="211"/>
        <v>0</v>
      </c>
    </row>
    <row r="747" spans="1:7" s="7" customFormat="1" ht="23.25" customHeight="1">
      <c r="A747" s="79" t="s">
        <v>103</v>
      </c>
      <c r="B747" s="36" t="s">
        <v>11</v>
      </c>
      <c r="C747" s="36" t="s">
        <v>53</v>
      </c>
      <c r="D747" s="36" t="s">
        <v>357</v>
      </c>
      <c r="E747" s="36" t="s">
        <v>92</v>
      </c>
      <c r="F747" s="27">
        <f t="shared" ref="F747:G747" si="212">F748</f>
        <v>2593</v>
      </c>
      <c r="G747" s="27">
        <f t="shared" si="212"/>
        <v>0</v>
      </c>
    </row>
    <row r="748" spans="1:7" s="7" customFormat="1" ht="38.25" customHeight="1">
      <c r="A748" s="33" t="s">
        <v>201</v>
      </c>
      <c r="B748" s="36" t="s">
        <v>11</v>
      </c>
      <c r="C748" s="36" t="s">
        <v>53</v>
      </c>
      <c r="D748" s="36" t="s">
        <v>357</v>
      </c>
      <c r="E748" s="36" t="s">
        <v>200</v>
      </c>
      <c r="F748" s="27">
        <v>2593</v>
      </c>
      <c r="G748" s="27"/>
    </row>
    <row r="749" spans="1:7" s="7" customFormat="1" ht="40.5" customHeight="1">
      <c r="A749" s="33" t="s">
        <v>225</v>
      </c>
      <c r="B749" s="36" t="s">
        <v>11</v>
      </c>
      <c r="C749" s="36" t="s">
        <v>53</v>
      </c>
      <c r="D749" s="36" t="s">
        <v>358</v>
      </c>
      <c r="E749" s="36"/>
      <c r="F749" s="27">
        <f t="shared" ref="F749:G750" si="213">F750</f>
        <v>1217</v>
      </c>
      <c r="G749" s="27">
        <f t="shared" si="213"/>
        <v>0</v>
      </c>
    </row>
    <row r="750" spans="1:7" s="7" customFormat="1" ht="21.75" customHeight="1">
      <c r="A750" s="79" t="s">
        <v>103</v>
      </c>
      <c r="B750" s="36" t="s">
        <v>11</v>
      </c>
      <c r="C750" s="36" t="s">
        <v>53</v>
      </c>
      <c r="D750" s="36" t="s">
        <v>358</v>
      </c>
      <c r="E750" s="36" t="s">
        <v>92</v>
      </c>
      <c r="F750" s="27">
        <f t="shared" si="213"/>
        <v>1217</v>
      </c>
      <c r="G750" s="27">
        <f t="shared" si="213"/>
        <v>0</v>
      </c>
    </row>
    <row r="751" spans="1:7" s="7" customFormat="1" ht="33.75">
      <c r="A751" s="33" t="s">
        <v>201</v>
      </c>
      <c r="B751" s="36" t="s">
        <v>11</v>
      </c>
      <c r="C751" s="36" t="s">
        <v>53</v>
      </c>
      <c r="D751" s="36" t="s">
        <v>358</v>
      </c>
      <c r="E751" s="36" t="s">
        <v>200</v>
      </c>
      <c r="F751" s="27">
        <v>1217</v>
      </c>
      <c r="G751" s="27"/>
    </row>
    <row r="752" spans="1:7" s="7" customFormat="1" ht="39" customHeight="1">
      <c r="A752" s="33" t="s">
        <v>226</v>
      </c>
      <c r="B752" s="36" t="s">
        <v>11</v>
      </c>
      <c r="C752" s="36" t="s">
        <v>53</v>
      </c>
      <c r="D752" s="36" t="s">
        <v>359</v>
      </c>
      <c r="E752" s="36"/>
      <c r="F752" s="27">
        <f t="shared" ref="F752:G753" si="214">F753</f>
        <v>99</v>
      </c>
      <c r="G752" s="27">
        <f t="shared" si="214"/>
        <v>0</v>
      </c>
    </row>
    <row r="753" spans="1:7" s="7" customFormat="1" ht="25.5" customHeight="1">
      <c r="A753" s="79" t="s">
        <v>103</v>
      </c>
      <c r="B753" s="36" t="s">
        <v>11</v>
      </c>
      <c r="C753" s="36" t="s">
        <v>53</v>
      </c>
      <c r="D753" s="36" t="s">
        <v>359</v>
      </c>
      <c r="E753" s="36" t="s">
        <v>92</v>
      </c>
      <c r="F753" s="27">
        <f t="shared" si="214"/>
        <v>99</v>
      </c>
      <c r="G753" s="27">
        <f t="shared" si="214"/>
        <v>0</v>
      </c>
    </row>
    <row r="754" spans="1:7" s="7" customFormat="1" ht="33.75">
      <c r="A754" s="33" t="s">
        <v>201</v>
      </c>
      <c r="B754" s="36" t="s">
        <v>11</v>
      </c>
      <c r="C754" s="36" t="s">
        <v>53</v>
      </c>
      <c r="D754" s="36" t="s">
        <v>359</v>
      </c>
      <c r="E754" s="36" t="s">
        <v>200</v>
      </c>
      <c r="F754" s="27">
        <v>99</v>
      </c>
      <c r="G754" s="27"/>
    </row>
    <row r="755" spans="1:7" s="7" customFormat="1" ht="54" customHeight="1">
      <c r="A755" s="33" t="s">
        <v>227</v>
      </c>
      <c r="B755" s="36" t="s">
        <v>11</v>
      </c>
      <c r="C755" s="36" t="s">
        <v>53</v>
      </c>
      <c r="D755" s="36" t="s">
        <v>360</v>
      </c>
      <c r="E755" s="36"/>
      <c r="F755" s="27">
        <f t="shared" ref="F755:G756" si="215">F756</f>
        <v>500</v>
      </c>
      <c r="G755" s="27">
        <f t="shared" si="215"/>
        <v>0</v>
      </c>
    </row>
    <row r="756" spans="1:7" s="7" customFormat="1" ht="21.75" customHeight="1">
      <c r="A756" s="79" t="s">
        <v>103</v>
      </c>
      <c r="B756" s="36" t="s">
        <v>11</v>
      </c>
      <c r="C756" s="36" t="s">
        <v>53</v>
      </c>
      <c r="D756" s="36" t="s">
        <v>360</v>
      </c>
      <c r="E756" s="36" t="s">
        <v>92</v>
      </c>
      <c r="F756" s="27">
        <f t="shared" si="215"/>
        <v>500</v>
      </c>
      <c r="G756" s="27">
        <f t="shared" si="215"/>
        <v>0</v>
      </c>
    </row>
    <row r="757" spans="1:7" s="7" customFormat="1" ht="33.75">
      <c r="A757" s="33" t="s">
        <v>201</v>
      </c>
      <c r="B757" s="36" t="s">
        <v>11</v>
      </c>
      <c r="C757" s="36" t="s">
        <v>53</v>
      </c>
      <c r="D757" s="36" t="s">
        <v>360</v>
      </c>
      <c r="E757" s="36" t="s">
        <v>200</v>
      </c>
      <c r="F757" s="27">
        <v>500</v>
      </c>
      <c r="G757" s="27"/>
    </row>
    <row r="758" spans="1:7" s="7" customFormat="1" ht="39" customHeight="1">
      <c r="A758" s="81" t="s">
        <v>148</v>
      </c>
      <c r="B758" s="36" t="s">
        <v>11</v>
      </c>
      <c r="C758" s="36" t="s">
        <v>53</v>
      </c>
      <c r="D758" s="36" t="s">
        <v>361</v>
      </c>
      <c r="E758" s="36"/>
      <c r="F758" s="27">
        <f t="shared" ref="F758:G759" si="216">F759</f>
        <v>3304</v>
      </c>
      <c r="G758" s="27">
        <f t="shared" si="216"/>
        <v>0</v>
      </c>
    </row>
    <row r="759" spans="1:7" s="7" customFormat="1" ht="22.5" customHeight="1">
      <c r="A759" s="79" t="s">
        <v>103</v>
      </c>
      <c r="B759" s="36" t="s">
        <v>11</v>
      </c>
      <c r="C759" s="36" t="s">
        <v>53</v>
      </c>
      <c r="D759" s="36" t="s">
        <v>361</v>
      </c>
      <c r="E759" s="36" t="s">
        <v>92</v>
      </c>
      <c r="F759" s="27">
        <f t="shared" si="216"/>
        <v>3304</v>
      </c>
      <c r="G759" s="27">
        <f t="shared" si="216"/>
        <v>0</v>
      </c>
    </row>
    <row r="760" spans="1:7" s="7" customFormat="1" ht="36.75" customHeight="1">
      <c r="A760" s="33" t="s">
        <v>201</v>
      </c>
      <c r="B760" s="36" t="s">
        <v>11</v>
      </c>
      <c r="C760" s="36" t="s">
        <v>53</v>
      </c>
      <c r="D760" s="36" t="s">
        <v>361</v>
      </c>
      <c r="E760" s="36" t="s">
        <v>200</v>
      </c>
      <c r="F760" s="27">
        <v>3304</v>
      </c>
      <c r="G760" s="27"/>
    </row>
    <row r="761" spans="1:7" s="7" customFormat="1" ht="90" customHeight="1">
      <c r="A761" s="33" t="s">
        <v>156</v>
      </c>
      <c r="B761" s="36" t="s">
        <v>11</v>
      </c>
      <c r="C761" s="36" t="s">
        <v>53</v>
      </c>
      <c r="D761" s="36" t="s">
        <v>362</v>
      </c>
      <c r="E761" s="36"/>
      <c r="F761" s="27">
        <f t="shared" ref="F761:G762" si="217">F762</f>
        <v>378</v>
      </c>
      <c r="G761" s="27">
        <f t="shared" si="217"/>
        <v>0</v>
      </c>
    </row>
    <row r="762" spans="1:7" s="7" customFormat="1" ht="20.25" customHeight="1">
      <c r="A762" s="79" t="s">
        <v>103</v>
      </c>
      <c r="B762" s="36" t="s">
        <v>11</v>
      </c>
      <c r="C762" s="36" t="s">
        <v>53</v>
      </c>
      <c r="D762" s="36" t="s">
        <v>362</v>
      </c>
      <c r="E762" s="36" t="s">
        <v>92</v>
      </c>
      <c r="F762" s="27">
        <f t="shared" si="217"/>
        <v>378</v>
      </c>
      <c r="G762" s="27">
        <f t="shared" si="217"/>
        <v>0</v>
      </c>
    </row>
    <row r="763" spans="1:7" s="7" customFormat="1" ht="33.75">
      <c r="A763" s="33" t="s">
        <v>201</v>
      </c>
      <c r="B763" s="36" t="s">
        <v>11</v>
      </c>
      <c r="C763" s="36" t="s">
        <v>53</v>
      </c>
      <c r="D763" s="36" t="s">
        <v>362</v>
      </c>
      <c r="E763" s="36" t="s">
        <v>200</v>
      </c>
      <c r="F763" s="27">
        <v>378</v>
      </c>
      <c r="G763" s="27"/>
    </row>
    <row r="764" spans="1:7" s="7" customFormat="1" ht="54.75" customHeight="1">
      <c r="A764" s="81" t="s">
        <v>149</v>
      </c>
      <c r="B764" s="36" t="s">
        <v>11</v>
      </c>
      <c r="C764" s="36" t="s">
        <v>53</v>
      </c>
      <c r="D764" s="36" t="s">
        <v>363</v>
      </c>
      <c r="E764" s="36"/>
      <c r="F764" s="27">
        <f t="shared" ref="F764:G765" si="218">F765</f>
        <v>100</v>
      </c>
      <c r="G764" s="27">
        <f t="shared" si="218"/>
        <v>0</v>
      </c>
    </row>
    <row r="765" spans="1:7" s="7" customFormat="1" ht="19.5" customHeight="1">
      <c r="A765" s="79" t="s">
        <v>103</v>
      </c>
      <c r="B765" s="36" t="s">
        <v>11</v>
      </c>
      <c r="C765" s="36" t="s">
        <v>53</v>
      </c>
      <c r="D765" s="36" t="s">
        <v>363</v>
      </c>
      <c r="E765" s="36" t="s">
        <v>92</v>
      </c>
      <c r="F765" s="27">
        <f t="shared" si="218"/>
        <v>100</v>
      </c>
      <c r="G765" s="27">
        <f t="shared" si="218"/>
        <v>0</v>
      </c>
    </row>
    <row r="766" spans="1:7" s="7" customFormat="1" ht="33.75">
      <c r="A766" s="33" t="s">
        <v>201</v>
      </c>
      <c r="B766" s="36" t="s">
        <v>11</v>
      </c>
      <c r="C766" s="36" t="s">
        <v>53</v>
      </c>
      <c r="D766" s="36" t="s">
        <v>363</v>
      </c>
      <c r="E766" s="36" t="s">
        <v>200</v>
      </c>
      <c r="F766" s="27">
        <v>100</v>
      </c>
      <c r="G766" s="27"/>
    </row>
    <row r="767" spans="1:7" s="7" customFormat="1" ht="177" customHeight="1">
      <c r="A767" s="33" t="s">
        <v>157</v>
      </c>
      <c r="B767" s="36" t="s">
        <v>11</v>
      </c>
      <c r="C767" s="36" t="s">
        <v>53</v>
      </c>
      <c r="D767" s="36" t="s">
        <v>364</v>
      </c>
      <c r="E767" s="36"/>
      <c r="F767" s="27">
        <f t="shared" ref="F767:G768" si="219">F768</f>
        <v>100</v>
      </c>
      <c r="G767" s="27">
        <f t="shared" si="219"/>
        <v>0</v>
      </c>
    </row>
    <row r="768" spans="1:7" s="7" customFormat="1" ht="20.25" customHeight="1">
      <c r="A768" s="79" t="s">
        <v>103</v>
      </c>
      <c r="B768" s="36" t="s">
        <v>11</v>
      </c>
      <c r="C768" s="36" t="s">
        <v>53</v>
      </c>
      <c r="D768" s="36" t="s">
        <v>364</v>
      </c>
      <c r="E768" s="36" t="s">
        <v>92</v>
      </c>
      <c r="F768" s="27">
        <f t="shared" si="219"/>
        <v>100</v>
      </c>
      <c r="G768" s="27">
        <f t="shared" si="219"/>
        <v>0</v>
      </c>
    </row>
    <row r="769" spans="1:7" s="7" customFormat="1" ht="33.75">
      <c r="A769" s="33" t="s">
        <v>201</v>
      </c>
      <c r="B769" s="36" t="s">
        <v>11</v>
      </c>
      <c r="C769" s="36" t="s">
        <v>53</v>
      </c>
      <c r="D769" s="36" t="s">
        <v>364</v>
      </c>
      <c r="E769" s="36" t="s">
        <v>200</v>
      </c>
      <c r="F769" s="27">
        <v>100</v>
      </c>
      <c r="G769" s="27"/>
    </row>
    <row r="770" spans="1:7" s="7" customFormat="1" ht="116.25" customHeight="1">
      <c r="A770" s="33" t="s">
        <v>158</v>
      </c>
      <c r="B770" s="36" t="s">
        <v>11</v>
      </c>
      <c r="C770" s="36" t="s">
        <v>53</v>
      </c>
      <c r="D770" s="36" t="s">
        <v>365</v>
      </c>
      <c r="E770" s="36"/>
      <c r="F770" s="27">
        <f t="shared" ref="F770:G771" si="220">F771</f>
        <v>50</v>
      </c>
      <c r="G770" s="27">
        <f t="shared" si="220"/>
        <v>0</v>
      </c>
    </row>
    <row r="771" spans="1:7" s="7" customFormat="1" ht="22.5" customHeight="1">
      <c r="A771" s="79" t="s">
        <v>103</v>
      </c>
      <c r="B771" s="36" t="s">
        <v>11</v>
      </c>
      <c r="C771" s="36" t="s">
        <v>53</v>
      </c>
      <c r="D771" s="36" t="s">
        <v>365</v>
      </c>
      <c r="E771" s="36" t="s">
        <v>92</v>
      </c>
      <c r="F771" s="27">
        <f t="shared" si="220"/>
        <v>50</v>
      </c>
      <c r="G771" s="27">
        <f t="shared" si="220"/>
        <v>0</v>
      </c>
    </row>
    <row r="772" spans="1:7" s="7" customFormat="1" ht="37.5" customHeight="1">
      <c r="A772" s="33" t="s">
        <v>201</v>
      </c>
      <c r="B772" s="36" t="s">
        <v>11</v>
      </c>
      <c r="C772" s="36" t="s">
        <v>53</v>
      </c>
      <c r="D772" s="36" t="s">
        <v>365</v>
      </c>
      <c r="E772" s="36" t="s">
        <v>200</v>
      </c>
      <c r="F772" s="27">
        <v>50</v>
      </c>
      <c r="G772" s="27"/>
    </row>
    <row r="773" spans="1:7" s="7" customFormat="1" ht="90" customHeight="1">
      <c r="A773" s="79" t="s">
        <v>150</v>
      </c>
      <c r="B773" s="36" t="s">
        <v>11</v>
      </c>
      <c r="C773" s="36" t="s">
        <v>53</v>
      </c>
      <c r="D773" s="36" t="s">
        <v>366</v>
      </c>
      <c r="E773" s="36"/>
      <c r="F773" s="27">
        <f t="shared" ref="F773:G774" si="221">F774</f>
        <v>360</v>
      </c>
      <c r="G773" s="27">
        <f t="shared" si="221"/>
        <v>0</v>
      </c>
    </row>
    <row r="774" spans="1:7" s="7" customFormat="1" ht="22.5" customHeight="1">
      <c r="A774" s="79" t="s">
        <v>103</v>
      </c>
      <c r="B774" s="36" t="s">
        <v>11</v>
      </c>
      <c r="C774" s="36" t="s">
        <v>53</v>
      </c>
      <c r="D774" s="36" t="s">
        <v>366</v>
      </c>
      <c r="E774" s="36" t="s">
        <v>92</v>
      </c>
      <c r="F774" s="27">
        <f t="shared" si="221"/>
        <v>360</v>
      </c>
      <c r="G774" s="27">
        <f t="shared" si="221"/>
        <v>0</v>
      </c>
    </row>
    <row r="775" spans="1:7" s="7" customFormat="1" ht="33.75">
      <c r="A775" s="33" t="s">
        <v>201</v>
      </c>
      <c r="B775" s="36" t="s">
        <v>11</v>
      </c>
      <c r="C775" s="36" t="s">
        <v>53</v>
      </c>
      <c r="D775" s="36" t="s">
        <v>366</v>
      </c>
      <c r="E775" s="36" t="s">
        <v>200</v>
      </c>
      <c r="F775" s="27">
        <v>360</v>
      </c>
      <c r="G775" s="27"/>
    </row>
    <row r="776" spans="1:7" s="7" customFormat="1" ht="83.25">
      <c r="A776" s="33" t="s">
        <v>236</v>
      </c>
      <c r="B776" s="36" t="s">
        <v>11</v>
      </c>
      <c r="C776" s="36" t="s">
        <v>53</v>
      </c>
      <c r="D776" s="36" t="s">
        <v>445</v>
      </c>
      <c r="E776" s="36"/>
      <c r="F776" s="27">
        <f t="shared" ref="F776:G777" si="222">F777</f>
        <v>90</v>
      </c>
      <c r="G776" s="27">
        <f t="shared" si="222"/>
        <v>0</v>
      </c>
    </row>
    <row r="777" spans="1:7" s="7" customFormat="1" ht="23.25" customHeight="1">
      <c r="A777" s="79" t="s">
        <v>103</v>
      </c>
      <c r="B777" s="36" t="s">
        <v>11</v>
      </c>
      <c r="C777" s="36" t="s">
        <v>53</v>
      </c>
      <c r="D777" s="36" t="s">
        <v>445</v>
      </c>
      <c r="E777" s="36" t="s">
        <v>92</v>
      </c>
      <c r="F777" s="27">
        <f t="shared" si="222"/>
        <v>90</v>
      </c>
      <c r="G777" s="27">
        <f t="shared" si="222"/>
        <v>0</v>
      </c>
    </row>
    <row r="778" spans="1:7" s="7" customFormat="1" ht="33.75">
      <c r="A778" s="33" t="s">
        <v>201</v>
      </c>
      <c r="B778" s="36" t="s">
        <v>11</v>
      </c>
      <c r="C778" s="36" t="s">
        <v>53</v>
      </c>
      <c r="D778" s="36" t="s">
        <v>445</v>
      </c>
      <c r="E778" s="36" t="s">
        <v>200</v>
      </c>
      <c r="F778" s="27">
        <v>90</v>
      </c>
      <c r="G778" s="27"/>
    </row>
    <row r="779" spans="1:7" s="7" customFormat="1" ht="38.25" customHeight="1">
      <c r="A779" s="81" t="s">
        <v>151</v>
      </c>
      <c r="B779" s="36" t="s">
        <v>11</v>
      </c>
      <c r="C779" s="36" t="s">
        <v>53</v>
      </c>
      <c r="D779" s="36" t="s">
        <v>367</v>
      </c>
      <c r="E779" s="36"/>
      <c r="F779" s="27">
        <f t="shared" ref="F779:G780" si="223">F780</f>
        <v>1834</v>
      </c>
      <c r="G779" s="27">
        <f t="shared" si="223"/>
        <v>0</v>
      </c>
    </row>
    <row r="780" spans="1:7" s="7" customFormat="1" ht="18.75" customHeight="1">
      <c r="A780" s="79" t="s">
        <v>103</v>
      </c>
      <c r="B780" s="36" t="s">
        <v>11</v>
      </c>
      <c r="C780" s="36" t="s">
        <v>53</v>
      </c>
      <c r="D780" s="36" t="s">
        <v>367</v>
      </c>
      <c r="E780" s="36" t="s">
        <v>92</v>
      </c>
      <c r="F780" s="27">
        <f t="shared" si="223"/>
        <v>1834</v>
      </c>
      <c r="G780" s="27">
        <f t="shared" si="223"/>
        <v>0</v>
      </c>
    </row>
    <row r="781" spans="1:7" s="7" customFormat="1" ht="33.75">
      <c r="A781" s="33" t="s">
        <v>201</v>
      </c>
      <c r="B781" s="36" t="s">
        <v>11</v>
      </c>
      <c r="C781" s="36" t="s">
        <v>53</v>
      </c>
      <c r="D781" s="36" t="s">
        <v>367</v>
      </c>
      <c r="E781" s="36" t="s">
        <v>200</v>
      </c>
      <c r="F781" s="27">
        <v>1834</v>
      </c>
      <c r="G781" s="27"/>
    </row>
    <row r="782" spans="1:7" s="7" customFormat="1" ht="70.5" customHeight="1">
      <c r="A782" s="79" t="s">
        <v>575</v>
      </c>
      <c r="B782" s="36" t="s">
        <v>11</v>
      </c>
      <c r="C782" s="36" t="s">
        <v>53</v>
      </c>
      <c r="D782" s="36" t="s">
        <v>368</v>
      </c>
      <c r="E782" s="36"/>
      <c r="F782" s="27">
        <f t="shared" ref="F782:G783" si="224">F783</f>
        <v>90</v>
      </c>
      <c r="G782" s="27">
        <f t="shared" si="224"/>
        <v>0</v>
      </c>
    </row>
    <row r="783" spans="1:7" s="7" customFormat="1" ht="21" customHeight="1">
      <c r="A783" s="79" t="s">
        <v>103</v>
      </c>
      <c r="B783" s="36" t="s">
        <v>11</v>
      </c>
      <c r="C783" s="36" t="s">
        <v>53</v>
      </c>
      <c r="D783" s="36" t="s">
        <v>368</v>
      </c>
      <c r="E783" s="36" t="s">
        <v>92</v>
      </c>
      <c r="F783" s="27">
        <f t="shared" si="224"/>
        <v>90</v>
      </c>
      <c r="G783" s="27">
        <f t="shared" si="224"/>
        <v>0</v>
      </c>
    </row>
    <row r="784" spans="1:7" s="7" customFormat="1" ht="33.75">
      <c r="A784" s="33" t="s">
        <v>201</v>
      </c>
      <c r="B784" s="36" t="s">
        <v>11</v>
      </c>
      <c r="C784" s="36" t="s">
        <v>53</v>
      </c>
      <c r="D784" s="36" t="s">
        <v>368</v>
      </c>
      <c r="E784" s="36" t="s">
        <v>200</v>
      </c>
      <c r="F784" s="27">
        <v>90</v>
      </c>
      <c r="G784" s="27"/>
    </row>
    <row r="785" spans="1:7" s="7" customFormat="1" ht="54" customHeight="1">
      <c r="A785" s="79" t="s">
        <v>229</v>
      </c>
      <c r="B785" s="36" t="s">
        <v>11</v>
      </c>
      <c r="C785" s="36" t="s">
        <v>53</v>
      </c>
      <c r="D785" s="36" t="s">
        <v>369</v>
      </c>
      <c r="E785" s="36"/>
      <c r="F785" s="27">
        <f t="shared" ref="F785:G786" si="225">F786</f>
        <v>1000</v>
      </c>
      <c r="G785" s="27">
        <f t="shared" si="225"/>
        <v>0</v>
      </c>
    </row>
    <row r="786" spans="1:7" s="7" customFormat="1" ht="19.5" customHeight="1">
      <c r="A786" s="79" t="s">
        <v>103</v>
      </c>
      <c r="B786" s="36" t="s">
        <v>11</v>
      </c>
      <c r="C786" s="36" t="s">
        <v>53</v>
      </c>
      <c r="D786" s="36" t="s">
        <v>369</v>
      </c>
      <c r="E786" s="36" t="s">
        <v>92</v>
      </c>
      <c r="F786" s="27">
        <f t="shared" si="225"/>
        <v>1000</v>
      </c>
      <c r="G786" s="27">
        <f t="shared" si="225"/>
        <v>0</v>
      </c>
    </row>
    <row r="787" spans="1:7" s="7" customFormat="1" ht="33.75">
      <c r="A787" s="33" t="s">
        <v>201</v>
      </c>
      <c r="B787" s="36" t="s">
        <v>11</v>
      </c>
      <c r="C787" s="36" t="s">
        <v>53</v>
      </c>
      <c r="D787" s="36" t="s">
        <v>369</v>
      </c>
      <c r="E787" s="36" t="s">
        <v>200</v>
      </c>
      <c r="F787" s="27">
        <v>1000</v>
      </c>
      <c r="G787" s="27"/>
    </row>
    <row r="788" spans="1:7" s="7" customFormat="1" ht="102.75" customHeight="1">
      <c r="A788" s="33" t="s">
        <v>162</v>
      </c>
      <c r="B788" s="36" t="s">
        <v>11</v>
      </c>
      <c r="C788" s="36" t="s">
        <v>53</v>
      </c>
      <c r="D788" s="36" t="s">
        <v>370</v>
      </c>
      <c r="E788" s="36"/>
      <c r="F788" s="27">
        <f t="shared" ref="F788:G789" si="226">F789</f>
        <v>50</v>
      </c>
      <c r="G788" s="27">
        <f t="shared" si="226"/>
        <v>0</v>
      </c>
    </row>
    <row r="789" spans="1:7" s="7" customFormat="1" ht="19.5" customHeight="1">
      <c r="A789" s="79" t="s">
        <v>103</v>
      </c>
      <c r="B789" s="36" t="s">
        <v>11</v>
      </c>
      <c r="C789" s="36" t="s">
        <v>53</v>
      </c>
      <c r="D789" s="36" t="s">
        <v>370</v>
      </c>
      <c r="E789" s="36" t="s">
        <v>92</v>
      </c>
      <c r="F789" s="27">
        <f t="shared" si="226"/>
        <v>50</v>
      </c>
      <c r="G789" s="27">
        <f t="shared" si="226"/>
        <v>0</v>
      </c>
    </row>
    <row r="790" spans="1:7" s="7" customFormat="1" ht="35.25" customHeight="1">
      <c r="A790" s="33" t="s">
        <v>201</v>
      </c>
      <c r="B790" s="36" t="s">
        <v>11</v>
      </c>
      <c r="C790" s="36" t="s">
        <v>53</v>
      </c>
      <c r="D790" s="36" t="s">
        <v>370</v>
      </c>
      <c r="E790" s="36" t="s">
        <v>200</v>
      </c>
      <c r="F790" s="27">
        <v>50</v>
      </c>
      <c r="G790" s="27"/>
    </row>
    <row r="791" spans="1:7" s="7" customFormat="1" ht="90" customHeight="1">
      <c r="A791" s="79" t="s">
        <v>163</v>
      </c>
      <c r="B791" s="36" t="s">
        <v>11</v>
      </c>
      <c r="C791" s="36" t="s">
        <v>53</v>
      </c>
      <c r="D791" s="36" t="s">
        <v>371</v>
      </c>
      <c r="E791" s="36"/>
      <c r="F791" s="27">
        <f t="shared" ref="F791:G792" si="227">F792</f>
        <v>636</v>
      </c>
      <c r="G791" s="27">
        <f t="shared" si="227"/>
        <v>0</v>
      </c>
    </row>
    <row r="792" spans="1:7" s="7" customFormat="1" ht="20.25" customHeight="1">
      <c r="A792" s="79" t="s">
        <v>103</v>
      </c>
      <c r="B792" s="36" t="s">
        <v>11</v>
      </c>
      <c r="C792" s="36" t="s">
        <v>53</v>
      </c>
      <c r="D792" s="36" t="s">
        <v>371</v>
      </c>
      <c r="E792" s="36" t="s">
        <v>92</v>
      </c>
      <c r="F792" s="27">
        <f t="shared" si="227"/>
        <v>636</v>
      </c>
      <c r="G792" s="27">
        <f t="shared" si="227"/>
        <v>0</v>
      </c>
    </row>
    <row r="793" spans="1:7" s="7" customFormat="1" ht="37.5" customHeight="1">
      <c r="A793" s="33" t="s">
        <v>201</v>
      </c>
      <c r="B793" s="36" t="s">
        <v>11</v>
      </c>
      <c r="C793" s="36" t="s">
        <v>53</v>
      </c>
      <c r="D793" s="36" t="s">
        <v>371</v>
      </c>
      <c r="E793" s="36" t="s">
        <v>200</v>
      </c>
      <c r="F793" s="27">
        <v>636</v>
      </c>
      <c r="G793" s="27"/>
    </row>
    <row r="794" spans="1:7" s="7" customFormat="1" ht="141" customHeight="1">
      <c r="A794" s="79" t="s">
        <v>164</v>
      </c>
      <c r="B794" s="36" t="s">
        <v>11</v>
      </c>
      <c r="C794" s="36" t="s">
        <v>53</v>
      </c>
      <c r="D794" s="36" t="s">
        <v>372</v>
      </c>
      <c r="E794" s="36"/>
      <c r="F794" s="27">
        <f t="shared" ref="F794:G795" si="228">F795</f>
        <v>12</v>
      </c>
      <c r="G794" s="27">
        <f t="shared" si="228"/>
        <v>0</v>
      </c>
    </row>
    <row r="795" spans="1:7" s="7" customFormat="1" ht="23.25" customHeight="1">
      <c r="A795" s="68" t="s">
        <v>103</v>
      </c>
      <c r="B795" s="36" t="s">
        <v>11</v>
      </c>
      <c r="C795" s="36" t="s">
        <v>53</v>
      </c>
      <c r="D795" s="36" t="s">
        <v>372</v>
      </c>
      <c r="E795" s="36" t="s">
        <v>92</v>
      </c>
      <c r="F795" s="27">
        <f t="shared" si="228"/>
        <v>12</v>
      </c>
      <c r="G795" s="27">
        <f t="shared" si="228"/>
        <v>0</v>
      </c>
    </row>
    <row r="796" spans="1:7" s="7" customFormat="1" ht="35.25" customHeight="1">
      <c r="A796" s="33" t="s">
        <v>201</v>
      </c>
      <c r="B796" s="36" t="s">
        <v>11</v>
      </c>
      <c r="C796" s="36" t="s">
        <v>53</v>
      </c>
      <c r="D796" s="36" t="s">
        <v>372</v>
      </c>
      <c r="E796" s="36" t="s">
        <v>200</v>
      </c>
      <c r="F796" s="27">
        <v>12</v>
      </c>
      <c r="G796" s="27"/>
    </row>
    <row r="797" spans="1:7" s="7" customFormat="1" ht="243.75" customHeight="1">
      <c r="A797" s="79" t="s">
        <v>165</v>
      </c>
      <c r="B797" s="36" t="s">
        <v>11</v>
      </c>
      <c r="C797" s="36" t="s">
        <v>53</v>
      </c>
      <c r="D797" s="36" t="s">
        <v>373</v>
      </c>
      <c r="E797" s="36"/>
      <c r="F797" s="27">
        <f t="shared" ref="F797:G798" si="229">F798</f>
        <v>9</v>
      </c>
      <c r="G797" s="27">
        <f t="shared" si="229"/>
        <v>0</v>
      </c>
    </row>
    <row r="798" spans="1:7" s="7" customFormat="1" ht="21.75" customHeight="1">
      <c r="A798" s="68" t="s">
        <v>103</v>
      </c>
      <c r="B798" s="36" t="s">
        <v>11</v>
      </c>
      <c r="C798" s="36" t="s">
        <v>53</v>
      </c>
      <c r="D798" s="36" t="s">
        <v>373</v>
      </c>
      <c r="E798" s="36" t="s">
        <v>92</v>
      </c>
      <c r="F798" s="27">
        <f t="shared" si="229"/>
        <v>9</v>
      </c>
      <c r="G798" s="27">
        <f t="shared" si="229"/>
        <v>0</v>
      </c>
    </row>
    <row r="799" spans="1:7" s="7" customFormat="1" ht="33" customHeight="1">
      <c r="A799" s="33" t="s">
        <v>201</v>
      </c>
      <c r="B799" s="36" t="s">
        <v>11</v>
      </c>
      <c r="C799" s="36" t="s">
        <v>53</v>
      </c>
      <c r="D799" s="36" t="s">
        <v>373</v>
      </c>
      <c r="E799" s="36" t="s">
        <v>200</v>
      </c>
      <c r="F799" s="27">
        <v>9</v>
      </c>
      <c r="G799" s="27"/>
    </row>
    <row r="800" spans="1:7" s="7" customFormat="1" ht="85.5" customHeight="1">
      <c r="A800" s="33" t="s">
        <v>565</v>
      </c>
      <c r="B800" s="36" t="s">
        <v>11</v>
      </c>
      <c r="C800" s="36" t="s">
        <v>53</v>
      </c>
      <c r="D800" s="36" t="s">
        <v>552</v>
      </c>
      <c r="E800" s="36"/>
      <c r="F800" s="27">
        <f t="shared" ref="F800:F801" si="230">F801</f>
        <v>60</v>
      </c>
      <c r="G800" s="27"/>
    </row>
    <row r="801" spans="1:7" s="7" customFormat="1" ht="21.75" customHeight="1">
      <c r="A801" s="68" t="s">
        <v>103</v>
      </c>
      <c r="B801" s="36" t="s">
        <v>11</v>
      </c>
      <c r="C801" s="36" t="s">
        <v>53</v>
      </c>
      <c r="D801" s="36" t="s">
        <v>552</v>
      </c>
      <c r="E801" s="36" t="s">
        <v>92</v>
      </c>
      <c r="F801" s="27">
        <f t="shared" si="230"/>
        <v>60</v>
      </c>
      <c r="G801" s="27"/>
    </row>
    <row r="802" spans="1:7" s="7" customFormat="1" ht="33" customHeight="1">
      <c r="A802" s="33" t="s">
        <v>201</v>
      </c>
      <c r="B802" s="36" t="s">
        <v>11</v>
      </c>
      <c r="C802" s="36" t="s">
        <v>53</v>
      </c>
      <c r="D802" s="36" t="s">
        <v>552</v>
      </c>
      <c r="E802" s="36" t="s">
        <v>200</v>
      </c>
      <c r="F802" s="27">
        <v>60</v>
      </c>
      <c r="G802" s="27"/>
    </row>
    <row r="803" spans="1:7" s="7" customFormat="1" ht="52.5" customHeight="1">
      <c r="A803" s="68" t="s">
        <v>167</v>
      </c>
      <c r="B803" s="36" t="s">
        <v>11</v>
      </c>
      <c r="C803" s="36" t="s">
        <v>53</v>
      </c>
      <c r="D803" s="36" t="s">
        <v>374</v>
      </c>
      <c r="E803" s="36"/>
      <c r="F803" s="27">
        <f t="shared" ref="F803:G804" si="231">F804</f>
        <v>108</v>
      </c>
      <c r="G803" s="27">
        <f t="shared" si="231"/>
        <v>0</v>
      </c>
    </row>
    <row r="804" spans="1:7" s="7" customFormat="1" ht="18.75" customHeight="1">
      <c r="A804" s="68" t="s">
        <v>103</v>
      </c>
      <c r="B804" s="36" t="s">
        <v>11</v>
      </c>
      <c r="C804" s="36" t="s">
        <v>53</v>
      </c>
      <c r="D804" s="36" t="s">
        <v>374</v>
      </c>
      <c r="E804" s="36" t="s">
        <v>92</v>
      </c>
      <c r="F804" s="27">
        <f t="shared" si="231"/>
        <v>108</v>
      </c>
      <c r="G804" s="27">
        <f t="shared" si="231"/>
        <v>0</v>
      </c>
    </row>
    <row r="805" spans="1:7" s="7" customFormat="1" ht="33.75">
      <c r="A805" s="33" t="s">
        <v>201</v>
      </c>
      <c r="B805" s="36" t="s">
        <v>11</v>
      </c>
      <c r="C805" s="36" t="s">
        <v>53</v>
      </c>
      <c r="D805" s="36" t="s">
        <v>374</v>
      </c>
      <c r="E805" s="36" t="s">
        <v>200</v>
      </c>
      <c r="F805" s="27">
        <v>108</v>
      </c>
      <c r="G805" s="27"/>
    </row>
    <row r="806" spans="1:7" s="7" customFormat="1" ht="39" customHeight="1">
      <c r="A806" s="68" t="s">
        <v>168</v>
      </c>
      <c r="B806" s="36" t="s">
        <v>11</v>
      </c>
      <c r="C806" s="36" t="s">
        <v>53</v>
      </c>
      <c r="D806" s="36" t="s">
        <v>375</v>
      </c>
      <c r="E806" s="36"/>
      <c r="F806" s="27">
        <f t="shared" ref="F806:G807" si="232">F807</f>
        <v>5333</v>
      </c>
      <c r="G806" s="27">
        <f t="shared" si="232"/>
        <v>0</v>
      </c>
    </row>
    <row r="807" spans="1:7" s="7" customFormat="1" ht="21" customHeight="1">
      <c r="A807" s="68" t="s">
        <v>103</v>
      </c>
      <c r="B807" s="36" t="s">
        <v>11</v>
      </c>
      <c r="C807" s="36" t="s">
        <v>53</v>
      </c>
      <c r="D807" s="36" t="s">
        <v>375</v>
      </c>
      <c r="E807" s="36" t="s">
        <v>92</v>
      </c>
      <c r="F807" s="27">
        <f t="shared" si="232"/>
        <v>5333</v>
      </c>
      <c r="G807" s="27">
        <f t="shared" si="232"/>
        <v>0</v>
      </c>
    </row>
    <row r="808" spans="1:7" s="7" customFormat="1" ht="33" customHeight="1">
      <c r="A808" s="33" t="s">
        <v>201</v>
      </c>
      <c r="B808" s="36" t="s">
        <v>11</v>
      </c>
      <c r="C808" s="36" t="s">
        <v>53</v>
      </c>
      <c r="D808" s="36" t="s">
        <v>375</v>
      </c>
      <c r="E808" s="36" t="s">
        <v>200</v>
      </c>
      <c r="F808" s="27">
        <v>5333</v>
      </c>
      <c r="G808" s="27"/>
    </row>
    <row r="809" spans="1:7" s="7" customFormat="1" ht="34.5" customHeight="1">
      <c r="A809" s="68" t="s">
        <v>166</v>
      </c>
      <c r="B809" s="36" t="s">
        <v>11</v>
      </c>
      <c r="C809" s="36" t="s">
        <v>53</v>
      </c>
      <c r="D809" s="36" t="s">
        <v>376</v>
      </c>
      <c r="E809" s="36"/>
      <c r="F809" s="27">
        <f t="shared" ref="F809:G810" si="233">F810</f>
        <v>21316</v>
      </c>
      <c r="G809" s="27">
        <f t="shared" si="233"/>
        <v>0</v>
      </c>
    </row>
    <row r="810" spans="1:7" s="7" customFormat="1" ht="20.25" customHeight="1">
      <c r="A810" s="68" t="s">
        <v>103</v>
      </c>
      <c r="B810" s="36" t="s">
        <v>11</v>
      </c>
      <c r="C810" s="36" t="s">
        <v>53</v>
      </c>
      <c r="D810" s="36" t="s">
        <v>376</v>
      </c>
      <c r="E810" s="36" t="s">
        <v>92</v>
      </c>
      <c r="F810" s="27">
        <f t="shared" si="233"/>
        <v>21316</v>
      </c>
      <c r="G810" s="27">
        <f t="shared" si="233"/>
        <v>0</v>
      </c>
    </row>
    <row r="811" spans="1:7" s="7" customFormat="1" ht="33" customHeight="1">
      <c r="A811" s="33" t="s">
        <v>201</v>
      </c>
      <c r="B811" s="36" t="s">
        <v>11</v>
      </c>
      <c r="C811" s="36" t="s">
        <v>53</v>
      </c>
      <c r="D811" s="36" t="s">
        <v>376</v>
      </c>
      <c r="E811" s="36" t="s">
        <v>200</v>
      </c>
      <c r="F811" s="27">
        <v>21316</v>
      </c>
      <c r="G811" s="27"/>
    </row>
    <row r="812" spans="1:7" s="7" customFormat="1" ht="23.25" customHeight="1">
      <c r="A812" s="33" t="s">
        <v>553</v>
      </c>
      <c r="B812" s="36" t="s">
        <v>11</v>
      </c>
      <c r="C812" s="36" t="s">
        <v>53</v>
      </c>
      <c r="D812" s="25" t="s">
        <v>554</v>
      </c>
      <c r="E812" s="38"/>
      <c r="F812" s="28">
        <f>F813</f>
        <v>430</v>
      </c>
      <c r="G812" s="27"/>
    </row>
    <row r="813" spans="1:7" s="7" customFormat="1" ht="21.75" customHeight="1">
      <c r="A813" s="33" t="s">
        <v>103</v>
      </c>
      <c r="B813" s="36" t="s">
        <v>11</v>
      </c>
      <c r="C813" s="36" t="s">
        <v>53</v>
      </c>
      <c r="D813" s="25" t="s">
        <v>554</v>
      </c>
      <c r="E813" s="38">
        <v>300</v>
      </c>
      <c r="F813" s="28">
        <f>F814</f>
        <v>430</v>
      </c>
      <c r="G813" s="27"/>
    </row>
    <row r="814" spans="1:7" s="7" customFormat="1" ht="33" customHeight="1">
      <c r="A814" s="33" t="s">
        <v>201</v>
      </c>
      <c r="B814" s="36" t="s">
        <v>11</v>
      </c>
      <c r="C814" s="36" t="s">
        <v>53</v>
      </c>
      <c r="D814" s="25" t="s">
        <v>554</v>
      </c>
      <c r="E814" s="38">
        <v>310</v>
      </c>
      <c r="F814" s="28">
        <v>430</v>
      </c>
      <c r="G814" s="27"/>
    </row>
    <row r="815" spans="1:7" s="7" customFormat="1" ht="89.25" customHeight="1">
      <c r="A815" s="33" t="s">
        <v>566</v>
      </c>
      <c r="B815" s="36" t="s">
        <v>11</v>
      </c>
      <c r="C815" s="36" t="s">
        <v>53</v>
      </c>
      <c r="D815" s="25" t="s">
        <v>555</v>
      </c>
      <c r="E815" s="38"/>
      <c r="F815" s="27">
        <f>F816</f>
        <v>136</v>
      </c>
      <c r="G815" s="27"/>
    </row>
    <row r="816" spans="1:7" s="7" customFormat="1" ht="23.25" customHeight="1">
      <c r="A816" s="33" t="s">
        <v>103</v>
      </c>
      <c r="B816" s="36" t="s">
        <v>11</v>
      </c>
      <c r="C816" s="36" t="s">
        <v>53</v>
      </c>
      <c r="D816" s="25" t="s">
        <v>555</v>
      </c>
      <c r="E816" s="38">
        <v>300</v>
      </c>
      <c r="F816" s="27">
        <f>F817</f>
        <v>136</v>
      </c>
      <c r="G816" s="27"/>
    </row>
    <row r="817" spans="1:7" s="7" customFormat="1" ht="33" customHeight="1">
      <c r="A817" s="33" t="s">
        <v>201</v>
      </c>
      <c r="B817" s="36" t="s">
        <v>11</v>
      </c>
      <c r="C817" s="36" t="s">
        <v>53</v>
      </c>
      <c r="D817" s="25" t="s">
        <v>555</v>
      </c>
      <c r="E817" s="38">
        <v>310</v>
      </c>
      <c r="F817" s="28">
        <v>136</v>
      </c>
      <c r="G817" s="27"/>
    </row>
    <row r="818" spans="1:7" s="7" customFormat="1" ht="87" customHeight="1">
      <c r="A818" s="33" t="s">
        <v>567</v>
      </c>
      <c r="B818" s="36" t="s">
        <v>11</v>
      </c>
      <c r="C818" s="36" t="s">
        <v>53</v>
      </c>
      <c r="D818" s="25" t="s">
        <v>556</v>
      </c>
      <c r="E818" s="38"/>
      <c r="F818" s="27">
        <f>F819</f>
        <v>43</v>
      </c>
      <c r="G818" s="27"/>
    </row>
    <row r="819" spans="1:7" s="7" customFormat="1" ht="24" customHeight="1">
      <c r="A819" s="33" t="s">
        <v>103</v>
      </c>
      <c r="B819" s="36" t="s">
        <v>11</v>
      </c>
      <c r="C819" s="36" t="s">
        <v>53</v>
      </c>
      <c r="D819" s="25" t="s">
        <v>556</v>
      </c>
      <c r="E819" s="38">
        <v>300</v>
      </c>
      <c r="F819" s="27">
        <f>F820</f>
        <v>43</v>
      </c>
      <c r="G819" s="27"/>
    </row>
    <row r="820" spans="1:7" s="7" customFormat="1" ht="38.25" customHeight="1">
      <c r="A820" s="33" t="s">
        <v>201</v>
      </c>
      <c r="B820" s="36" t="s">
        <v>11</v>
      </c>
      <c r="C820" s="36" t="s">
        <v>53</v>
      </c>
      <c r="D820" s="25" t="s">
        <v>556</v>
      </c>
      <c r="E820" s="38">
        <v>310</v>
      </c>
      <c r="F820" s="28">
        <v>43</v>
      </c>
      <c r="G820" s="27"/>
    </row>
    <row r="821" spans="1:7" s="7" customFormat="1" ht="55.5" customHeight="1">
      <c r="A821" s="33" t="s">
        <v>221</v>
      </c>
      <c r="B821" s="36" t="s">
        <v>11</v>
      </c>
      <c r="C821" s="36" t="s">
        <v>53</v>
      </c>
      <c r="D821" s="25" t="s">
        <v>557</v>
      </c>
      <c r="E821" s="38"/>
      <c r="F821" s="28">
        <f>F822</f>
        <v>174</v>
      </c>
      <c r="G821" s="27"/>
    </row>
    <row r="822" spans="1:7" s="7" customFormat="1" ht="23.25" customHeight="1">
      <c r="A822" s="33" t="s">
        <v>103</v>
      </c>
      <c r="B822" s="36" t="s">
        <v>11</v>
      </c>
      <c r="C822" s="36" t="s">
        <v>53</v>
      </c>
      <c r="D822" s="25" t="s">
        <v>557</v>
      </c>
      <c r="E822" s="38">
        <v>300</v>
      </c>
      <c r="F822" s="28">
        <f>F823</f>
        <v>174</v>
      </c>
      <c r="G822" s="27"/>
    </row>
    <row r="823" spans="1:7" s="7" customFormat="1" ht="37.5" customHeight="1">
      <c r="A823" s="33" t="s">
        <v>201</v>
      </c>
      <c r="B823" s="36" t="s">
        <v>11</v>
      </c>
      <c r="C823" s="36" t="s">
        <v>53</v>
      </c>
      <c r="D823" s="25" t="s">
        <v>557</v>
      </c>
      <c r="E823" s="38">
        <v>310</v>
      </c>
      <c r="F823" s="28">
        <v>174</v>
      </c>
      <c r="G823" s="27"/>
    </row>
    <row r="824" spans="1:7" s="7" customFormat="1" ht="54.75" customHeight="1">
      <c r="A824" s="33" t="s">
        <v>560</v>
      </c>
      <c r="B824" s="36" t="s">
        <v>11</v>
      </c>
      <c r="C824" s="36" t="s">
        <v>53</v>
      </c>
      <c r="D824" s="25" t="s">
        <v>558</v>
      </c>
      <c r="E824" s="38"/>
      <c r="F824" s="28">
        <f>F825</f>
        <v>300</v>
      </c>
      <c r="G824" s="27"/>
    </row>
    <row r="825" spans="1:7" s="7" customFormat="1" ht="23.25" customHeight="1">
      <c r="A825" s="33" t="s">
        <v>103</v>
      </c>
      <c r="B825" s="36" t="s">
        <v>11</v>
      </c>
      <c r="C825" s="36" t="s">
        <v>53</v>
      </c>
      <c r="D825" s="25" t="s">
        <v>558</v>
      </c>
      <c r="E825" s="38">
        <v>300</v>
      </c>
      <c r="F825" s="28">
        <f>F826</f>
        <v>300</v>
      </c>
      <c r="G825" s="27"/>
    </row>
    <row r="826" spans="1:7" s="7" customFormat="1" ht="33" customHeight="1">
      <c r="A826" s="33" t="s">
        <v>201</v>
      </c>
      <c r="B826" s="36" t="s">
        <v>11</v>
      </c>
      <c r="C826" s="36" t="s">
        <v>53</v>
      </c>
      <c r="D826" s="25" t="s">
        <v>558</v>
      </c>
      <c r="E826" s="38">
        <v>310</v>
      </c>
      <c r="F826" s="28">
        <v>300</v>
      </c>
      <c r="G826" s="27"/>
    </row>
    <row r="827" spans="1:7" s="7" customFormat="1" ht="56.25" customHeight="1">
      <c r="A827" s="33" t="s">
        <v>222</v>
      </c>
      <c r="B827" s="36" t="s">
        <v>11</v>
      </c>
      <c r="C827" s="36" t="s">
        <v>53</v>
      </c>
      <c r="D827" s="25" t="s">
        <v>559</v>
      </c>
      <c r="E827" s="38"/>
      <c r="F827" s="28">
        <f>F828</f>
        <v>6844</v>
      </c>
      <c r="G827" s="27"/>
    </row>
    <row r="828" spans="1:7" s="7" customFormat="1" ht="22.5" customHeight="1">
      <c r="A828" s="33" t="s">
        <v>103</v>
      </c>
      <c r="B828" s="36" t="s">
        <v>11</v>
      </c>
      <c r="C828" s="36" t="s">
        <v>53</v>
      </c>
      <c r="D828" s="25" t="s">
        <v>559</v>
      </c>
      <c r="E828" s="38">
        <v>300</v>
      </c>
      <c r="F828" s="28">
        <f>F829</f>
        <v>6844</v>
      </c>
      <c r="G828" s="27"/>
    </row>
    <row r="829" spans="1:7" s="7" customFormat="1" ht="33" customHeight="1">
      <c r="A829" s="33" t="s">
        <v>201</v>
      </c>
      <c r="B829" s="36" t="s">
        <v>11</v>
      </c>
      <c r="C829" s="36" t="s">
        <v>53</v>
      </c>
      <c r="D829" s="25" t="s">
        <v>559</v>
      </c>
      <c r="E829" s="38">
        <v>310</v>
      </c>
      <c r="F829" s="28">
        <v>6844</v>
      </c>
      <c r="G829" s="27"/>
    </row>
    <row r="830" spans="1:7" s="7" customFormat="1" ht="52.5" customHeight="1">
      <c r="A830" s="33" t="s">
        <v>458</v>
      </c>
      <c r="B830" s="25" t="s">
        <v>11</v>
      </c>
      <c r="C830" s="25" t="s">
        <v>53</v>
      </c>
      <c r="D830" s="55" t="s">
        <v>459</v>
      </c>
      <c r="E830" s="25"/>
      <c r="F830" s="28">
        <f>F831</f>
        <v>33935</v>
      </c>
      <c r="G830" s="28">
        <f>G831</f>
        <v>0</v>
      </c>
    </row>
    <row r="831" spans="1:7" s="7" customFormat="1" ht="23.25" customHeight="1">
      <c r="A831" s="33" t="s">
        <v>499</v>
      </c>
      <c r="B831" s="25" t="s">
        <v>11</v>
      </c>
      <c r="C831" s="25" t="s">
        <v>53</v>
      </c>
      <c r="D831" s="55" t="s">
        <v>500</v>
      </c>
      <c r="E831" s="25"/>
      <c r="F831" s="28">
        <f t="shared" ref="F831:G833" si="234">F832</f>
        <v>33935</v>
      </c>
      <c r="G831" s="28">
        <f t="shared" si="234"/>
        <v>0</v>
      </c>
    </row>
    <row r="832" spans="1:7" s="7" customFormat="1" ht="50.25">
      <c r="A832" s="33" t="s">
        <v>503</v>
      </c>
      <c r="B832" s="25" t="s">
        <v>11</v>
      </c>
      <c r="C832" s="25" t="s">
        <v>53</v>
      </c>
      <c r="D832" s="55" t="s">
        <v>576</v>
      </c>
      <c r="E832" s="25"/>
      <c r="F832" s="27">
        <f t="shared" si="234"/>
        <v>33935</v>
      </c>
      <c r="G832" s="27">
        <f t="shared" si="234"/>
        <v>0</v>
      </c>
    </row>
    <row r="833" spans="1:7" s="7" customFormat="1" ht="22.5" customHeight="1">
      <c r="A833" s="33" t="s">
        <v>103</v>
      </c>
      <c r="B833" s="25" t="s">
        <v>11</v>
      </c>
      <c r="C833" s="25" t="s">
        <v>53</v>
      </c>
      <c r="D833" s="55" t="s">
        <v>576</v>
      </c>
      <c r="E833" s="25" t="s">
        <v>92</v>
      </c>
      <c r="F833" s="27">
        <f t="shared" si="234"/>
        <v>33935</v>
      </c>
      <c r="G833" s="27">
        <f t="shared" si="234"/>
        <v>0</v>
      </c>
    </row>
    <row r="834" spans="1:7" s="7" customFormat="1" ht="33" customHeight="1">
      <c r="A834" s="33" t="s">
        <v>389</v>
      </c>
      <c r="B834" s="25" t="s">
        <v>11</v>
      </c>
      <c r="C834" s="25" t="s">
        <v>53</v>
      </c>
      <c r="D834" s="55" t="s">
        <v>576</v>
      </c>
      <c r="E834" s="25" t="s">
        <v>193</v>
      </c>
      <c r="F834" s="27">
        <v>33935</v>
      </c>
      <c r="G834" s="27"/>
    </row>
    <row r="835" spans="1:7" s="7" customFormat="1" ht="19.5" customHeight="1">
      <c r="A835" s="33"/>
      <c r="B835" s="25"/>
      <c r="C835" s="25"/>
      <c r="D835" s="32"/>
      <c r="E835" s="25"/>
      <c r="F835" s="27"/>
      <c r="G835" s="27"/>
    </row>
    <row r="836" spans="1:7" s="12" customFormat="1" ht="37.5">
      <c r="A836" s="73" t="s">
        <v>46</v>
      </c>
      <c r="B836" s="22" t="s">
        <v>11</v>
      </c>
      <c r="C836" s="22" t="s">
        <v>60</v>
      </c>
      <c r="D836" s="29"/>
      <c r="E836" s="22"/>
      <c r="F836" s="30">
        <f>F837+F857</f>
        <v>88347</v>
      </c>
      <c r="G836" s="30">
        <f>G837+G857</f>
        <v>0</v>
      </c>
    </row>
    <row r="837" spans="1:7" s="12" customFormat="1" ht="66">
      <c r="A837" s="74" t="s">
        <v>495</v>
      </c>
      <c r="B837" s="42" t="s">
        <v>11</v>
      </c>
      <c r="C837" s="42" t="s">
        <v>60</v>
      </c>
      <c r="D837" s="42" t="s">
        <v>341</v>
      </c>
      <c r="E837" s="42"/>
      <c r="F837" s="27">
        <f>F838+F853</f>
        <v>84347</v>
      </c>
      <c r="G837" s="27">
        <f>G838+G853</f>
        <v>0</v>
      </c>
    </row>
    <row r="838" spans="1:7" s="12" customFormat="1" ht="21" customHeight="1">
      <c r="A838" s="74" t="s">
        <v>79</v>
      </c>
      <c r="B838" s="42" t="s">
        <v>11</v>
      </c>
      <c r="C838" s="42" t="s">
        <v>60</v>
      </c>
      <c r="D838" s="42" t="s">
        <v>444</v>
      </c>
      <c r="E838" s="42"/>
      <c r="F838" s="27">
        <f>F839+F848+F842+F845</f>
        <v>32933</v>
      </c>
      <c r="G838" s="27">
        <f>G839+G848+G842+G845</f>
        <v>0</v>
      </c>
    </row>
    <row r="839" spans="1:7" s="12" customFormat="1" ht="24.75" customHeight="1">
      <c r="A839" s="74" t="s">
        <v>109</v>
      </c>
      <c r="B839" s="42" t="s">
        <v>11</v>
      </c>
      <c r="C839" s="42" t="s">
        <v>60</v>
      </c>
      <c r="D839" s="42" t="s">
        <v>342</v>
      </c>
      <c r="E839" s="42"/>
      <c r="F839" s="27">
        <f t="shared" ref="F839:G840" si="235">F840</f>
        <v>23171</v>
      </c>
      <c r="G839" s="27">
        <f t="shared" si="235"/>
        <v>0</v>
      </c>
    </row>
    <row r="840" spans="1:7" s="12" customFormat="1" ht="40.5" customHeight="1">
      <c r="A840" s="74" t="s">
        <v>84</v>
      </c>
      <c r="B840" s="42" t="s">
        <v>11</v>
      </c>
      <c r="C840" s="42" t="s">
        <v>60</v>
      </c>
      <c r="D840" s="42" t="s">
        <v>342</v>
      </c>
      <c r="E840" s="42" t="s">
        <v>85</v>
      </c>
      <c r="F840" s="27">
        <f t="shared" si="235"/>
        <v>23171</v>
      </c>
      <c r="G840" s="27">
        <f t="shared" si="235"/>
        <v>0</v>
      </c>
    </row>
    <row r="841" spans="1:7" s="12" customFormat="1" ht="16.5">
      <c r="A841" s="33" t="s">
        <v>181</v>
      </c>
      <c r="B841" s="42" t="s">
        <v>11</v>
      </c>
      <c r="C841" s="42" t="s">
        <v>60</v>
      </c>
      <c r="D841" s="42" t="s">
        <v>342</v>
      </c>
      <c r="E841" s="42" t="s">
        <v>180</v>
      </c>
      <c r="F841" s="27">
        <v>23171</v>
      </c>
      <c r="G841" s="27"/>
    </row>
    <row r="842" spans="1:7" s="12" customFormat="1" ht="21" customHeight="1">
      <c r="A842" s="33" t="s">
        <v>89</v>
      </c>
      <c r="B842" s="42" t="s">
        <v>11</v>
      </c>
      <c r="C842" s="42" t="s">
        <v>60</v>
      </c>
      <c r="D842" s="42" t="s">
        <v>536</v>
      </c>
      <c r="E842" s="42"/>
      <c r="F842" s="27">
        <f t="shared" ref="F842:G843" si="236">F843</f>
        <v>2412</v>
      </c>
      <c r="G842" s="27">
        <f t="shared" si="236"/>
        <v>0</v>
      </c>
    </row>
    <row r="843" spans="1:7" s="12" customFormat="1" ht="35.25" customHeight="1">
      <c r="A843" s="33" t="s">
        <v>84</v>
      </c>
      <c r="B843" s="42" t="s">
        <v>11</v>
      </c>
      <c r="C843" s="42" t="s">
        <v>60</v>
      </c>
      <c r="D843" s="42" t="s">
        <v>536</v>
      </c>
      <c r="E843" s="42" t="s">
        <v>85</v>
      </c>
      <c r="F843" s="27">
        <f t="shared" si="236"/>
        <v>2412</v>
      </c>
      <c r="G843" s="27">
        <f t="shared" si="236"/>
        <v>0</v>
      </c>
    </row>
    <row r="844" spans="1:7" s="12" customFormat="1" ht="16.5">
      <c r="A844" s="56" t="s">
        <v>181</v>
      </c>
      <c r="B844" s="42" t="s">
        <v>11</v>
      </c>
      <c r="C844" s="42" t="s">
        <v>60</v>
      </c>
      <c r="D844" s="42" t="s">
        <v>536</v>
      </c>
      <c r="E844" s="42" t="s">
        <v>180</v>
      </c>
      <c r="F844" s="27">
        <v>2412</v>
      </c>
      <c r="G844" s="27"/>
    </row>
    <row r="845" spans="1:7" s="12" customFormat="1" ht="33">
      <c r="A845" s="33" t="s">
        <v>202</v>
      </c>
      <c r="B845" s="42" t="s">
        <v>11</v>
      </c>
      <c r="C845" s="42" t="s">
        <v>60</v>
      </c>
      <c r="D845" s="25" t="s">
        <v>561</v>
      </c>
      <c r="E845" s="38"/>
      <c r="F845" s="27">
        <f t="shared" ref="F845:F846" si="237">F846</f>
        <v>113</v>
      </c>
      <c r="G845" s="27"/>
    </row>
    <row r="846" spans="1:7" s="12" customFormat="1" ht="33">
      <c r="A846" s="33" t="s">
        <v>453</v>
      </c>
      <c r="B846" s="42" t="s">
        <v>11</v>
      </c>
      <c r="C846" s="42" t="s">
        <v>60</v>
      </c>
      <c r="D846" s="25" t="s">
        <v>561</v>
      </c>
      <c r="E846" s="38">
        <v>200</v>
      </c>
      <c r="F846" s="27">
        <f t="shared" si="237"/>
        <v>113</v>
      </c>
      <c r="G846" s="27"/>
    </row>
    <row r="847" spans="1:7" s="12" customFormat="1" ht="35.25" customHeight="1">
      <c r="A847" s="33" t="s">
        <v>562</v>
      </c>
      <c r="B847" s="42" t="s">
        <v>11</v>
      </c>
      <c r="C847" s="42" t="s">
        <v>60</v>
      </c>
      <c r="D847" s="25" t="s">
        <v>561</v>
      </c>
      <c r="E847" s="38">
        <v>240</v>
      </c>
      <c r="F847" s="28">
        <v>113</v>
      </c>
      <c r="G847" s="27"/>
    </row>
    <row r="848" spans="1:7" s="12" customFormat="1" ht="16.5">
      <c r="A848" s="74" t="s">
        <v>144</v>
      </c>
      <c r="B848" s="42" t="s">
        <v>11</v>
      </c>
      <c r="C848" s="42" t="s">
        <v>60</v>
      </c>
      <c r="D848" s="42" t="s">
        <v>347</v>
      </c>
      <c r="E848" s="42"/>
      <c r="F848" s="27">
        <f t="shared" ref="F848:G848" si="238">F849+F851</f>
        <v>7237</v>
      </c>
      <c r="G848" s="27">
        <f t="shared" si="238"/>
        <v>0</v>
      </c>
    </row>
    <row r="849" spans="1:7" s="12" customFormat="1" ht="33">
      <c r="A849" s="33" t="s">
        <v>453</v>
      </c>
      <c r="B849" s="42" t="s">
        <v>11</v>
      </c>
      <c r="C849" s="42" t="s">
        <v>60</v>
      </c>
      <c r="D849" s="42" t="s">
        <v>347</v>
      </c>
      <c r="E849" s="42" t="s">
        <v>81</v>
      </c>
      <c r="F849" s="27">
        <f t="shared" ref="F849:G849" si="239">F850</f>
        <v>6770</v>
      </c>
      <c r="G849" s="27">
        <f t="shared" si="239"/>
        <v>0</v>
      </c>
    </row>
    <row r="850" spans="1:7" s="12" customFormat="1" ht="34.5" customHeight="1">
      <c r="A850" s="74" t="s">
        <v>173</v>
      </c>
      <c r="B850" s="42" t="s">
        <v>11</v>
      </c>
      <c r="C850" s="42" t="s">
        <v>60</v>
      </c>
      <c r="D850" s="42" t="s">
        <v>347</v>
      </c>
      <c r="E850" s="42" t="s">
        <v>172</v>
      </c>
      <c r="F850" s="27">
        <f>6548+222</f>
        <v>6770</v>
      </c>
      <c r="G850" s="27"/>
    </row>
    <row r="851" spans="1:7" s="12" customFormat="1" ht="35.25" customHeight="1">
      <c r="A851" s="74" t="s">
        <v>84</v>
      </c>
      <c r="B851" s="42" t="s">
        <v>11</v>
      </c>
      <c r="C851" s="42" t="s">
        <v>60</v>
      </c>
      <c r="D851" s="42" t="s">
        <v>347</v>
      </c>
      <c r="E851" s="42" t="s">
        <v>85</v>
      </c>
      <c r="F851" s="27">
        <f t="shared" ref="F851:G851" si="240">F852</f>
        <v>467</v>
      </c>
      <c r="G851" s="27">
        <f t="shared" si="240"/>
        <v>0</v>
      </c>
    </row>
    <row r="852" spans="1:7" s="12" customFormat="1" ht="16.5">
      <c r="A852" s="74" t="s">
        <v>192</v>
      </c>
      <c r="B852" s="42" t="s">
        <v>11</v>
      </c>
      <c r="C852" s="42" t="s">
        <v>60</v>
      </c>
      <c r="D852" s="42" t="s">
        <v>347</v>
      </c>
      <c r="E852" s="42" t="s">
        <v>191</v>
      </c>
      <c r="F852" s="27">
        <v>467</v>
      </c>
      <c r="G852" s="27"/>
    </row>
    <row r="853" spans="1:7" s="12" customFormat="1" ht="66">
      <c r="A853" s="75" t="s">
        <v>213</v>
      </c>
      <c r="B853" s="42" t="s">
        <v>11</v>
      </c>
      <c r="C853" s="42" t="s">
        <v>60</v>
      </c>
      <c r="D853" s="42" t="s">
        <v>343</v>
      </c>
      <c r="E853" s="42"/>
      <c r="F853" s="27">
        <f>F854</f>
        <v>51414</v>
      </c>
      <c r="G853" s="27">
        <f>G854</f>
        <v>0</v>
      </c>
    </row>
    <row r="854" spans="1:7" s="12" customFormat="1" ht="33">
      <c r="A854" s="75" t="s">
        <v>214</v>
      </c>
      <c r="B854" s="42" t="s">
        <v>11</v>
      </c>
      <c r="C854" s="42" t="s">
        <v>60</v>
      </c>
      <c r="D854" s="42" t="s">
        <v>344</v>
      </c>
      <c r="E854" s="42"/>
      <c r="F854" s="27">
        <f t="shared" ref="F854:G855" si="241">F855</f>
        <v>51414</v>
      </c>
      <c r="G854" s="27">
        <f t="shared" si="241"/>
        <v>0</v>
      </c>
    </row>
    <row r="855" spans="1:7" s="12" customFormat="1" ht="16.5">
      <c r="A855" s="74" t="s">
        <v>100</v>
      </c>
      <c r="B855" s="42" t="s">
        <v>11</v>
      </c>
      <c r="C855" s="42" t="s">
        <v>60</v>
      </c>
      <c r="D855" s="42" t="s">
        <v>344</v>
      </c>
      <c r="E855" s="42" t="s">
        <v>101</v>
      </c>
      <c r="F855" s="27">
        <f t="shared" si="241"/>
        <v>51414</v>
      </c>
      <c r="G855" s="27">
        <f t="shared" si="241"/>
        <v>0</v>
      </c>
    </row>
    <row r="856" spans="1:7" s="12" customFormat="1" ht="66">
      <c r="A856" s="33" t="s">
        <v>452</v>
      </c>
      <c r="B856" s="42" t="s">
        <v>11</v>
      </c>
      <c r="C856" s="42" t="s">
        <v>60</v>
      </c>
      <c r="D856" s="42" t="s">
        <v>344</v>
      </c>
      <c r="E856" s="42" t="s">
        <v>197</v>
      </c>
      <c r="F856" s="27">
        <v>51414</v>
      </c>
      <c r="G856" s="27"/>
    </row>
    <row r="857" spans="1:7" s="12" customFormat="1" ht="67.5" customHeight="1">
      <c r="A857" s="74" t="s">
        <v>577</v>
      </c>
      <c r="B857" s="42" t="s">
        <v>11</v>
      </c>
      <c r="C857" s="42" t="s">
        <v>60</v>
      </c>
      <c r="D857" s="42" t="s">
        <v>289</v>
      </c>
      <c r="E857" s="42"/>
      <c r="F857" s="27">
        <f t="shared" ref="F857:G857" si="242">F858</f>
        <v>4000</v>
      </c>
      <c r="G857" s="27">
        <f t="shared" si="242"/>
        <v>0</v>
      </c>
    </row>
    <row r="858" spans="1:7" s="12" customFormat="1" ht="19.5" customHeight="1">
      <c r="A858" s="33" t="s">
        <v>514</v>
      </c>
      <c r="B858" s="42" t="s">
        <v>11</v>
      </c>
      <c r="C858" s="42" t="s">
        <v>60</v>
      </c>
      <c r="D858" s="42" t="s">
        <v>287</v>
      </c>
      <c r="E858" s="42"/>
      <c r="F858" s="27">
        <f>F859+F862</f>
        <v>4000</v>
      </c>
      <c r="G858" s="27">
        <f>G859+G862</f>
        <v>0</v>
      </c>
    </row>
    <row r="859" spans="1:7" s="12" customFormat="1" ht="68.25" customHeight="1">
      <c r="A859" s="33" t="s">
        <v>515</v>
      </c>
      <c r="B859" s="42" t="s">
        <v>11</v>
      </c>
      <c r="C859" s="42" t="s">
        <v>60</v>
      </c>
      <c r="D859" s="42" t="s">
        <v>516</v>
      </c>
      <c r="E859" s="42"/>
      <c r="F859" s="27">
        <f t="shared" ref="F859:G860" si="243">F860</f>
        <v>1000</v>
      </c>
      <c r="G859" s="27">
        <f t="shared" si="243"/>
        <v>0</v>
      </c>
    </row>
    <row r="860" spans="1:7" s="12" customFormat="1" ht="37.5" customHeight="1">
      <c r="A860" s="33" t="s">
        <v>84</v>
      </c>
      <c r="B860" s="42" t="s">
        <v>11</v>
      </c>
      <c r="C860" s="42" t="s">
        <v>60</v>
      </c>
      <c r="D860" s="42" t="s">
        <v>516</v>
      </c>
      <c r="E860" s="42" t="s">
        <v>85</v>
      </c>
      <c r="F860" s="27">
        <f t="shared" si="243"/>
        <v>1000</v>
      </c>
      <c r="G860" s="27">
        <f t="shared" si="243"/>
        <v>0</v>
      </c>
    </row>
    <row r="861" spans="1:7" s="12" customFormat="1" ht="51.75" customHeight="1">
      <c r="A861" s="33" t="s">
        <v>196</v>
      </c>
      <c r="B861" s="42" t="s">
        <v>11</v>
      </c>
      <c r="C861" s="42" t="s">
        <v>60</v>
      </c>
      <c r="D861" s="42" t="s">
        <v>516</v>
      </c>
      <c r="E861" s="42" t="s">
        <v>186</v>
      </c>
      <c r="F861" s="27">
        <v>1000</v>
      </c>
      <c r="G861" s="27"/>
    </row>
    <row r="862" spans="1:7" s="12" customFormat="1" ht="102.75" customHeight="1">
      <c r="A862" s="33" t="s">
        <v>517</v>
      </c>
      <c r="B862" s="54" t="s">
        <v>11</v>
      </c>
      <c r="C862" s="54" t="s">
        <v>60</v>
      </c>
      <c r="D862" s="42" t="s">
        <v>570</v>
      </c>
      <c r="E862" s="54"/>
      <c r="F862" s="28">
        <f>F863</f>
        <v>3000</v>
      </c>
      <c r="G862" s="27"/>
    </row>
    <row r="863" spans="1:7" s="12" customFormat="1" ht="36.75" customHeight="1">
      <c r="A863" s="33" t="s">
        <v>84</v>
      </c>
      <c r="B863" s="54" t="s">
        <v>11</v>
      </c>
      <c r="C863" s="54" t="s">
        <v>60</v>
      </c>
      <c r="D863" s="42" t="s">
        <v>570</v>
      </c>
      <c r="E863" s="54" t="s">
        <v>85</v>
      </c>
      <c r="F863" s="28">
        <f>F864</f>
        <v>3000</v>
      </c>
      <c r="G863" s="27"/>
    </row>
    <row r="864" spans="1:7" s="12" customFormat="1" ht="49.5" customHeight="1">
      <c r="A864" s="33" t="s">
        <v>196</v>
      </c>
      <c r="B864" s="54" t="s">
        <v>11</v>
      </c>
      <c r="C864" s="54" t="s">
        <v>60</v>
      </c>
      <c r="D864" s="42" t="s">
        <v>570</v>
      </c>
      <c r="E864" s="54" t="s">
        <v>186</v>
      </c>
      <c r="F864" s="28">
        <v>3000</v>
      </c>
      <c r="G864" s="27"/>
    </row>
    <row r="865" spans="1:7" s="12" customFormat="1" ht="22.5" customHeight="1">
      <c r="A865" s="33"/>
      <c r="B865" s="25"/>
      <c r="C865" s="25"/>
      <c r="D865" s="32"/>
      <c r="E865" s="25"/>
      <c r="F865" s="62"/>
      <c r="G865" s="62"/>
    </row>
    <row r="866" spans="1:7" s="12" customFormat="1" ht="24" customHeight="1">
      <c r="A866" s="76" t="s">
        <v>75</v>
      </c>
      <c r="B866" s="19" t="s">
        <v>76</v>
      </c>
      <c r="C866" s="19"/>
      <c r="D866" s="32"/>
      <c r="E866" s="25"/>
      <c r="F866" s="21">
        <f>F868+F887</f>
        <v>19129</v>
      </c>
      <c r="G866" s="21">
        <f>G868+G887</f>
        <v>0</v>
      </c>
    </row>
    <row r="867" spans="1:7" s="12" customFormat="1" ht="20.25" customHeight="1">
      <c r="A867" s="76"/>
      <c r="B867" s="19"/>
      <c r="C867" s="19"/>
      <c r="D867" s="32"/>
      <c r="E867" s="25"/>
      <c r="F867" s="62"/>
      <c r="G867" s="62"/>
    </row>
    <row r="868" spans="1:7" s="12" customFormat="1" ht="26.25" customHeight="1">
      <c r="A868" s="73" t="s">
        <v>77</v>
      </c>
      <c r="B868" s="22" t="s">
        <v>57</v>
      </c>
      <c r="C868" s="22" t="s">
        <v>50</v>
      </c>
      <c r="D868" s="32"/>
      <c r="E868" s="25"/>
      <c r="F868" s="24">
        <f>F869+F881</f>
        <v>13177</v>
      </c>
      <c r="G868" s="24">
        <f>G869+G881</f>
        <v>0</v>
      </c>
    </row>
    <row r="869" spans="1:7" s="12" customFormat="1" ht="49.5">
      <c r="A869" s="75" t="s">
        <v>496</v>
      </c>
      <c r="B869" s="42" t="s">
        <v>57</v>
      </c>
      <c r="C869" s="42" t="s">
        <v>50</v>
      </c>
      <c r="D869" s="42" t="s">
        <v>276</v>
      </c>
      <c r="E869" s="25"/>
      <c r="F869" s="27">
        <f t="shared" ref="F869:G869" si="244">F870+F874</f>
        <v>12852</v>
      </c>
      <c r="G869" s="27">
        <f t="shared" si="244"/>
        <v>0</v>
      </c>
    </row>
    <row r="870" spans="1:7" s="12" customFormat="1" ht="33" customHeight="1">
      <c r="A870" s="79" t="s">
        <v>219</v>
      </c>
      <c r="B870" s="42" t="s">
        <v>57</v>
      </c>
      <c r="C870" s="42" t="s">
        <v>50</v>
      </c>
      <c r="D870" s="42" t="s">
        <v>277</v>
      </c>
      <c r="E870" s="42"/>
      <c r="F870" s="27">
        <f t="shared" ref="F870:G872" si="245">F871</f>
        <v>12725</v>
      </c>
      <c r="G870" s="27">
        <f t="shared" si="245"/>
        <v>0</v>
      </c>
    </row>
    <row r="871" spans="1:7" s="12" customFormat="1" ht="33">
      <c r="A871" s="74" t="s">
        <v>139</v>
      </c>
      <c r="B871" s="42" t="s">
        <v>57</v>
      </c>
      <c r="C871" s="42" t="s">
        <v>50</v>
      </c>
      <c r="D871" s="42" t="s">
        <v>284</v>
      </c>
      <c r="E871" s="42"/>
      <c r="F871" s="27">
        <f t="shared" si="245"/>
        <v>12725</v>
      </c>
      <c r="G871" s="27">
        <f t="shared" si="245"/>
        <v>0</v>
      </c>
    </row>
    <row r="872" spans="1:7" s="12" customFormat="1" ht="36.75" customHeight="1">
      <c r="A872" s="74" t="s">
        <v>84</v>
      </c>
      <c r="B872" s="42" t="s">
        <v>57</v>
      </c>
      <c r="C872" s="42" t="s">
        <v>50</v>
      </c>
      <c r="D872" s="42" t="s">
        <v>284</v>
      </c>
      <c r="E872" s="42">
        <v>600</v>
      </c>
      <c r="F872" s="27">
        <f t="shared" si="245"/>
        <v>12725</v>
      </c>
      <c r="G872" s="27">
        <f t="shared" si="245"/>
        <v>0</v>
      </c>
    </row>
    <row r="873" spans="1:7" s="12" customFormat="1" ht="21" customHeight="1">
      <c r="A873" s="33" t="s">
        <v>181</v>
      </c>
      <c r="B873" s="42" t="s">
        <v>57</v>
      </c>
      <c r="C873" s="42" t="s">
        <v>50</v>
      </c>
      <c r="D873" s="42" t="s">
        <v>284</v>
      </c>
      <c r="E873" s="42" t="s">
        <v>180</v>
      </c>
      <c r="F873" s="27">
        <v>12725</v>
      </c>
      <c r="G873" s="27"/>
    </row>
    <row r="874" spans="1:7" s="12" customFormat="1" ht="19.5" customHeight="1">
      <c r="A874" s="74" t="s">
        <v>79</v>
      </c>
      <c r="B874" s="42" t="s">
        <v>57</v>
      </c>
      <c r="C874" s="42" t="s">
        <v>50</v>
      </c>
      <c r="D874" s="42" t="s">
        <v>279</v>
      </c>
      <c r="E874" s="42"/>
      <c r="F874" s="27">
        <f t="shared" ref="F874:G874" si="246">F875+F878</f>
        <v>127</v>
      </c>
      <c r="G874" s="27">
        <f t="shared" si="246"/>
        <v>0</v>
      </c>
    </row>
    <row r="875" spans="1:7" s="12" customFormat="1" ht="34.5" customHeight="1">
      <c r="A875" s="74" t="s">
        <v>138</v>
      </c>
      <c r="B875" s="42" t="s">
        <v>57</v>
      </c>
      <c r="C875" s="42" t="s">
        <v>50</v>
      </c>
      <c r="D875" s="42" t="s">
        <v>285</v>
      </c>
      <c r="E875" s="42"/>
      <c r="F875" s="27">
        <f t="shared" ref="F875:G876" si="247">F876</f>
        <v>21</v>
      </c>
      <c r="G875" s="27">
        <f t="shared" si="247"/>
        <v>0</v>
      </c>
    </row>
    <row r="876" spans="1:7" s="12" customFormat="1" ht="36.75" customHeight="1">
      <c r="A876" s="74" t="s">
        <v>84</v>
      </c>
      <c r="B876" s="42" t="s">
        <v>57</v>
      </c>
      <c r="C876" s="42" t="s">
        <v>50</v>
      </c>
      <c r="D876" s="42" t="s">
        <v>285</v>
      </c>
      <c r="E876" s="42">
        <v>600</v>
      </c>
      <c r="F876" s="27">
        <f t="shared" si="247"/>
        <v>21</v>
      </c>
      <c r="G876" s="27">
        <f t="shared" si="247"/>
        <v>0</v>
      </c>
    </row>
    <row r="877" spans="1:7" s="12" customFormat="1" ht="22.5" customHeight="1">
      <c r="A877" s="33" t="s">
        <v>181</v>
      </c>
      <c r="B877" s="42" t="s">
        <v>57</v>
      </c>
      <c r="C877" s="42" t="s">
        <v>50</v>
      </c>
      <c r="D877" s="42" t="s">
        <v>285</v>
      </c>
      <c r="E877" s="42" t="s">
        <v>180</v>
      </c>
      <c r="F877" s="27">
        <v>21</v>
      </c>
      <c r="G877" s="27"/>
    </row>
    <row r="878" spans="1:7" s="12" customFormat="1" ht="56.25" customHeight="1">
      <c r="A878" s="33" t="s">
        <v>286</v>
      </c>
      <c r="B878" s="42" t="s">
        <v>57</v>
      </c>
      <c r="C878" s="42" t="s">
        <v>50</v>
      </c>
      <c r="D878" s="42" t="s">
        <v>446</v>
      </c>
      <c r="E878" s="42"/>
      <c r="F878" s="27">
        <f t="shared" ref="F878:G879" si="248">F879</f>
        <v>106</v>
      </c>
      <c r="G878" s="27">
        <f t="shared" si="248"/>
        <v>0</v>
      </c>
    </row>
    <row r="879" spans="1:7" s="12" customFormat="1" ht="38.25" customHeight="1">
      <c r="A879" s="33" t="s">
        <v>453</v>
      </c>
      <c r="B879" s="42" t="s">
        <v>57</v>
      </c>
      <c r="C879" s="42" t="s">
        <v>50</v>
      </c>
      <c r="D879" s="42" t="s">
        <v>446</v>
      </c>
      <c r="E879" s="42" t="s">
        <v>81</v>
      </c>
      <c r="F879" s="27">
        <f t="shared" si="248"/>
        <v>106</v>
      </c>
      <c r="G879" s="27">
        <f t="shared" si="248"/>
        <v>0</v>
      </c>
    </row>
    <row r="880" spans="1:7" s="12" customFormat="1" ht="39" customHeight="1">
      <c r="A880" s="74" t="s">
        <v>173</v>
      </c>
      <c r="B880" s="42" t="s">
        <v>57</v>
      </c>
      <c r="C880" s="42" t="s">
        <v>50</v>
      </c>
      <c r="D880" s="42" t="s">
        <v>446</v>
      </c>
      <c r="E880" s="42" t="s">
        <v>172</v>
      </c>
      <c r="F880" s="27">
        <v>106</v>
      </c>
      <c r="G880" s="27"/>
    </row>
    <row r="881" spans="1:7" s="12" customFormat="1" ht="71.25" customHeight="1">
      <c r="A881" s="74" t="s">
        <v>577</v>
      </c>
      <c r="B881" s="42" t="s">
        <v>57</v>
      </c>
      <c r="C881" s="42" t="s">
        <v>50</v>
      </c>
      <c r="D881" s="42" t="s">
        <v>289</v>
      </c>
      <c r="E881" s="42"/>
      <c r="F881" s="27">
        <f t="shared" ref="F881:G884" si="249">F882</f>
        <v>325</v>
      </c>
      <c r="G881" s="27">
        <f t="shared" si="249"/>
        <v>0</v>
      </c>
    </row>
    <row r="882" spans="1:7" s="12" customFormat="1" ht="23.25" customHeight="1">
      <c r="A882" s="33" t="s">
        <v>210</v>
      </c>
      <c r="B882" s="42" t="s">
        <v>57</v>
      </c>
      <c r="C882" s="42" t="s">
        <v>50</v>
      </c>
      <c r="D882" s="42" t="s">
        <v>287</v>
      </c>
      <c r="E882" s="42"/>
      <c r="F882" s="27">
        <f t="shared" si="249"/>
        <v>325</v>
      </c>
      <c r="G882" s="27">
        <f t="shared" si="249"/>
        <v>0</v>
      </c>
    </row>
    <row r="883" spans="1:7" s="12" customFormat="1" ht="40.5" customHeight="1">
      <c r="A883" s="74" t="s">
        <v>216</v>
      </c>
      <c r="B883" s="42" t="s">
        <v>57</v>
      </c>
      <c r="C883" s="42" t="s">
        <v>50</v>
      </c>
      <c r="D883" s="42" t="s">
        <v>288</v>
      </c>
      <c r="E883" s="42"/>
      <c r="F883" s="27">
        <f t="shared" si="249"/>
        <v>325</v>
      </c>
      <c r="G883" s="27">
        <f t="shared" si="249"/>
        <v>0</v>
      </c>
    </row>
    <row r="884" spans="1:7" s="12" customFormat="1" ht="36.75" customHeight="1">
      <c r="A884" s="74" t="s">
        <v>84</v>
      </c>
      <c r="B884" s="42" t="s">
        <v>57</v>
      </c>
      <c r="C884" s="42" t="s">
        <v>50</v>
      </c>
      <c r="D884" s="42" t="s">
        <v>288</v>
      </c>
      <c r="E884" s="42">
        <v>600</v>
      </c>
      <c r="F884" s="27">
        <f t="shared" si="249"/>
        <v>325</v>
      </c>
      <c r="G884" s="27">
        <f t="shared" si="249"/>
        <v>0</v>
      </c>
    </row>
    <row r="885" spans="1:7" s="12" customFormat="1" ht="49.5">
      <c r="A885" s="74" t="s">
        <v>203</v>
      </c>
      <c r="B885" s="42" t="s">
        <v>57</v>
      </c>
      <c r="C885" s="42" t="s">
        <v>50</v>
      </c>
      <c r="D885" s="42" t="s">
        <v>288</v>
      </c>
      <c r="E885" s="42" t="s">
        <v>186</v>
      </c>
      <c r="F885" s="27">
        <v>325</v>
      </c>
      <c r="G885" s="27"/>
    </row>
    <row r="886" spans="1:7" s="12" customFormat="1" ht="18.75">
      <c r="A886" s="73"/>
      <c r="B886" s="22"/>
      <c r="C886" s="22"/>
      <c r="D886" s="32"/>
      <c r="E886" s="25"/>
      <c r="F886" s="62"/>
      <c r="G886" s="62"/>
    </row>
    <row r="887" spans="1:7" s="12" customFormat="1" ht="21" customHeight="1">
      <c r="A887" s="73" t="s">
        <v>78</v>
      </c>
      <c r="B887" s="22" t="s">
        <v>57</v>
      </c>
      <c r="C887" s="22" t="s">
        <v>51</v>
      </c>
      <c r="D887" s="32"/>
      <c r="E887" s="25"/>
      <c r="F887" s="24">
        <f t="shared" ref="F887:G891" si="250">F888</f>
        <v>5952</v>
      </c>
      <c r="G887" s="24">
        <f t="shared" si="250"/>
        <v>0</v>
      </c>
    </row>
    <row r="888" spans="1:7" s="12" customFormat="1" ht="51.75" customHeight="1">
      <c r="A888" s="75" t="s">
        <v>496</v>
      </c>
      <c r="B888" s="42" t="s">
        <v>57</v>
      </c>
      <c r="C888" s="42" t="s">
        <v>51</v>
      </c>
      <c r="D888" s="42" t="s">
        <v>276</v>
      </c>
      <c r="E888" s="42"/>
      <c r="F888" s="27">
        <f t="shared" si="250"/>
        <v>5952</v>
      </c>
      <c r="G888" s="27">
        <f t="shared" si="250"/>
        <v>0</v>
      </c>
    </row>
    <row r="889" spans="1:7" s="12" customFormat="1" ht="21.75" customHeight="1">
      <c r="A889" s="74" t="s">
        <v>79</v>
      </c>
      <c r="B889" s="42" t="s">
        <v>57</v>
      </c>
      <c r="C889" s="42" t="s">
        <v>51</v>
      </c>
      <c r="D889" s="42" t="s">
        <v>279</v>
      </c>
      <c r="E889" s="42"/>
      <c r="F889" s="27">
        <f t="shared" si="250"/>
        <v>5952</v>
      </c>
      <c r="G889" s="27">
        <f t="shared" si="250"/>
        <v>0</v>
      </c>
    </row>
    <row r="890" spans="1:7" s="12" customFormat="1" ht="35.25" customHeight="1">
      <c r="A890" s="74" t="s">
        <v>138</v>
      </c>
      <c r="B890" s="42" t="s">
        <v>57</v>
      </c>
      <c r="C890" s="42" t="s">
        <v>51</v>
      </c>
      <c r="D890" s="42" t="s">
        <v>285</v>
      </c>
      <c r="E890" s="42"/>
      <c r="F890" s="27">
        <f t="shared" si="250"/>
        <v>5952</v>
      </c>
      <c r="G890" s="27">
        <f t="shared" si="250"/>
        <v>0</v>
      </c>
    </row>
    <row r="891" spans="1:7" s="12" customFormat="1" ht="39.75" customHeight="1">
      <c r="A891" s="74" t="s">
        <v>84</v>
      </c>
      <c r="B891" s="42" t="s">
        <v>57</v>
      </c>
      <c r="C891" s="42" t="s">
        <v>51</v>
      </c>
      <c r="D891" s="42" t="s">
        <v>285</v>
      </c>
      <c r="E891" s="42">
        <v>600</v>
      </c>
      <c r="F891" s="27">
        <f t="shared" si="250"/>
        <v>5952</v>
      </c>
      <c r="G891" s="27">
        <f t="shared" si="250"/>
        <v>0</v>
      </c>
    </row>
    <row r="892" spans="1:7" s="12" customFormat="1" ht="20.25" customHeight="1">
      <c r="A892" s="33" t="s">
        <v>181</v>
      </c>
      <c r="B892" s="42" t="s">
        <v>57</v>
      </c>
      <c r="C892" s="42" t="s">
        <v>51</v>
      </c>
      <c r="D892" s="42" t="s">
        <v>285</v>
      </c>
      <c r="E892" s="42" t="s">
        <v>180</v>
      </c>
      <c r="F892" s="27">
        <v>5952</v>
      </c>
      <c r="G892" s="27"/>
    </row>
    <row r="893" spans="1:7" s="12" customFormat="1" ht="18.75">
      <c r="A893" s="73"/>
      <c r="B893" s="22"/>
      <c r="C893" s="22"/>
      <c r="D893" s="32"/>
      <c r="E893" s="25"/>
      <c r="F893" s="62"/>
      <c r="G893" s="62"/>
    </row>
    <row r="894" spans="1:7" s="12" customFormat="1" ht="40.5">
      <c r="A894" s="76" t="s">
        <v>0</v>
      </c>
      <c r="B894" s="19" t="s">
        <v>1</v>
      </c>
      <c r="C894" s="19"/>
      <c r="D894" s="32"/>
      <c r="E894" s="25"/>
      <c r="F894" s="21">
        <f t="shared" ref="F894:G894" si="251">F896</f>
        <v>8611</v>
      </c>
      <c r="G894" s="21">
        <f t="shared" si="251"/>
        <v>0</v>
      </c>
    </row>
    <row r="895" spans="1:7" s="12" customFormat="1" ht="20.25">
      <c r="A895" s="76"/>
      <c r="B895" s="19"/>
      <c r="C895" s="19"/>
      <c r="D895" s="32"/>
      <c r="E895" s="25"/>
      <c r="F895" s="62"/>
      <c r="G895" s="62"/>
    </row>
    <row r="896" spans="1:7" s="12" customFormat="1" ht="37.5">
      <c r="A896" s="73" t="s">
        <v>2</v>
      </c>
      <c r="B896" s="22" t="s">
        <v>58</v>
      </c>
      <c r="C896" s="22" t="s">
        <v>55</v>
      </c>
      <c r="D896" s="32"/>
      <c r="E896" s="25"/>
      <c r="F896" s="24">
        <f t="shared" ref="F896:G901" si="252">F897</f>
        <v>8611</v>
      </c>
      <c r="G896" s="24">
        <f t="shared" si="252"/>
        <v>0</v>
      </c>
    </row>
    <row r="897" spans="1:7" s="12" customFormat="1" ht="56.25" customHeight="1">
      <c r="A897" s="33" t="s">
        <v>477</v>
      </c>
      <c r="B897" s="25" t="s">
        <v>58</v>
      </c>
      <c r="C897" s="25" t="s">
        <v>55</v>
      </c>
      <c r="D897" s="26" t="s">
        <v>245</v>
      </c>
      <c r="E897" s="25"/>
      <c r="F897" s="27">
        <f t="shared" si="252"/>
        <v>8611</v>
      </c>
      <c r="G897" s="27">
        <f t="shared" si="252"/>
        <v>0</v>
      </c>
    </row>
    <row r="898" spans="1:7" s="12" customFormat="1" ht="21.75" customHeight="1">
      <c r="A898" s="75" t="s">
        <v>115</v>
      </c>
      <c r="B898" s="25" t="s">
        <v>58</v>
      </c>
      <c r="C898" s="25" t="s">
        <v>55</v>
      </c>
      <c r="D898" s="26" t="s">
        <v>246</v>
      </c>
      <c r="E898" s="25"/>
      <c r="F898" s="27">
        <f t="shared" si="252"/>
        <v>8611</v>
      </c>
      <c r="G898" s="27">
        <f t="shared" si="252"/>
        <v>0</v>
      </c>
    </row>
    <row r="899" spans="1:7" s="12" customFormat="1" ht="33">
      <c r="A899" s="79" t="s">
        <v>219</v>
      </c>
      <c r="B899" s="25" t="s">
        <v>58</v>
      </c>
      <c r="C899" s="25" t="s">
        <v>55</v>
      </c>
      <c r="D899" s="26" t="s">
        <v>270</v>
      </c>
      <c r="E899" s="25"/>
      <c r="F899" s="27">
        <f t="shared" si="252"/>
        <v>8611</v>
      </c>
      <c r="G899" s="27">
        <f t="shared" si="252"/>
        <v>0</v>
      </c>
    </row>
    <row r="900" spans="1:7" s="12" customFormat="1" ht="33">
      <c r="A900" s="33" t="s">
        <v>120</v>
      </c>
      <c r="B900" s="25" t="s">
        <v>58</v>
      </c>
      <c r="C900" s="25" t="s">
        <v>55</v>
      </c>
      <c r="D900" s="28" t="s">
        <v>271</v>
      </c>
      <c r="E900" s="31"/>
      <c r="F900" s="27">
        <f t="shared" si="252"/>
        <v>8611</v>
      </c>
      <c r="G900" s="27">
        <f t="shared" si="252"/>
        <v>0</v>
      </c>
    </row>
    <row r="901" spans="1:7" s="12" customFormat="1" ht="33.75" customHeight="1">
      <c r="A901" s="33" t="s">
        <v>84</v>
      </c>
      <c r="B901" s="25" t="s">
        <v>58</v>
      </c>
      <c r="C901" s="25" t="s">
        <v>55</v>
      </c>
      <c r="D901" s="28" t="s">
        <v>271</v>
      </c>
      <c r="E901" s="25" t="s">
        <v>85</v>
      </c>
      <c r="F901" s="27">
        <f t="shared" si="252"/>
        <v>8611</v>
      </c>
      <c r="G901" s="27">
        <f t="shared" si="252"/>
        <v>0</v>
      </c>
    </row>
    <row r="902" spans="1:7" s="12" customFormat="1" ht="16.5">
      <c r="A902" s="33" t="s">
        <v>181</v>
      </c>
      <c r="B902" s="25" t="s">
        <v>58</v>
      </c>
      <c r="C902" s="25" t="s">
        <v>55</v>
      </c>
      <c r="D902" s="28" t="s">
        <v>271</v>
      </c>
      <c r="E902" s="25" t="s">
        <v>180</v>
      </c>
      <c r="F902" s="27">
        <v>8611</v>
      </c>
      <c r="G902" s="27"/>
    </row>
    <row r="903" spans="1:7" s="12" customFormat="1" ht="19.5" customHeight="1">
      <c r="A903" s="33"/>
      <c r="B903" s="22"/>
      <c r="C903" s="22"/>
      <c r="D903" s="32"/>
      <c r="E903" s="25"/>
      <c r="F903" s="62"/>
      <c r="G903" s="62"/>
    </row>
    <row r="904" spans="1:7" s="12" customFormat="1" ht="60.75">
      <c r="A904" s="76" t="s">
        <v>3</v>
      </c>
      <c r="B904" s="19" t="s">
        <v>4</v>
      </c>
      <c r="C904" s="25"/>
      <c r="D904" s="32"/>
      <c r="E904" s="25"/>
      <c r="F904" s="21">
        <f t="shared" ref="F904:G904" si="253">F906</f>
        <v>556902</v>
      </c>
      <c r="G904" s="21">
        <f t="shared" si="253"/>
        <v>0</v>
      </c>
    </row>
    <row r="905" spans="1:7" s="12" customFormat="1" ht="17.25" customHeight="1">
      <c r="A905" s="76"/>
      <c r="B905" s="19"/>
      <c r="C905" s="25"/>
      <c r="D905" s="32"/>
      <c r="E905" s="25"/>
      <c r="F905" s="62"/>
      <c r="G905" s="62"/>
    </row>
    <row r="906" spans="1:7" s="12" customFormat="1" ht="37.5">
      <c r="A906" s="73" t="s">
        <v>152</v>
      </c>
      <c r="B906" s="22" t="s">
        <v>73</v>
      </c>
      <c r="C906" s="22" t="s">
        <v>50</v>
      </c>
      <c r="D906" s="29"/>
      <c r="E906" s="22"/>
      <c r="F906" s="24">
        <f t="shared" ref="F906:G906" si="254">F907</f>
        <v>556902</v>
      </c>
      <c r="G906" s="24">
        <f t="shared" si="254"/>
        <v>0</v>
      </c>
    </row>
    <row r="907" spans="1:7" s="12" customFormat="1" ht="16.5">
      <c r="A907" s="33" t="s">
        <v>82</v>
      </c>
      <c r="B907" s="25" t="s">
        <v>73</v>
      </c>
      <c r="C907" s="25" t="s">
        <v>50</v>
      </c>
      <c r="D907" s="26" t="s">
        <v>252</v>
      </c>
      <c r="E907" s="31"/>
      <c r="F907" s="27">
        <f>F908</f>
        <v>556902</v>
      </c>
      <c r="G907" s="27">
        <f>G908</f>
        <v>0</v>
      </c>
    </row>
    <row r="908" spans="1:7" s="12" customFormat="1" ht="35.25" customHeight="1">
      <c r="A908" s="33" t="s">
        <v>133</v>
      </c>
      <c r="B908" s="25" t="s">
        <v>73</v>
      </c>
      <c r="C908" s="25" t="s">
        <v>50</v>
      </c>
      <c r="D908" s="26" t="s">
        <v>377</v>
      </c>
      <c r="E908" s="25"/>
      <c r="F908" s="27">
        <f t="shared" ref="F908:G909" si="255">F909</f>
        <v>556902</v>
      </c>
      <c r="G908" s="27">
        <f t="shared" si="255"/>
        <v>0</v>
      </c>
    </row>
    <row r="909" spans="1:7" s="12" customFormat="1" ht="33" customHeight="1">
      <c r="A909" s="33" t="s">
        <v>134</v>
      </c>
      <c r="B909" s="25" t="s">
        <v>73</v>
      </c>
      <c r="C909" s="25" t="s">
        <v>50</v>
      </c>
      <c r="D909" s="26" t="s">
        <v>377</v>
      </c>
      <c r="E909" s="25" t="s">
        <v>135</v>
      </c>
      <c r="F909" s="27">
        <f t="shared" si="255"/>
        <v>556902</v>
      </c>
      <c r="G909" s="27">
        <f t="shared" si="255"/>
        <v>0</v>
      </c>
    </row>
    <row r="910" spans="1:7" s="12" customFormat="1" ht="16.5">
      <c r="A910" s="33" t="s">
        <v>179</v>
      </c>
      <c r="B910" s="25" t="s">
        <v>73</v>
      </c>
      <c r="C910" s="25" t="s">
        <v>50</v>
      </c>
      <c r="D910" s="26" t="s">
        <v>377</v>
      </c>
      <c r="E910" s="25" t="s">
        <v>178</v>
      </c>
      <c r="F910" s="27">
        <v>556902</v>
      </c>
      <c r="G910" s="27"/>
    </row>
    <row r="911" spans="1:7" s="12" customFormat="1" ht="21" customHeight="1">
      <c r="A911" s="33"/>
      <c r="B911" s="25"/>
      <c r="C911" s="25"/>
      <c r="D911" s="32"/>
      <c r="E911" s="25"/>
      <c r="F911" s="62"/>
      <c r="G911" s="62"/>
    </row>
    <row r="912" spans="1:7" s="5" customFormat="1" ht="20.25">
      <c r="A912" s="76" t="s">
        <v>47</v>
      </c>
      <c r="B912" s="19"/>
      <c r="C912" s="19"/>
      <c r="D912" s="20"/>
      <c r="E912" s="19"/>
      <c r="F912" s="21">
        <f>F12+F166+F215+F343+F468+F484+F643+F721+F866+F894+F904</f>
        <v>6975252</v>
      </c>
      <c r="G912" s="21">
        <f>G12+G166+G215+G343+G468+G484+G643+G721+G866+G894+G904</f>
        <v>342219</v>
      </c>
    </row>
    <row r="913" spans="1:6">
      <c r="B913" s="70"/>
      <c r="D913" s="69"/>
      <c r="E913" s="46"/>
      <c r="F913" s="65"/>
    </row>
    <row r="914" spans="1:6">
      <c r="A914" s="67"/>
    </row>
    <row r="916" spans="1:6">
      <c r="A916" s="13"/>
      <c r="E916" s="1"/>
    </row>
    <row r="917" spans="1:6">
      <c r="B917" s="14"/>
      <c r="C917" s="14"/>
      <c r="D917" s="15"/>
      <c r="E917" s="1"/>
    </row>
    <row r="918" spans="1:6">
      <c r="E918" s="1"/>
    </row>
    <row r="919" spans="1:6">
      <c r="E919" s="1"/>
    </row>
    <row r="920" spans="1:6">
      <c r="E920" s="1"/>
    </row>
    <row r="921" spans="1:6">
      <c r="E921" s="1"/>
    </row>
    <row r="922" spans="1:6">
      <c r="E922" s="1"/>
    </row>
    <row r="923" spans="1:6">
      <c r="E923" s="1"/>
    </row>
    <row r="924" spans="1:6">
      <c r="E924" s="1"/>
    </row>
    <row r="925" spans="1:6">
      <c r="E925" s="1"/>
    </row>
    <row r="926" spans="1:6">
      <c r="E926" s="1"/>
    </row>
    <row r="927" spans="1:6">
      <c r="E927" s="1"/>
    </row>
    <row r="928" spans="1:6">
      <c r="E928" s="1"/>
    </row>
    <row r="929" spans="5:5">
      <c r="E929" s="1"/>
    </row>
    <row r="930" spans="5:5">
      <c r="E930" s="1"/>
    </row>
    <row r="931" spans="5:5">
      <c r="E931" s="1"/>
    </row>
    <row r="932" spans="5:5">
      <c r="E932" s="1"/>
    </row>
    <row r="933" spans="5:5">
      <c r="E933" s="1"/>
    </row>
    <row r="934" spans="5:5">
      <c r="E934" s="1"/>
    </row>
    <row r="935" spans="5:5">
      <c r="E935" s="1"/>
    </row>
    <row r="936" spans="5:5">
      <c r="E936" s="1"/>
    </row>
    <row r="937" spans="5:5">
      <c r="E937" s="1"/>
    </row>
    <row r="940" spans="5:5">
      <c r="E940" s="49"/>
    </row>
    <row r="941" spans="5:5">
      <c r="E941" s="46"/>
    </row>
    <row r="942" spans="5:5">
      <c r="E942" s="46"/>
    </row>
    <row r="943" spans="5:5">
      <c r="E943" s="46"/>
    </row>
    <row r="944" spans="5:5">
      <c r="E944" s="46"/>
    </row>
    <row r="945" spans="5:5">
      <c r="E945" s="46"/>
    </row>
    <row r="946" spans="5:5">
      <c r="E946" s="46"/>
    </row>
    <row r="947" spans="5:5">
      <c r="E947" s="46"/>
    </row>
  </sheetData>
  <mergeCells count="10">
    <mergeCell ref="A6:G6"/>
    <mergeCell ref="A2:G2"/>
    <mergeCell ref="A3:G3"/>
    <mergeCell ref="A1:G1"/>
    <mergeCell ref="F8:G9"/>
    <mergeCell ref="A8:A10"/>
    <mergeCell ref="E8:E10"/>
    <mergeCell ref="C8:C10"/>
    <mergeCell ref="B8:B10"/>
    <mergeCell ref="D8:D10"/>
  </mergeCells>
  <phoneticPr fontId="0" type="noConversion"/>
  <pageMargins left="0.70866141732283472" right="0.15748031496062992" top="0.43307086614173229" bottom="0.31496062992125984" header="0.23622047244094491" footer="0.15748031496062992"/>
  <pageSetup paperSize="9" scale="70" firstPageNumber="3" fitToWidth="0" fitToHeight="0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9" sqref="D19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2018</vt:lpstr>
      <vt:lpstr>Лист1</vt:lpstr>
      <vt:lpstr>'2018'!Заголовки_для_печати</vt:lpstr>
      <vt:lpstr>'2018'!Область_печати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Кашкина</cp:lastModifiedBy>
  <cp:lastPrinted>2017-10-19T09:18:05Z</cp:lastPrinted>
  <dcterms:created xsi:type="dcterms:W3CDTF">2007-01-25T06:11:58Z</dcterms:created>
  <dcterms:modified xsi:type="dcterms:W3CDTF">2017-10-19T09:18:10Z</dcterms:modified>
</cp:coreProperties>
</file>