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8010"/>
  </bookViews>
  <sheets>
    <sheet name="2014-2016гг" sheetId="3" r:id="rId1"/>
  </sheets>
  <definedNames>
    <definedName name="Z_1DB9D13B_06A9_47C8_BE17_8134D80A5121_.wvu.Cols" localSheetId="0" hidden="1">'2014-2016гг'!#REF!,'2014-2016гг'!$J:$J</definedName>
    <definedName name="Z_1DB9D13B_06A9_47C8_BE17_8134D80A5121_.wvu.PrintTitles" localSheetId="0" hidden="1">'2014-2016гг'!$7:$7</definedName>
    <definedName name="Z_3E191EA4_B8CA_407E_A613_30D724CC682A_.wvu.Cols" localSheetId="0" hidden="1">'2014-2016гг'!#REF!,'2014-2016гг'!$J:$J</definedName>
    <definedName name="Z_3E191EA4_B8CA_407E_A613_30D724CC682A_.wvu.PrintTitles" localSheetId="0" hidden="1">'2014-2016гг'!$7:$7</definedName>
    <definedName name="Z_BA29D9DC_E320_4C7E_BD7E_FE2D094DE889_.wvu.Cols" localSheetId="0" hidden="1">'2014-2016гг'!#REF!,'2014-2016гг'!$J:$J</definedName>
    <definedName name="Z_BA29D9DC_E320_4C7E_BD7E_FE2D094DE889_.wvu.PrintArea" localSheetId="0" hidden="1">'2014-2016гг'!$A$1:$I$120</definedName>
    <definedName name="Z_BA29D9DC_E320_4C7E_BD7E_FE2D094DE889_.wvu.Rows" localSheetId="0" hidden="1">'2014-2016гг'!$95:$99</definedName>
    <definedName name="_xlnm.Print_Titles" localSheetId="0">'2014-2016гг'!$5:$7</definedName>
    <definedName name="_xlnm.Print_Area" localSheetId="0">'2014-2016гг'!$A$1:$I$120</definedName>
  </definedNames>
  <calcPr calcId="125725"/>
  <customWorkbookViews>
    <customWorkbookView name="ignatieva - Личное представление" guid="{1DB9D13B-06A9-47C8-BE17-8134D80A5121}" mergeInterval="0" personalView="1" maximized="1" xWindow="1" yWindow="1" windowWidth="1276" windowHeight="794" activeSheetId="3" showComments="commIndAndComment"/>
    <customWorkbookView name="Панова Елена Юрьевна - Личное представление" guid="{3E191EA4-B8CA-407E-A613-30D724CC682A}" mergeInterval="0" personalView="1" maximized="1" xWindow="1" yWindow="1" windowWidth="1276" windowHeight="789" activeSheetId="3" showComments="commIndAndComment"/>
    <customWorkbookView name="Зинченко Надежда Викторовна - Личное представление" guid="{BA29D9DC-E320-4C7E-BD7E-FE2D094DE889}" mergeInterval="0" personalView="1" maximized="1" xWindow="1" yWindow="1" windowWidth="1436" windowHeight="670" activeSheetId="3"/>
  </customWorkbookViews>
</workbook>
</file>

<file path=xl/calcChain.xml><?xml version="1.0" encoding="utf-8"?>
<calcChain xmlns="http://schemas.openxmlformats.org/spreadsheetml/2006/main">
  <c r="I81" i="3"/>
  <c r="J76"/>
  <c r="G30"/>
  <c r="G29" s="1"/>
  <c r="G59" l="1"/>
  <c r="I27" l="1"/>
  <c r="I26" s="1"/>
  <c r="H27"/>
  <c r="H26" s="1"/>
  <c r="G61"/>
  <c r="G60" s="1"/>
  <c r="G27"/>
  <c r="J26"/>
  <c r="J25"/>
  <c r="I25"/>
  <c r="H25"/>
  <c r="G24"/>
  <c r="G23" s="1"/>
  <c r="J23"/>
  <c r="I23"/>
  <c r="H23"/>
  <c r="J22"/>
  <c r="I22"/>
  <c r="H22"/>
  <c r="G21"/>
  <c r="J20"/>
  <c r="I20"/>
  <c r="H20"/>
  <c r="G20"/>
  <c r="J19"/>
  <c r="I19"/>
  <c r="H19"/>
  <c r="G18"/>
  <c r="G17" s="1"/>
  <c r="J17"/>
  <c r="I17"/>
  <c r="H17"/>
  <c r="J16"/>
  <c r="I16"/>
  <c r="H16"/>
  <c r="G15"/>
  <c r="G14" s="1"/>
  <c r="J14"/>
  <c r="I14"/>
  <c r="H14"/>
  <c r="G40"/>
  <c r="G39" s="1"/>
  <c r="G38" s="1"/>
  <c r="G37" s="1"/>
  <c r="G93"/>
  <c r="G92" s="1"/>
  <c r="G91" s="1"/>
  <c r="G90" s="1"/>
  <c r="G89" s="1"/>
  <c r="G88" s="1"/>
  <c r="G70"/>
  <c r="G69" s="1"/>
  <c r="G68" s="1"/>
  <c r="G77"/>
  <c r="G79"/>
  <c r="G74"/>
  <c r="G58"/>
  <c r="G65"/>
  <c r="G64" s="1"/>
  <c r="G63" s="1"/>
  <c r="G62" s="1"/>
  <c r="G54"/>
  <c r="G53" s="1"/>
  <c r="G51"/>
  <c r="G50" s="1"/>
  <c r="G45"/>
  <c r="G44" s="1"/>
  <c r="G43" s="1"/>
  <c r="G46"/>
  <c r="J94"/>
  <c r="J93" s="1"/>
  <c r="J92" s="1"/>
  <c r="J91" s="1"/>
  <c r="H93"/>
  <c r="H92" s="1"/>
  <c r="H91" s="1"/>
  <c r="I93"/>
  <c r="I92" s="1"/>
  <c r="I91" s="1"/>
  <c r="J81"/>
  <c r="J79" s="1"/>
  <c r="I79"/>
  <c r="H79"/>
  <c r="J78"/>
  <c r="J77" s="1"/>
  <c r="I77"/>
  <c r="H77"/>
  <c r="J75"/>
  <c r="J74" s="1"/>
  <c r="I75"/>
  <c r="I74" s="1"/>
  <c r="H75"/>
  <c r="H74" s="1"/>
  <c r="J71"/>
  <c r="J70" s="1"/>
  <c r="J69" s="1"/>
  <c r="J68" s="1"/>
  <c r="I70"/>
  <c r="I69" s="1"/>
  <c r="I68" s="1"/>
  <c r="H70"/>
  <c r="H69" s="1"/>
  <c r="H68" s="1"/>
  <c r="J66"/>
  <c r="J65" s="1"/>
  <c r="J64" s="1"/>
  <c r="J63" s="1"/>
  <c r="J62" s="1"/>
  <c r="I65"/>
  <c r="I64" s="1"/>
  <c r="I63" s="1"/>
  <c r="I62" s="1"/>
  <c r="H65"/>
  <c r="H64" s="1"/>
  <c r="H63" s="1"/>
  <c r="H62" s="1"/>
  <c r="H60"/>
  <c r="J59"/>
  <c r="J58" s="1"/>
  <c r="J57" s="1"/>
  <c r="J56" s="1"/>
  <c r="I58"/>
  <c r="I57" s="1"/>
  <c r="I56" s="1"/>
  <c r="H58"/>
  <c r="J55"/>
  <c r="J54" s="1"/>
  <c r="J53" s="1"/>
  <c r="I54"/>
  <c r="I53" s="1"/>
  <c r="H54"/>
  <c r="H53" s="1"/>
  <c r="J52"/>
  <c r="J51" s="1"/>
  <c r="J50" s="1"/>
  <c r="I51"/>
  <c r="I50" s="1"/>
  <c r="H51"/>
  <c r="H50" s="1"/>
  <c r="J47"/>
  <c r="J46" s="1"/>
  <c r="I46"/>
  <c r="H46"/>
  <c r="I45"/>
  <c r="I44" s="1"/>
  <c r="I43" s="1"/>
  <c r="H45"/>
  <c r="H44" s="1"/>
  <c r="H43" s="1"/>
  <c r="J40"/>
  <c r="J38" s="1"/>
  <c r="J37" s="1"/>
  <c r="I40"/>
  <c r="I38" s="1"/>
  <c r="I37" s="1"/>
  <c r="H40"/>
  <c r="H38" s="1"/>
  <c r="H37" s="1"/>
  <c r="J39"/>
  <c r="I39"/>
  <c r="H39"/>
  <c r="J10"/>
  <c r="G34"/>
  <c r="G33" s="1"/>
  <c r="G32" s="1"/>
  <c r="H13" l="1"/>
  <c r="H12" s="1"/>
  <c r="H11" s="1"/>
  <c r="H10" s="1"/>
  <c r="J13"/>
  <c r="J12" s="1"/>
  <c r="J11" s="1"/>
  <c r="I73"/>
  <c r="I72" s="1"/>
  <c r="I67" s="1"/>
  <c r="I13"/>
  <c r="I12" s="1"/>
  <c r="I11" s="1"/>
  <c r="I10" s="1"/>
  <c r="H73"/>
  <c r="H72" s="1"/>
  <c r="H67" s="1"/>
  <c r="J45"/>
  <c r="J44" s="1"/>
  <c r="J43" s="1"/>
  <c r="J73"/>
  <c r="J72" s="1"/>
  <c r="J67" s="1"/>
  <c r="G73"/>
  <c r="G72" s="1"/>
  <c r="G67" s="1"/>
  <c r="G26"/>
  <c r="G13" s="1"/>
  <c r="G12" s="1"/>
  <c r="G11" s="1"/>
  <c r="G10" s="1"/>
  <c r="J49"/>
  <c r="J48" s="1"/>
  <c r="G49"/>
  <c r="G57"/>
  <c r="G56" s="1"/>
  <c r="I49"/>
  <c r="I48" s="1"/>
  <c r="H57"/>
  <c r="H56" s="1"/>
  <c r="J89"/>
  <c r="J88" s="1"/>
  <c r="J90"/>
  <c r="I90"/>
  <c r="I89"/>
  <c r="I88" s="1"/>
  <c r="H89"/>
  <c r="H88" s="1"/>
  <c r="H90"/>
  <c r="H49"/>
  <c r="I42" l="1"/>
  <c r="I36" s="1"/>
  <c r="I9" s="1"/>
  <c r="H48"/>
  <c r="G48"/>
  <c r="G42" s="1"/>
  <c r="G36" s="1"/>
  <c r="G9" s="1"/>
  <c r="J42"/>
  <c r="J36" s="1"/>
  <c r="J9"/>
  <c r="H42" l="1"/>
  <c r="H36" l="1"/>
  <c r="H9" s="1"/>
</calcChain>
</file>

<file path=xl/sharedStrings.xml><?xml version="1.0" encoding="utf-8"?>
<sst xmlns="http://schemas.openxmlformats.org/spreadsheetml/2006/main" count="500" uniqueCount="130">
  <si>
    <t>6</t>
  </si>
  <si>
    <t>7</t>
  </si>
  <si>
    <t>9</t>
  </si>
  <si>
    <t>10</t>
  </si>
  <si>
    <t>5</t>
  </si>
  <si>
    <t>8</t>
  </si>
  <si>
    <t>2</t>
  </si>
  <si>
    <t>3</t>
  </si>
  <si>
    <t>04</t>
  </si>
  <si>
    <t>08</t>
  </si>
  <si>
    <t>909</t>
  </si>
  <si>
    <t>Транспорт</t>
  </si>
  <si>
    <t>целевой статьи</t>
  </si>
  <si>
    <t>(тыс.руб.)</t>
  </si>
  <si>
    <t>Код</t>
  </si>
  <si>
    <t>1</t>
  </si>
  <si>
    <t>4</t>
  </si>
  <si>
    <t>09</t>
  </si>
  <si>
    <t>Благоустройство</t>
  </si>
  <si>
    <t>05</t>
  </si>
  <si>
    <t>03</t>
  </si>
  <si>
    <t>0</t>
  </si>
  <si>
    <t>Дорожное хозяйство (дорожные фонды)</t>
  </si>
  <si>
    <t>Департамент дорожного хозяйства и транспорта мэрии городского округа Тольятти</t>
  </si>
  <si>
    <t>под-раз-дела</t>
  </si>
  <si>
    <t>группы вида расходов</t>
  </si>
  <si>
    <t>Субсидии на возмещение затрат от перевозки пассажиров на нерентабельных рейсах по внутримуниципальным маршрутам</t>
  </si>
  <si>
    <t/>
  </si>
  <si>
    <t>Иные бюджетные ассигнования</t>
  </si>
  <si>
    <t>800</t>
  </si>
  <si>
    <t>810</t>
  </si>
  <si>
    <t>Субсидии на возмещение недополученных доходов при осуществлении регулярных перевозок льготных категорий граждан по внутримуниципальным маршрутам по транспортной карте жителя городского округа Тольятти</t>
  </si>
  <si>
    <t>Мероприятия в установленной сфере деятельности</t>
  </si>
  <si>
    <t>990 04 00</t>
  </si>
  <si>
    <t>Мероприятия в сфере транспорта</t>
  </si>
  <si>
    <t>990 04 09</t>
  </si>
  <si>
    <t>Специальные расходы</t>
  </si>
  <si>
    <t>880</t>
  </si>
  <si>
    <t>Мероприятия в сфере дорожного хозяйства</t>
  </si>
  <si>
    <t>221 04 18</t>
  </si>
  <si>
    <t>Закупка товаров, работ,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</si>
  <si>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</si>
  <si>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</si>
  <si>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</si>
  <si>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Финансовое обеспечение деятельности муниципальных учреждений</t>
  </si>
  <si>
    <t>Учреждения, осуществляющие деятельность в сфере дорожного хозяйства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</si>
  <si>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</si>
  <si>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</si>
  <si>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</si>
  <si>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</si>
  <si>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казенных учреждений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</si>
  <si>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</si>
  <si>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</si>
  <si>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400</t>
  </si>
  <si>
    <t>410</t>
  </si>
  <si>
    <t>Закупка товаров, работ и услуг для государственных (муниципальных) нужд</t>
  </si>
  <si>
    <t>Мероприятия в области благоустройства</t>
  </si>
  <si>
    <t>Муниципальная программа "Развитие транспортной системы и дорожного хозяйства городского округа Тольятти на 2014-2020г.г."</t>
  </si>
  <si>
    <t>151 00 00</t>
  </si>
  <si>
    <t>150 00 00</t>
  </si>
  <si>
    <t>Подпрограмма "Содержание улично-дорожной сети городского округа Тольятти на 2014-2016г.г."</t>
  </si>
  <si>
    <t>151 0400</t>
  </si>
  <si>
    <t>1510442</t>
  </si>
  <si>
    <t>Подпрограмма "Улучшение условий и охраны труда в муниципальных учреждениях"</t>
  </si>
  <si>
    <t>220 00 00</t>
  </si>
  <si>
    <t xml:space="preserve"> 221 00 00</t>
  </si>
  <si>
    <t>Подпрограмма "Повышения безопасности дорожного движения на период на 2014-2020 годы"</t>
  </si>
  <si>
    <t>154 00 00</t>
  </si>
  <si>
    <t>154 04 18</t>
  </si>
  <si>
    <t>1540400</t>
  </si>
  <si>
    <t>Подпрограмма "Развитие автомобильных дорог городского округа Тольятти, расположенных в зоне застройки индивидуальными жилыми домами на 2014-2020 годы"</t>
  </si>
  <si>
    <t>Подпрограмма "Модернизация и развитие автомобильных дорог общего пользования местного значения городского округа Тольятти на 2014-2016 годы"</t>
  </si>
  <si>
    <t>1530400</t>
  </si>
  <si>
    <t>1530418</t>
  </si>
  <si>
    <t>153 04 18</t>
  </si>
  <si>
    <t>152 04 18</t>
  </si>
  <si>
    <t>153 00 00</t>
  </si>
  <si>
    <t>152 00 00</t>
  </si>
  <si>
    <t>152 04 00</t>
  </si>
  <si>
    <t>Подпрограмма "Содержание-улично-дорожной сети городского округа Тольятти на 2014-2016г.г."</t>
  </si>
  <si>
    <t>1510418</t>
  </si>
  <si>
    <t xml:space="preserve">Бюджетные инвестиции </t>
  </si>
  <si>
    <t>152 04 10</t>
  </si>
  <si>
    <t>Муниципальная программа "Развитие органов местного самоуправления  городского округа Тольятти на 2014-2016 г.г."</t>
  </si>
  <si>
    <t>610 00 00</t>
  </si>
  <si>
    <t>Подпрограмма "Развитие городского пассажирского транспорта в городском округе Тольятти на период 2014-2020гг."</t>
  </si>
  <si>
    <t>155 00 00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</si>
  <si>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</si>
  <si>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155 06 00</t>
  </si>
  <si>
    <t>155 06 52</t>
  </si>
  <si>
    <t>155 06 53</t>
  </si>
  <si>
    <t>155 06 54</t>
  </si>
  <si>
    <t>155 06 55</t>
  </si>
  <si>
    <t>155 06 56</t>
  </si>
  <si>
    <t>154 12 00</t>
  </si>
  <si>
    <t>154 12 18</t>
  </si>
  <si>
    <t>040 00 00</t>
  </si>
  <si>
    <t>040 04 00</t>
  </si>
  <si>
    <t>040 04 18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</si>
  <si>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</si>
  <si>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>Обеспечение долевого софинансирования расходов</t>
  </si>
  <si>
    <t>152 73 27</t>
  </si>
  <si>
    <t>Расходы в рамках подпрограммы "Модернизация и развитие автомобильных дорог общего пользования местного значения городского округа тольятти на 2014-2016 годы" муниципальной программы "Развитие транспортной системы и дорожного хозяйства городского округа тольятти на 2014-2020г.г."</t>
  </si>
  <si>
    <t>152 73 00</t>
  </si>
  <si>
    <t>850</t>
  </si>
  <si>
    <t>2017</t>
  </si>
  <si>
    <t>830</t>
  </si>
  <si>
    <t>Исполнение судебных актов</t>
  </si>
  <si>
    <t>221 0400</t>
  </si>
  <si>
    <t>Уплата налогов, сборов и иных платежей</t>
  </si>
  <si>
    <t>Средства государственной программы Самарской области "Доступная среда в Самарской области" на 2014-2015 годы", а также средства бюджета городского округа Тольятти в рамках подпрограммы "Развитие городского пассажирского транспорта в городском округе Тольятти на период 2014-2017гг." муниципальной программы "Развитие транспортной системы и дорожного хозяйства городского округа Тольятти на 2014-2020гг." и в рамках муниципальной программы "Дети городского округа тольятти" на 2014-2016 годы</t>
  </si>
  <si>
    <t>Муниципальная программа "Развитие транспортной системы и дорожного хозяйства городского округа Тольятти на 2014-2020 годы"</t>
  </si>
  <si>
    <t xml:space="preserve">Субсидии на возмещение недополученных доходов от перевозки пассажиров  при осуществлении регулярных перевозок  по внутримуниципальным маршрутам по льготному тарифу с  использованием безналичной оплаты проезда </t>
  </si>
  <si>
    <t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 маршрутам отдельных категорий граждан на садово-дачные массивы речным транспортом</t>
  </si>
  <si>
    <t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 маршрутам отдельных категорий граждан на садово-дачные массивы автомобильным транспортом</t>
  </si>
  <si>
    <t>по ДЕПАРТАМЕНТУ ДОРОЖНОГО ХОЗЯЙСТВА И ТРАНСПОРТА</t>
  </si>
  <si>
    <t>10597</t>
  </si>
  <si>
    <t>1322</t>
  </si>
  <si>
    <t>251269</t>
  </si>
  <si>
    <t>Кассовое исполнение за 2014 год</t>
  </si>
  <si>
    <t>2015 год</t>
  </si>
  <si>
    <t>2016 год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</si>
  <si>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</si>
  <si>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Рз</t>
  </si>
  <si>
    <t>ПР</t>
  </si>
  <si>
    <t>ЦСР</t>
  </si>
  <si>
    <t>ВР</t>
  </si>
  <si>
    <t>тыс.руб.</t>
  </si>
  <si>
    <t xml:space="preserve"> Расшифровка бюджетных ассигнований 
</t>
  </si>
  <si>
    <t xml:space="preserve">Утвержденный бюджет по решению Думы городского округа  от 20.05.2015г. № 732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</si>
</sst>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3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left" vertical="center" wrapText="1"/>
    </xf>
    <xf numFmtId="49" fontId="3" fillId="2" borderId="1" xfId="2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>
      <alignment horizontal="left" vertical="top" wrapText="1"/>
    </xf>
    <xf numFmtId="3" fontId="4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0" xfId="0" applyFont="1" applyFill="1"/>
    <xf numFmtId="0" fontId="6" fillId="0" borderId="0" xfId="0" applyFont="1"/>
    <xf numFmtId="0" fontId="9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center"/>
    </xf>
    <xf numFmtId="0" fontId="8" fillId="2" borderId="0" xfId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left" vertical="top" wrapText="1"/>
    </xf>
    <xf numFmtId="49" fontId="11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/>
    </xf>
    <xf numFmtId="3" fontId="6" fillId="0" borderId="0" xfId="0" applyNumberFormat="1" applyFont="1"/>
    <xf numFmtId="49" fontId="11" fillId="2" borderId="1" xfId="2" applyNumberFormat="1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left" vertical="center" wrapText="1"/>
    </xf>
    <xf numFmtId="3" fontId="11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left" vertical="center" wrapText="1"/>
    </xf>
    <xf numFmtId="3" fontId="5" fillId="2" borderId="1" xfId="2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left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4" borderId="0" xfId="0" applyFont="1" applyFill="1"/>
    <xf numFmtId="0" fontId="12" fillId="0" borderId="0" xfId="0" applyFont="1"/>
    <xf numFmtId="3" fontId="5" fillId="3" borderId="1" xfId="2" applyNumberFormat="1" applyFont="1" applyFill="1" applyBorder="1" applyAlignment="1">
      <alignment horizontal="center" vertical="center" wrapText="1"/>
    </xf>
    <xf numFmtId="0" fontId="6" fillId="3" borderId="0" xfId="0" applyFont="1" applyFill="1"/>
    <xf numFmtId="49" fontId="8" fillId="2" borderId="1" xfId="2" applyNumberFormat="1" applyFont="1" applyFill="1" applyBorder="1" applyAlignment="1">
      <alignment horizontal="center" vertical="center" wrapText="1"/>
    </xf>
    <xf numFmtId="0" fontId="13" fillId="0" borderId="0" xfId="0" applyFont="1"/>
    <xf numFmtId="49" fontId="3" fillId="2" borderId="1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 wrapText="1"/>
    </xf>
    <xf numFmtId="11" fontId="3" fillId="2" borderId="1" xfId="0" applyNumberFormat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left" vertical="center"/>
    </xf>
    <xf numFmtId="0" fontId="3" fillId="2" borderId="1" xfId="2" applyNumberFormat="1" applyFont="1" applyFill="1" applyBorder="1" applyAlignment="1">
      <alignment horizontal="left" vertical="center" wrapText="1"/>
    </xf>
    <xf numFmtId="14" fontId="3" fillId="2" borderId="1" xfId="2" applyNumberFormat="1" applyFont="1" applyFill="1" applyBorder="1" applyAlignment="1">
      <alignment horizontal="left" vertical="center" wrapText="1"/>
    </xf>
    <xf numFmtId="49" fontId="3" fillId="2" borderId="1" xfId="2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right" vertical="center"/>
    </xf>
    <xf numFmtId="49" fontId="2" fillId="2" borderId="5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8" xfId="1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9" xfId="1" applyNumberFormat="1" applyFont="1" applyFill="1" applyBorder="1" applyAlignment="1">
      <alignment horizontal="center" vertical="center" wrapText="1"/>
    </xf>
    <xf numFmtId="49" fontId="2" fillId="2" borderId="1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Обычный_Лист2" xfId="1"/>
  </cellStyles>
  <dxfs count="0"/>
  <tableStyles count="0" defaultTableStyle="TableStyleMedium9" defaultPivotStyle="PivotStyleLight16"/>
  <colors>
    <mruColors>
      <color rgb="FFCCFFFF"/>
      <color rgb="FF66FF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5"/>
  <sheetViews>
    <sheetView tabSelected="1" view="pageBreakPreview" topLeftCell="A25" zoomScaleNormal="100" zoomScaleSheetLayoutView="100" workbookViewId="0">
      <selection activeCell="A15" sqref="A15"/>
    </sheetView>
  </sheetViews>
  <sheetFormatPr defaultRowHeight="15"/>
  <cols>
    <col min="1" max="1" width="34.5703125" style="12" customWidth="1"/>
    <col min="2" max="2" width="7.42578125" style="12" customWidth="1"/>
    <col min="3" max="4" width="5.85546875" style="12" customWidth="1"/>
    <col min="5" max="5" width="10.140625" style="12" customWidth="1"/>
    <col min="6" max="6" width="6.5703125" style="12" customWidth="1"/>
    <col min="7" max="7" width="13.85546875" style="34" customWidth="1"/>
    <col min="8" max="8" width="11.28515625" style="12" customWidth="1"/>
    <col min="9" max="9" width="13.42578125" style="12" customWidth="1"/>
    <col min="10" max="10" width="10.5703125" style="12" hidden="1" customWidth="1"/>
    <col min="11" max="11" width="19.28515625" style="12" customWidth="1"/>
    <col min="12" max="16384" width="9.140625" style="12"/>
  </cols>
  <sheetData>
    <row r="1" spans="1:11" ht="27" customHeight="1">
      <c r="A1" s="57" t="s">
        <v>128</v>
      </c>
      <c r="B1" s="57"/>
      <c r="C1" s="57"/>
      <c r="D1" s="57"/>
      <c r="E1" s="57"/>
      <c r="F1" s="57"/>
      <c r="G1" s="57"/>
      <c r="H1" s="57"/>
      <c r="I1" s="57"/>
      <c r="J1" s="57"/>
    </row>
    <row r="2" spans="1:11" ht="23.25" customHeight="1">
      <c r="A2" s="57" t="s">
        <v>115</v>
      </c>
      <c r="B2" s="57"/>
      <c r="C2" s="57"/>
      <c r="D2" s="57"/>
      <c r="E2" s="57"/>
      <c r="F2" s="57"/>
      <c r="G2" s="57"/>
      <c r="H2" s="57"/>
      <c r="I2" s="57"/>
      <c r="J2" s="57"/>
    </row>
    <row r="3" spans="1:11" ht="15" customHeight="1">
      <c r="A3" s="58"/>
      <c r="B3" s="58"/>
      <c r="C3" s="58"/>
      <c r="D3" s="58"/>
      <c r="E3" s="58"/>
      <c r="F3" s="58"/>
      <c r="G3" s="58"/>
      <c r="H3" s="58"/>
      <c r="I3" s="58"/>
      <c r="J3" s="58"/>
    </row>
    <row r="4" spans="1:11" ht="19.5" customHeight="1">
      <c r="A4" s="13"/>
      <c r="B4" s="13"/>
      <c r="C4" s="14"/>
      <c r="D4" s="14"/>
      <c r="E4" s="14"/>
      <c r="F4" s="14"/>
      <c r="G4" s="14"/>
      <c r="H4" s="14"/>
      <c r="I4" s="49" t="s">
        <v>127</v>
      </c>
      <c r="J4" s="15" t="s">
        <v>13</v>
      </c>
    </row>
    <row r="5" spans="1:11" ht="34.5" customHeight="1">
      <c r="A5" s="59" t="s">
        <v>122</v>
      </c>
      <c r="B5" s="50" t="s">
        <v>14</v>
      </c>
      <c r="C5" s="59" t="s">
        <v>123</v>
      </c>
      <c r="D5" s="59" t="s">
        <v>124</v>
      </c>
      <c r="E5" s="59" t="s">
        <v>125</v>
      </c>
      <c r="F5" s="59" t="s">
        <v>126</v>
      </c>
      <c r="G5" s="54" t="s">
        <v>119</v>
      </c>
      <c r="H5" s="50" t="s">
        <v>129</v>
      </c>
      <c r="I5" s="51"/>
      <c r="J5" s="16"/>
    </row>
    <row r="6" spans="1:11" ht="47.25" customHeight="1">
      <c r="A6" s="60"/>
      <c r="B6" s="62"/>
      <c r="C6" s="60"/>
      <c r="D6" s="60"/>
      <c r="E6" s="60"/>
      <c r="F6" s="60"/>
      <c r="G6" s="55"/>
      <c r="H6" s="52"/>
      <c r="I6" s="53"/>
      <c r="J6" s="16"/>
    </row>
    <row r="7" spans="1:11" ht="57" customHeight="1">
      <c r="A7" s="61"/>
      <c r="B7" s="52"/>
      <c r="C7" s="61"/>
      <c r="D7" s="61" t="s">
        <v>24</v>
      </c>
      <c r="E7" s="61" t="s">
        <v>12</v>
      </c>
      <c r="F7" s="61" t="s">
        <v>25</v>
      </c>
      <c r="G7" s="56"/>
      <c r="H7" s="48" t="s">
        <v>120</v>
      </c>
      <c r="I7" s="48" t="s">
        <v>121</v>
      </c>
      <c r="J7" s="17" t="s">
        <v>105</v>
      </c>
    </row>
    <row r="8" spans="1:11">
      <c r="A8" s="18" t="s">
        <v>15</v>
      </c>
      <c r="B8" s="18" t="s">
        <v>6</v>
      </c>
      <c r="C8" s="18" t="s">
        <v>7</v>
      </c>
      <c r="D8" s="18" t="s">
        <v>16</v>
      </c>
      <c r="E8" s="18" t="s">
        <v>4</v>
      </c>
      <c r="F8" s="18" t="s">
        <v>0</v>
      </c>
      <c r="G8" s="18" t="s">
        <v>1</v>
      </c>
      <c r="H8" s="18" t="s">
        <v>5</v>
      </c>
      <c r="I8" s="18" t="s">
        <v>2</v>
      </c>
      <c r="J8" s="18" t="s">
        <v>3</v>
      </c>
    </row>
    <row r="9" spans="1:11" ht="49.5" customHeight="1">
      <c r="A9" s="19" t="s">
        <v>23</v>
      </c>
      <c r="B9" s="20" t="s">
        <v>10</v>
      </c>
      <c r="C9" s="21"/>
      <c r="D9" s="21"/>
      <c r="E9" s="21"/>
      <c r="F9" s="21"/>
      <c r="G9" s="22">
        <f>G10+G36+G88</f>
        <v>791924</v>
      </c>
      <c r="H9" s="22">
        <f>H10+H36+H88</f>
        <v>725512</v>
      </c>
      <c r="I9" s="22">
        <f>I10+I36+I88</f>
        <v>717807</v>
      </c>
      <c r="J9" s="22" t="e">
        <f>J10+J43+J48+J62+J67+#REF!+J88+#REF!+J37</f>
        <v>#REF!</v>
      </c>
      <c r="K9" s="23"/>
    </row>
    <row r="10" spans="1:11" ht="22.5" customHeight="1">
      <c r="A10" s="44" t="s">
        <v>11</v>
      </c>
      <c r="B10" s="4" t="s">
        <v>10</v>
      </c>
      <c r="C10" s="5" t="s">
        <v>8</v>
      </c>
      <c r="D10" s="5" t="s">
        <v>9</v>
      </c>
      <c r="E10" s="4" t="s">
        <v>27</v>
      </c>
      <c r="F10" s="4" t="s">
        <v>27</v>
      </c>
      <c r="G10" s="3">
        <f>G11+G29+G32</f>
        <v>397459</v>
      </c>
      <c r="H10" s="3">
        <f>H11+H32</f>
        <v>242058</v>
      </c>
      <c r="I10" s="3">
        <f>I11+I32</f>
        <v>240343</v>
      </c>
      <c r="J10" s="26" t="e">
        <f>#REF!</f>
        <v>#REF!</v>
      </c>
      <c r="K10" s="23"/>
    </row>
    <row r="11" spans="1:11" ht="58.5" customHeight="1">
      <c r="A11" s="7" t="s">
        <v>111</v>
      </c>
      <c r="B11" s="27" t="s">
        <v>10</v>
      </c>
      <c r="C11" s="28" t="s">
        <v>8</v>
      </c>
      <c r="D11" s="28" t="s">
        <v>9</v>
      </c>
      <c r="E11" s="27" t="s">
        <v>59</v>
      </c>
      <c r="F11" s="27"/>
      <c r="G11" s="29">
        <f>G12</f>
        <v>284763</v>
      </c>
      <c r="H11" s="29">
        <f t="shared" ref="H11:J12" si="0">H12</f>
        <v>242058</v>
      </c>
      <c r="I11" s="29">
        <f t="shared" si="0"/>
        <v>240343</v>
      </c>
      <c r="J11" s="29">
        <f t="shared" si="0"/>
        <v>240343</v>
      </c>
      <c r="K11" s="23"/>
    </row>
    <row r="12" spans="1:11" ht="39.75" customHeight="1">
      <c r="A12" s="7" t="s">
        <v>85</v>
      </c>
      <c r="B12" s="27" t="s">
        <v>10</v>
      </c>
      <c r="C12" s="28" t="s">
        <v>8</v>
      </c>
      <c r="D12" s="28" t="s">
        <v>9</v>
      </c>
      <c r="E12" s="27" t="s">
        <v>86</v>
      </c>
      <c r="F12" s="27"/>
      <c r="G12" s="29">
        <f>G13</f>
        <v>284763</v>
      </c>
      <c r="H12" s="29">
        <f t="shared" si="0"/>
        <v>242058</v>
      </c>
      <c r="I12" s="29">
        <f t="shared" si="0"/>
        <v>240343</v>
      </c>
      <c r="J12" s="29">
        <f t="shared" si="0"/>
        <v>240343</v>
      </c>
      <c r="K12" s="23"/>
    </row>
    <row r="13" spans="1:11" ht="60.75" customHeight="1">
      <c r="A13" s="7" t="s">
        <v>87</v>
      </c>
      <c r="B13" s="27" t="s">
        <v>10</v>
      </c>
      <c r="C13" s="28" t="s">
        <v>8</v>
      </c>
      <c r="D13" s="28" t="s">
        <v>9</v>
      </c>
      <c r="E13" s="27" t="s">
        <v>88</v>
      </c>
      <c r="F13" s="27"/>
      <c r="G13" s="29">
        <f>G14+G17+G20+G23+G26</f>
        <v>284763</v>
      </c>
      <c r="H13" s="29">
        <f>H14+H17+H20+H23+H26</f>
        <v>242058</v>
      </c>
      <c r="I13" s="29">
        <f>I14+I17+I20+I23+I26</f>
        <v>240343</v>
      </c>
      <c r="J13" s="29">
        <f>J14+J17+J20+J23+J26</f>
        <v>240343</v>
      </c>
      <c r="K13" s="23"/>
    </row>
    <row r="14" spans="1:11" ht="54" customHeight="1">
      <c r="A14" s="7" t="s">
        <v>26</v>
      </c>
      <c r="B14" s="27" t="s">
        <v>10</v>
      </c>
      <c r="C14" s="28" t="s">
        <v>8</v>
      </c>
      <c r="D14" s="28" t="s">
        <v>9</v>
      </c>
      <c r="E14" s="27" t="s">
        <v>89</v>
      </c>
      <c r="F14" s="27"/>
      <c r="G14" s="29" t="str">
        <f>G15</f>
        <v>251269</v>
      </c>
      <c r="H14" s="29">
        <f>H15</f>
        <v>216353</v>
      </c>
      <c r="I14" s="29">
        <f>I15</f>
        <v>216353</v>
      </c>
      <c r="J14" s="29">
        <f>J15</f>
        <v>216353</v>
      </c>
      <c r="K14" s="23"/>
    </row>
    <row r="15" spans="1:11" ht="23.25" customHeight="1">
      <c r="A15" s="41" t="s">
        <v>28</v>
      </c>
      <c r="B15" s="27" t="s">
        <v>10</v>
      </c>
      <c r="C15" s="28" t="s">
        <v>8</v>
      </c>
      <c r="D15" s="28" t="s">
        <v>9</v>
      </c>
      <c r="E15" s="27" t="s">
        <v>89</v>
      </c>
      <c r="F15" s="27" t="s">
        <v>29</v>
      </c>
      <c r="G15" s="29" t="str">
        <f>G16</f>
        <v>251269</v>
      </c>
      <c r="H15" s="29">
        <v>216353</v>
      </c>
      <c r="I15" s="29">
        <v>216353</v>
      </c>
      <c r="J15" s="29">
        <v>216353</v>
      </c>
      <c r="K15" s="23"/>
    </row>
    <row r="16" spans="1:11" ht="67.5" customHeight="1">
      <c r="A16" s="7" t="s">
        <v>87</v>
      </c>
      <c r="B16" s="27" t="s">
        <v>10</v>
      </c>
      <c r="C16" s="28" t="s">
        <v>8</v>
      </c>
      <c r="D16" s="28" t="s">
        <v>9</v>
      </c>
      <c r="E16" s="27" t="s">
        <v>89</v>
      </c>
      <c r="F16" s="27" t="s">
        <v>30</v>
      </c>
      <c r="G16" s="29" t="s">
        <v>118</v>
      </c>
      <c r="H16" s="29">
        <f>H15</f>
        <v>216353</v>
      </c>
      <c r="I16" s="29">
        <f t="shared" ref="I16:J16" si="1">I15</f>
        <v>216353</v>
      </c>
      <c r="J16" s="29">
        <f t="shared" si="1"/>
        <v>216353</v>
      </c>
      <c r="K16" s="23"/>
    </row>
    <row r="17" spans="1:11" ht="89.25" customHeight="1">
      <c r="A17" s="7" t="s">
        <v>31</v>
      </c>
      <c r="B17" s="27" t="s">
        <v>10</v>
      </c>
      <c r="C17" s="28" t="s">
        <v>8</v>
      </c>
      <c r="D17" s="28" t="s">
        <v>9</v>
      </c>
      <c r="E17" s="27" t="s">
        <v>90</v>
      </c>
      <c r="F17" s="27"/>
      <c r="G17" s="29" t="str">
        <f>G18</f>
        <v>1322</v>
      </c>
      <c r="H17" s="29">
        <f>H18</f>
        <v>3959</v>
      </c>
      <c r="I17" s="29">
        <f>I18</f>
        <v>3959</v>
      </c>
      <c r="J17" s="29">
        <f>J18</f>
        <v>3959</v>
      </c>
      <c r="K17" s="23"/>
    </row>
    <row r="18" spans="1:11" ht="23.25" customHeight="1">
      <c r="A18" s="41" t="s">
        <v>28</v>
      </c>
      <c r="B18" s="27" t="s">
        <v>10</v>
      </c>
      <c r="C18" s="28" t="s">
        <v>8</v>
      </c>
      <c r="D18" s="28" t="s">
        <v>9</v>
      </c>
      <c r="E18" s="27" t="s">
        <v>90</v>
      </c>
      <c r="F18" s="27" t="s">
        <v>29</v>
      </c>
      <c r="G18" s="29" t="str">
        <f>G19</f>
        <v>1322</v>
      </c>
      <c r="H18" s="29">
        <v>3959</v>
      </c>
      <c r="I18" s="29">
        <v>3959</v>
      </c>
      <c r="J18" s="29">
        <v>3959</v>
      </c>
      <c r="K18" s="23"/>
    </row>
    <row r="19" spans="1:11" ht="56.25" customHeight="1">
      <c r="A19" s="7" t="s">
        <v>87</v>
      </c>
      <c r="B19" s="27" t="s">
        <v>10</v>
      </c>
      <c r="C19" s="28" t="s">
        <v>8</v>
      </c>
      <c r="D19" s="28" t="s">
        <v>9</v>
      </c>
      <c r="E19" s="27" t="s">
        <v>90</v>
      </c>
      <c r="F19" s="27" t="s">
        <v>30</v>
      </c>
      <c r="G19" s="27" t="s">
        <v>117</v>
      </c>
      <c r="H19" s="29">
        <f>H18</f>
        <v>3959</v>
      </c>
      <c r="I19" s="29">
        <f t="shared" ref="I19:J19" si="2">I18</f>
        <v>3959</v>
      </c>
      <c r="J19" s="29">
        <f t="shared" si="2"/>
        <v>3959</v>
      </c>
      <c r="K19" s="23"/>
    </row>
    <row r="20" spans="1:11" ht="105" customHeight="1">
      <c r="A20" s="7" t="s">
        <v>113</v>
      </c>
      <c r="B20" s="27" t="s">
        <v>10</v>
      </c>
      <c r="C20" s="28" t="s">
        <v>8</v>
      </c>
      <c r="D20" s="28" t="s">
        <v>9</v>
      </c>
      <c r="E20" s="27" t="s">
        <v>91</v>
      </c>
      <c r="F20" s="27"/>
      <c r="G20" s="29">
        <f>G21</f>
        <v>2684</v>
      </c>
      <c r="H20" s="29">
        <f>H21</f>
        <v>3781</v>
      </c>
      <c r="I20" s="29">
        <f>I21</f>
        <v>3781</v>
      </c>
      <c r="J20" s="29">
        <f>J21</f>
        <v>3781</v>
      </c>
      <c r="K20" s="23"/>
    </row>
    <row r="21" spans="1:11" ht="27.75" customHeight="1">
      <c r="A21" s="41" t="s">
        <v>28</v>
      </c>
      <c r="B21" s="27" t="s">
        <v>10</v>
      </c>
      <c r="C21" s="28" t="s">
        <v>8</v>
      </c>
      <c r="D21" s="28" t="s">
        <v>9</v>
      </c>
      <c r="E21" s="27" t="s">
        <v>91</v>
      </c>
      <c r="F21" s="27" t="s">
        <v>29</v>
      </c>
      <c r="G21" s="29">
        <f>G22</f>
        <v>2684</v>
      </c>
      <c r="H21" s="29">
        <v>3781</v>
      </c>
      <c r="I21" s="29">
        <v>3781</v>
      </c>
      <c r="J21" s="29">
        <v>3781</v>
      </c>
      <c r="K21" s="23"/>
    </row>
    <row r="22" spans="1:11" ht="57.75" customHeight="1">
      <c r="A22" s="7" t="s">
        <v>87</v>
      </c>
      <c r="B22" s="27" t="s">
        <v>10</v>
      </c>
      <c r="C22" s="28" t="s">
        <v>8</v>
      </c>
      <c r="D22" s="28" t="s">
        <v>9</v>
      </c>
      <c r="E22" s="27" t="s">
        <v>91</v>
      </c>
      <c r="F22" s="27" t="s">
        <v>30</v>
      </c>
      <c r="G22" s="29">
        <v>2684</v>
      </c>
      <c r="H22" s="29">
        <f>H21</f>
        <v>3781</v>
      </c>
      <c r="I22" s="29">
        <f t="shared" ref="I22:J22" si="3">I21</f>
        <v>3781</v>
      </c>
      <c r="J22" s="29">
        <f t="shared" si="3"/>
        <v>3781</v>
      </c>
      <c r="K22" s="23"/>
    </row>
    <row r="23" spans="1:11" ht="121.5" customHeight="1">
      <c r="A23" s="7" t="s">
        <v>114</v>
      </c>
      <c r="B23" s="27" t="s">
        <v>10</v>
      </c>
      <c r="C23" s="28" t="s">
        <v>8</v>
      </c>
      <c r="D23" s="28" t="s">
        <v>9</v>
      </c>
      <c r="E23" s="27" t="s">
        <v>92</v>
      </c>
      <c r="F23" s="27"/>
      <c r="G23" s="29" t="str">
        <f>G24</f>
        <v>10597</v>
      </c>
      <c r="H23" s="29">
        <f>H24</f>
        <v>16250</v>
      </c>
      <c r="I23" s="29">
        <f>I24</f>
        <v>16250</v>
      </c>
      <c r="J23" s="29">
        <f>J24</f>
        <v>16250</v>
      </c>
      <c r="K23" s="23"/>
    </row>
    <row r="24" spans="1:11">
      <c r="A24" s="41" t="s">
        <v>28</v>
      </c>
      <c r="B24" s="27" t="s">
        <v>10</v>
      </c>
      <c r="C24" s="28" t="s">
        <v>8</v>
      </c>
      <c r="D24" s="28" t="s">
        <v>9</v>
      </c>
      <c r="E24" s="27" t="s">
        <v>92</v>
      </c>
      <c r="F24" s="27" t="s">
        <v>29</v>
      </c>
      <c r="G24" s="29" t="str">
        <f>G25</f>
        <v>10597</v>
      </c>
      <c r="H24" s="29">
        <v>16250</v>
      </c>
      <c r="I24" s="29">
        <v>16250</v>
      </c>
      <c r="J24" s="29">
        <v>16250</v>
      </c>
      <c r="K24" s="23"/>
    </row>
    <row r="25" spans="1:11" ht="63.75">
      <c r="A25" s="7" t="s">
        <v>87</v>
      </c>
      <c r="B25" s="27" t="s">
        <v>10</v>
      </c>
      <c r="C25" s="28" t="s">
        <v>8</v>
      </c>
      <c r="D25" s="28" t="s">
        <v>9</v>
      </c>
      <c r="E25" s="27" t="s">
        <v>92</v>
      </c>
      <c r="F25" s="27" t="s">
        <v>30</v>
      </c>
      <c r="G25" s="29" t="s">
        <v>116</v>
      </c>
      <c r="H25" s="29">
        <f>H24</f>
        <v>16250</v>
      </c>
      <c r="I25" s="29">
        <f t="shared" ref="I25:J25" si="4">I24</f>
        <v>16250</v>
      </c>
      <c r="J25" s="29">
        <f t="shared" si="4"/>
        <v>16250</v>
      </c>
      <c r="K25" s="23"/>
    </row>
    <row r="26" spans="1:11" ht="103.5" customHeight="1">
      <c r="A26" s="42" t="s">
        <v>112</v>
      </c>
      <c r="B26" s="27" t="s">
        <v>10</v>
      </c>
      <c r="C26" s="28" t="s">
        <v>8</v>
      </c>
      <c r="D26" s="28" t="s">
        <v>9</v>
      </c>
      <c r="E26" s="27" t="s">
        <v>93</v>
      </c>
      <c r="F26" s="27"/>
      <c r="G26" s="29">
        <f>G27</f>
        <v>18891</v>
      </c>
      <c r="H26" s="29">
        <f>H27</f>
        <v>1715</v>
      </c>
      <c r="I26" s="29">
        <f>I27</f>
        <v>0</v>
      </c>
      <c r="J26" s="29">
        <f>J27</f>
        <v>0</v>
      </c>
      <c r="K26" s="23"/>
    </row>
    <row r="27" spans="1:11" ht="18" customHeight="1">
      <c r="A27" s="41" t="s">
        <v>28</v>
      </c>
      <c r="B27" s="27" t="s">
        <v>10</v>
      </c>
      <c r="C27" s="28" t="s">
        <v>8</v>
      </c>
      <c r="D27" s="28" t="s">
        <v>9</v>
      </c>
      <c r="E27" s="27" t="s">
        <v>93</v>
      </c>
      <c r="F27" s="27" t="s">
        <v>29</v>
      </c>
      <c r="G27" s="29">
        <f>G28</f>
        <v>18891</v>
      </c>
      <c r="H27" s="29">
        <f>H28</f>
        <v>1715</v>
      </c>
      <c r="I27" s="29">
        <f>I28</f>
        <v>0</v>
      </c>
      <c r="J27" s="29">
        <v>0</v>
      </c>
      <c r="K27" s="23"/>
    </row>
    <row r="28" spans="1:11" ht="61.5" customHeight="1">
      <c r="A28" s="7" t="s">
        <v>87</v>
      </c>
      <c r="B28" s="27" t="s">
        <v>10</v>
      </c>
      <c r="C28" s="28" t="s">
        <v>8</v>
      </c>
      <c r="D28" s="28" t="s">
        <v>9</v>
      </c>
      <c r="E28" s="27" t="s">
        <v>93</v>
      </c>
      <c r="F28" s="27" t="s">
        <v>30</v>
      </c>
      <c r="G28" s="31">
        <v>18891</v>
      </c>
      <c r="H28" s="29">
        <v>1715</v>
      </c>
      <c r="I28" s="29">
        <v>0</v>
      </c>
      <c r="J28" s="26"/>
      <c r="K28" s="23"/>
    </row>
    <row r="29" spans="1:11" ht="186" customHeight="1">
      <c r="A29" s="8" t="s">
        <v>110</v>
      </c>
      <c r="B29" s="27" t="s">
        <v>10</v>
      </c>
      <c r="C29" s="28" t="s">
        <v>8</v>
      </c>
      <c r="D29" s="28" t="s">
        <v>9</v>
      </c>
      <c r="E29" s="27" t="s">
        <v>84</v>
      </c>
      <c r="F29" s="27"/>
      <c r="G29" s="29">
        <f>G30+G2344</f>
        <v>82291</v>
      </c>
      <c r="H29" s="29"/>
      <c r="I29" s="29"/>
      <c r="J29" s="29"/>
      <c r="K29" s="23"/>
    </row>
    <row r="30" spans="1:11" ht="39.75" customHeight="1">
      <c r="A30" s="10" t="s">
        <v>40</v>
      </c>
      <c r="B30" s="27" t="s">
        <v>10</v>
      </c>
      <c r="C30" s="28" t="s">
        <v>8</v>
      </c>
      <c r="D30" s="28" t="s">
        <v>9</v>
      </c>
      <c r="E30" s="27" t="s">
        <v>84</v>
      </c>
      <c r="F30" s="27" t="s">
        <v>41</v>
      </c>
      <c r="G30" s="29">
        <f>G31</f>
        <v>82291</v>
      </c>
      <c r="H30" s="29"/>
      <c r="I30" s="29"/>
      <c r="J30" s="29"/>
      <c r="K30" s="23"/>
    </row>
    <row r="31" spans="1:11" ht="38.25">
      <c r="A31" s="43" t="s">
        <v>42</v>
      </c>
      <c r="B31" s="27" t="s">
        <v>10</v>
      </c>
      <c r="C31" s="28" t="s">
        <v>8</v>
      </c>
      <c r="D31" s="28" t="s">
        <v>9</v>
      </c>
      <c r="E31" s="27" t="s">
        <v>84</v>
      </c>
      <c r="F31" s="27" t="s">
        <v>43</v>
      </c>
      <c r="G31" s="29">
        <v>82291</v>
      </c>
      <c r="H31" s="29"/>
      <c r="I31" s="29"/>
      <c r="J31" s="29"/>
      <c r="K31" s="23"/>
    </row>
    <row r="32" spans="1:11" ht="25.5">
      <c r="A32" s="1" t="s">
        <v>32</v>
      </c>
      <c r="B32" s="27" t="s">
        <v>10</v>
      </c>
      <c r="C32" s="28" t="s">
        <v>8</v>
      </c>
      <c r="D32" s="28" t="s">
        <v>9</v>
      </c>
      <c r="E32" s="27" t="s">
        <v>33</v>
      </c>
      <c r="F32" s="27"/>
      <c r="G32" s="29">
        <f t="shared" ref="G32:G34" si="5">G33</f>
        <v>30405</v>
      </c>
      <c r="H32" s="29"/>
      <c r="I32" s="29"/>
      <c r="J32" s="29"/>
      <c r="K32" s="23"/>
    </row>
    <row r="33" spans="1:11">
      <c r="A33" s="2" t="s">
        <v>34</v>
      </c>
      <c r="B33" s="27" t="s">
        <v>10</v>
      </c>
      <c r="C33" s="28" t="s">
        <v>8</v>
      </c>
      <c r="D33" s="28" t="s">
        <v>9</v>
      </c>
      <c r="E33" s="27" t="s">
        <v>35</v>
      </c>
      <c r="F33" s="27"/>
      <c r="G33" s="29">
        <f t="shared" si="5"/>
        <v>30405</v>
      </c>
      <c r="H33" s="29"/>
      <c r="I33" s="29"/>
      <c r="J33" s="29"/>
      <c r="K33" s="23"/>
    </row>
    <row r="34" spans="1:11">
      <c r="A34" s="6" t="s">
        <v>28</v>
      </c>
      <c r="B34" s="27" t="s">
        <v>10</v>
      </c>
      <c r="C34" s="28" t="s">
        <v>8</v>
      </c>
      <c r="D34" s="28" t="s">
        <v>9</v>
      </c>
      <c r="E34" s="27" t="s">
        <v>35</v>
      </c>
      <c r="F34" s="27" t="s">
        <v>29</v>
      </c>
      <c r="G34" s="29">
        <f t="shared" si="5"/>
        <v>30405</v>
      </c>
      <c r="H34" s="29"/>
      <c r="I34" s="29"/>
      <c r="J34" s="29"/>
      <c r="K34" s="23"/>
    </row>
    <row r="35" spans="1:11">
      <c r="A35" s="6" t="s">
        <v>36</v>
      </c>
      <c r="B35" s="27" t="s">
        <v>10</v>
      </c>
      <c r="C35" s="28" t="s">
        <v>8</v>
      </c>
      <c r="D35" s="28" t="s">
        <v>9</v>
      </c>
      <c r="E35" s="27" t="s">
        <v>35</v>
      </c>
      <c r="F35" s="27" t="s">
        <v>37</v>
      </c>
      <c r="G35" s="29">
        <v>30405</v>
      </c>
      <c r="H35" s="29"/>
      <c r="I35" s="29"/>
      <c r="J35" s="29"/>
      <c r="K35" s="23"/>
    </row>
    <row r="36" spans="1:11" ht="28.5">
      <c r="A36" s="25" t="s">
        <v>22</v>
      </c>
      <c r="B36" s="24" t="s">
        <v>10</v>
      </c>
      <c r="C36" s="25" t="s">
        <v>8</v>
      </c>
      <c r="D36" s="25" t="s">
        <v>17</v>
      </c>
      <c r="E36" s="24"/>
      <c r="F36" s="24"/>
      <c r="G36" s="33">
        <f>G37+G42+G82</f>
        <v>394107</v>
      </c>
      <c r="H36" s="33">
        <f>H37+H42+H82</f>
        <v>483123</v>
      </c>
      <c r="I36" s="33">
        <f>I37+I42+I82</f>
        <v>477134</v>
      </c>
      <c r="J36" s="33" t="e">
        <f>J42+J82+#REF!+#REF!+J37</f>
        <v>#REF!</v>
      </c>
    </row>
    <row r="37" spans="1:11" ht="98.25" customHeight="1">
      <c r="A37" s="6" t="s">
        <v>99</v>
      </c>
      <c r="B37" s="27" t="s">
        <v>10</v>
      </c>
      <c r="C37" s="28" t="s">
        <v>8</v>
      </c>
      <c r="D37" s="28" t="s">
        <v>17</v>
      </c>
      <c r="E37" s="27" t="s">
        <v>96</v>
      </c>
      <c r="F37" s="27"/>
      <c r="G37" s="31" t="str">
        <f>G38</f>
        <v>0</v>
      </c>
      <c r="H37" s="29">
        <f t="shared" ref="H37:J40" si="6">H38</f>
        <v>852</v>
      </c>
      <c r="I37" s="29">
        <f t="shared" si="6"/>
        <v>852</v>
      </c>
      <c r="J37" s="29">
        <f t="shared" si="6"/>
        <v>852</v>
      </c>
    </row>
    <row r="38" spans="1:11" ht="25.5">
      <c r="A38" s="6" t="s">
        <v>32</v>
      </c>
      <c r="B38" s="27" t="s">
        <v>10</v>
      </c>
      <c r="C38" s="28" t="s">
        <v>8</v>
      </c>
      <c r="D38" s="28" t="s">
        <v>17</v>
      </c>
      <c r="E38" s="27" t="s">
        <v>97</v>
      </c>
      <c r="F38" s="27"/>
      <c r="G38" s="31" t="str">
        <f>G39</f>
        <v>0</v>
      </c>
      <c r="H38" s="29">
        <f t="shared" ref="H38:J39" si="7">H40</f>
        <v>852</v>
      </c>
      <c r="I38" s="29">
        <f t="shared" si="7"/>
        <v>852</v>
      </c>
      <c r="J38" s="29">
        <f t="shared" si="7"/>
        <v>852</v>
      </c>
    </row>
    <row r="39" spans="1:11" ht="31.5" customHeight="1">
      <c r="A39" s="6" t="s">
        <v>38</v>
      </c>
      <c r="B39" s="27" t="s">
        <v>10</v>
      </c>
      <c r="C39" s="28" t="s">
        <v>8</v>
      </c>
      <c r="D39" s="28" t="s">
        <v>17</v>
      </c>
      <c r="E39" s="27" t="s">
        <v>98</v>
      </c>
      <c r="F39" s="27"/>
      <c r="G39" s="31" t="str">
        <f>G40</f>
        <v>0</v>
      </c>
      <c r="H39" s="29">
        <f t="shared" si="7"/>
        <v>852</v>
      </c>
      <c r="I39" s="29">
        <f t="shared" si="7"/>
        <v>852</v>
      </c>
      <c r="J39" s="29">
        <f t="shared" si="7"/>
        <v>852</v>
      </c>
    </row>
    <row r="40" spans="1:11" ht="25.5">
      <c r="A40" s="43" t="s">
        <v>55</v>
      </c>
      <c r="B40" s="27" t="s">
        <v>10</v>
      </c>
      <c r="C40" s="28" t="s">
        <v>8</v>
      </c>
      <c r="D40" s="28" t="s">
        <v>17</v>
      </c>
      <c r="E40" s="27" t="s">
        <v>98</v>
      </c>
      <c r="F40" s="27" t="s">
        <v>41</v>
      </c>
      <c r="G40" s="31" t="str">
        <f>G41</f>
        <v>0</v>
      </c>
      <c r="H40" s="29">
        <f t="shared" si="6"/>
        <v>852</v>
      </c>
      <c r="I40" s="29">
        <f t="shared" si="6"/>
        <v>852</v>
      </c>
      <c r="J40" s="29">
        <f t="shared" si="6"/>
        <v>852</v>
      </c>
    </row>
    <row r="41" spans="1:11" ht="55.5" customHeight="1">
      <c r="A41" s="43" t="s">
        <v>42</v>
      </c>
      <c r="B41" s="27" t="s">
        <v>10</v>
      </c>
      <c r="C41" s="28" t="s">
        <v>8</v>
      </c>
      <c r="D41" s="28" t="s">
        <v>17</v>
      </c>
      <c r="E41" s="27" t="s">
        <v>98</v>
      </c>
      <c r="F41" s="27" t="s">
        <v>43</v>
      </c>
      <c r="G41" s="30" t="s">
        <v>21</v>
      </c>
      <c r="H41" s="29">
        <v>852</v>
      </c>
      <c r="I41" s="29">
        <v>852</v>
      </c>
      <c r="J41" s="29">
        <v>852</v>
      </c>
    </row>
    <row r="42" spans="1:11" ht="51">
      <c r="A42" s="43" t="s">
        <v>57</v>
      </c>
      <c r="B42" s="27" t="s">
        <v>10</v>
      </c>
      <c r="C42" s="28" t="s">
        <v>8</v>
      </c>
      <c r="D42" s="28" t="s">
        <v>17</v>
      </c>
      <c r="E42" s="27" t="s">
        <v>59</v>
      </c>
      <c r="F42" s="27"/>
      <c r="G42" s="31">
        <f>G43+G48+G62+G67</f>
        <v>394055</v>
      </c>
      <c r="H42" s="29">
        <f>H43+H48+H62+H67</f>
        <v>482271</v>
      </c>
      <c r="I42" s="29">
        <f>I43+I48+I62+I67</f>
        <v>476282</v>
      </c>
      <c r="J42" s="29" t="e">
        <f>J43+J48+J56+J62+J67</f>
        <v>#REF!</v>
      </c>
    </row>
    <row r="43" spans="1:11" ht="45" customHeight="1">
      <c r="A43" s="1" t="s">
        <v>79</v>
      </c>
      <c r="B43" s="27" t="s">
        <v>10</v>
      </c>
      <c r="C43" s="28" t="s">
        <v>8</v>
      </c>
      <c r="D43" s="28" t="s">
        <v>17</v>
      </c>
      <c r="E43" s="27" t="s">
        <v>58</v>
      </c>
      <c r="F43" s="27"/>
      <c r="G43" s="31">
        <f>G44</f>
        <v>233181</v>
      </c>
      <c r="H43" s="29">
        <f>H44</f>
        <v>303638</v>
      </c>
      <c r="I43" s="29">
        <f>I44</f>
        <v>303317</v>
      </c>
      <c r="J43" s="29" t="e">
        <f t="shared" ref="J43" si="8">J44</f>
        <v>#REF!</v>
      </c>
    </row>
    <row r="44" spans="1:11" ht="33.75" customHeight="1">
      <c r="A44" s="1" t="s">
        <v>32</v>
      </c>
      <c r="B44" s="27" t="s">
        <v>10</v>
      </c>
      <c r="C44" s="28" t="s">
        <v>8</v>
      </c>
      <c r="D44" s="28" t="s">
        <v>17</v>
      </c>
      <c r="E44" s="27" t="s">
        <v>61</v>
      </c>
      <c r="F44" s="27"/>
      <c r="G44" s="31">
        <f>G45</f>
        <v>233181</v>
      </c>
      <c r="H44" s="29">
        <f>H45</f>
        <v>303638</v>
      </c>
      <c r="I44" s="29">
        <f t="shared" ref="I44:J44" si="9">I45</f>
        <v>303317</v>
      </c>
      <c r="J44" s="29" t="e">
        <f t="shared" si="9"/>
        <v>#REF!</v>
      </c>
    </row>
    <row r="45" spans="1:11" ht="32.25" customHeight="1">
      <c r="A45" s="1" t="s">
        <v>38</v>
      </c>
      <c r="B45" s="27" t="s">
        <v>10</v>
      </c>
      <c r="C45" s="28" t="s">
        <v>8</v>
      </c>
      <c r="D45" s="28" t="s">
        <v>17</v>
      </c>
      <c r="E45" s="27" t="s">
        <v>80</v>
      </c>
      <c r="F45" s="27"/>
      <c r="G45" s="31">
        <f>G47</f>
        <v>233181</v>
      </c>
      <c r="H45" s="29">
        <f>H47</f>
        <v>303638</v>
      </c>
      <c r="I45" s="29">
        <f t="shared" ref="I45:J45" si="10">I47</f>
        <v>303317</v>
      </c>
      <c r="J45" s="29" t="e">
        <f t="shared" si="10"/>
        <v>#REF!</v>
      </c>
    </row>
    <row r="46" spans="1:11" ht="43.5" customHeight="1">
      <c r="A46" s="45" t="s">
        <v>55</v>
      </c>
      <c r="B46" s="27" t="s">
        <v>10</v>
      </c>
      <c r="C46" s="28" t="s">
        <v>8</v>
      </c>
      <c r="D46" s="28" t="s">
        <v>17</v>
      </c>
      <c r="E46" s="27" t="s">
        <v>80</v>
      </c>
      <c r="F46" s="27" t="s">
        <v>41</v>
      </c>
      <c r="G46" s="31">
        <f>G47</f>
        <v>233181</v>
      </c>
      <c r="H46" s="29">
        <f>H47</f>
        <v>303638</v>
      </c>
      <c r="I46" s="29">
        <f t="shared" ref="I46:J46" si="11">I47</f>
        <v>303317</v>
      </c>
      <c r="J46" s="29" t="e">
        <f t="shared" si="11"/>
        <v>#REF!</v>
      </c>
    </row>
    <row r="47" spans="1:11" ht="51.75" customHeight="1">
      <c r="A47" s="43" t="s">
        <v>42</v>
      </c>
      <c r="B47" s="27" t="s">
        <v>10</v>
      </c>
      <c r="C47" s="28" t="s">
        <v>8</v>
      </c>
      <c r="D47" s="28" t="s">
        <v>17</v>
      </c>
      <c r="E47" s="27" t="s">
        <v>80</v>
      </c>
      <c r="F47" s="27" t="s">
        <v>43</v>
      </c>
      <c r="G47" s="31">
        <v>233181</v>
      </c>
      <c r="H47" s="29">
        <v>303638</v>
      </c>
      <c r="I47" s="29">
        <v>303317</v>
      </c>
      <c r="J47" s="29" t="e">
        <f>#REF!</f>
        <v>#REF!</v>
      </c>
    </row>
    <row r="48" spans="1:11" ht="70.5" customHeight="1">
      <c r="A48" s="6" t="s">
        <v>71</v>
      </c>
      <c r="B48" s="27" t="s">
        <v>10</v>
      </c>
      <c r="C48" s="28" t="s">
        <v>8</v>
      </c>
      <c r="D48" s="28" t="s">
        <v>17</v>
      </c>
      <c r="E48" s="27" t="s">
        <v>77</v>
      </c>
      <c r="F48" s="27"/>
      <c r="G48" s="31">
        <f>G49+G56</f>
        <v>100374</v>
      </c>
      <c r="H48" s="29">
        <f>H49+H56</f>
        <v>91279</v>
      </c>
      <c r="I48" s="29">
        <f>I49+I56</f>
        <v>107512</v>
      </c>
      <c r="J48" s="29" t="e">
        <f>J49+J56</f>
        <v>#REF!</v>
      </c>
    </row>
    <row r="49" spans="1:11" ht="30" customHeight="1">
      <c r="A49" s="1" t="s">
        <v>32</v>
      </c>
      <c r="B49" s="27" t="s">
        <v>10</v>
      </c>
      <c r="C49" s="28" t="s">
        <v>8</v>
      </c>
      <c r="D49" s="28" t="s">
        <v>17</v>
      </c>
      <c r="E49" s="27" t="s">
        <v>78</v>
      </c>
      <c r="F49" s="27"/>
      <c r="G49" s="31">
        <f>G50+G53</f>
        <v>55068</v>
      </c>
      <c r="H49" s="29">
        <f>H53+H50</f>
        <v>28009</v>
      </c>
      <c r="I49" s="29">
        <f>I53+I50</f>
        <v>107512</v>
      </c>
      <c r="J49" s="29" t="e">
        <f>J50+J54</f>
        <v>#REF!</v>
      </c>
    </row>
    <row r="50" spans="1:11" ht="27" customHeight="1">
      <c r="A50" s="1" t="s">
        <v>81</v>
      </c>
      <c r="B50" s="27" t="s">
        <v>10</v>
      </c>
      <c r="C50" s="28" t="s">
        <v>8</v>
      </c>
      <c r="D50" s="28" t="s">
        <v>17</v>
      </c>
      <c r="E50" s="27" t="s">
        <v>82</v>
      </c>
      <c r="F50" s="27"/>
      <c r="G50" s="31">
        <f>G51</f>
        <v>4055</v>
      </c>
      <c r="H50" s="29">
        <f t="shared" ref="H50:J51" si="12">H51</f>
        <v>6063</v>
      </c>
      <c r="I50" s="29">
        <f t="shared" si="12"/>
        <v>69143</v>
      </c>
      <c r="J50" s="29" t="e">
        <f t="shared" si="12"/>
        <v>#REF!</v>
      </c>
    </row>
    <row r="51" spans="1:11" ht="25.5" customHeight="1">
      <c r="A51" s="1" t="s">
        <v>52</v>
      </c>
      <c r="B51" s="27" t="s">
        <v>10</v>
      </c>
      <c r="C51" s="28" t="s">
        <v>8</v>
      </c>
      <c r="D51" s="28" t="s">
        <v>17</v>
      </c>
      <c r="E51" s="27" t="s">
        <v>82</v>
      </c>
      <c r="F51" s="27" t="s">
        <v>53</v>
      </c>
      <c r="G51" s="31">
        <f>G52</f>
        <v>4055</v>
      </c>
      <c r="H51" s="29">
        <f t="shared" si="12"/>
        <v>6063</v>
      </c>
      <c r="I51" s="29">
        <f t="shared" si="12"/>
        <v>69143</v>
      </c>
      <c r="J51" s="29" t="e">
        <f t="shared" si="12"/>
        <v>#REF!</v>
      </c>
    </row>
    <row r="52" spans="1:11" ht="24" customHeight="1">
      <c r="A52" s="1" t="s">
        <v>51</v>
      </c>
      <c r="B52" s="27" t="s">
        <v>10</v>
      </c>
      <c r="C52" s="28" t="s">
        <v>8</v>
      </c>
      <c r="D52" s="28" t="s">
        <v>17</v>
      </c>
      <c r="E52" s="27" t="s">
        <v>82</v>
      </c>
      <c r="F52" s="27" t="s">
        <v>54</v>
      </c>
      <c r="G52" s="31">
        <v>4055</v>
      </c>
      <c r="H52" s="29">
        <v>6063</v>
      </c>
      <c r="I52" s="29">
        <v>69143</v>
      </c>
      <c r="J52" s="29" t="e">
        <f>#REF!</f>
        <v>#REF!</v>
      </c>
    </row>
    <row r="53" spans="1:11" ht="35.25" customHeight="1">
      <c r="A53" s="1" t="s">
        <v>38</v>
      </c>
      <c r="B53" s="27" t="s">
        <v>10</v>
      </c>
      <c r="C53" s="28" t="s">
        <v>8</v>
      </c>
      <c r="D53" s="28" t="s">
        <v>17</v>
      </c>
      <c r="E53" s="27" t="s">
        <v>75</v>
      </c>
      <c r="F53" s="27"/>
      <c r="G53" s="31">
        <f>G54</f>
        <v>51013</v>
      </c>
      <c r="H53" s="29">
        <f>H54</f>
        <v>21946</v>
      </c>
      <c r="I53" s="29">
        <f t="shared" ref="I53:J54" si="13">I54</f>
        <v>38369</v>
      </c>
      <c r="J53" s="29" t="e">
        <f>J54</f>
        <v>#REF!</v>
      </c>
    </row>
    <row r="54" spans="1:11" ht="33" customHeight="1">
      <c r="A54" s="10" t="s">
        <v>40</v>
      </c>
      <c r="B54" s="27" t="s">
        <v>10</v>
      </c>
      <c r="C54" s="28" t="s">
        <v>8</v>
      </c>
      <c r="D54" s="28" t="s">
        <v>17</v>
      </c>
      <c r="E54" s="27" t="s">
        <v>75</v>
      </c>
      <c r="F54" s="27" t="s">
        <v>41</v>
      </c>
      <c r="G54" s="31">
        <f>G55</f>
        <v>51013</v>
      </c>
      <c r="H54" s="29">
        <f>H55</f>
        <v>21946</v>
      </c>
      <c r="I54" s="29">
        <f t="shared" si="13"/>
        <v>38369</v>
      </c>
      <c r="J54" s="29" t="e">
        <f t="shared" si="13"/>
        <v>#REF!</v>
      </c>
    </row>
    <row r="55" spans="1:11" ht="39.75" customHeight="1">
      <c r="A55" s="43" t="s">
        <v>42</v>
      </c>
      <c r="B55" s="27" t="s">
        <v>10</v>
      </c>
      <c r="C55" s="28" t="s">
        <v>8</v>
      </c>
      <c r="D55" s="28" t="s">
        <v>17</v>
      </c>
      <c r="E55" s="27" t="s">
        <v>75</v>
      </c>
      <c r="F55" s="27" t="s">
        <v>43</v>
      </c>
      <c r="G55" s="31">
        <v>51013</v>
      </c>
      <c r="H55" s="29">
        <v>21946</v>
      </c>
      <c r="I55" s="29">
        <v>38369</v>
      </c>
      <c r="J55" s="29" t="e">
        <f>#REF!</f>
        <v>#REF!</v>
      </c>
    </row>
    <row r="56" spans="1:11" s="35" customFormat="1" ht="42" customHeight="1">
      <c r="A56" s="43" t="s">
        <v>100</v>
      </c>
      <c r="B56" s="27" t="s">
        <v>10</v>
      </c>
      <c r="C56" s="28" t="s">
        <v>8</v>
      </c>
      <c r="D56" s="28" t="s">
        <v>17</v>
      </c>
      <c r="E56" s="27" t="s">
        <v>103</v>
      </c>
      <c r="F56" s="27"/>
      <c r="G56" s="31">
        <f>G57</f>
        <v>45306</v>
      </c>
      <c r="H56" s="29">
        <f>H57</f>
        <v>63270</v>
      </c>
      <c r="I56" s="29">
        <f>I57</f>
        <v>0</v>
      </c>
      <c r="J56" s="29" t="e">
        <f>J57</f>
        <v>#REF!</v>
      </c>
      <c r="K56" s="34"/>
    </row>
    <row r="57" spans="1:11" s="35" customFormat="1" ht="142.5" customHeight="1">
      <c r="A57" s="46" t="s">
        <v>102</v>
      </c>
      <c r="B57" s="27" t="s">
        <v>10</v>
      </c>
      <c r="C57" s="28" t="s">
        <v>8</v>
      </c>
      <c r="D57" s="28" t="s">
        <v>17</v>
      </c>
      <c r="E57" s="27" t="s">
        <v>101</v>
      </c>
      <c r="F57" s="27"/>
      <c r="G57" s="31">
        <f>G58+G60</f>
        <v>45306</v>
      </c>
      <c r="H57" s="29">
        <f>H58+H60</f>
        <v>63270</v>
      </c>
      <c r="I57" s="29">
        <f>I58+I60</f>
        <v>0</v>
      </c>
      <c r="J57" s="29" t="e">
        <f>J58+J60</f>
        <v>#REF!</v>
      </c>
      <c r="K57" s="34"/>
    </row>
    <row r="58" spans="1:11" s="35" customFormat="1" ht="43.5" customHeight="1">
      <c r="A58" s="6" t="s">
        <v>55</v>
      </c>
      <c r="B58" s="27" t="s">
        <v>10</v>
      </c>
      <c r="C58" s="28" t="s">
        <v>8</v>
      </c>
      <c r="D58" s="28" t="s">
        <v>17</v>
      </c>
      <c r="E58" s="27" t="s">
        <v>101</v>
      </c>
      <c r="F58" s="27" t="s">
        <v>41</v>
      </c>
      <c r="G58" s="31">
        <f>G59</f>
        <v>31319</v>
      </c>
      <c r="H58" s="29">
        <f t="shared" ref="H58:J58" si="14">H59</f>
        <v>37349</v>
      </c>
      <c r="I58" s="29">
        <f t="shared" si="14"/>
        <v>0</v>
      </c>
      <c r="J58" s="29" t="e">
        <f t="shared" si="14"/>
        <v>#REF!</v>
      </c>
      <c r="K58" s="34"/>
    </row>
    <row r="59" spans="1:11" s="35" customFormat="1" ht="57" customHeight="1">
      <c r="A59" s="43" t="s">
        <v>42</v>
      </c>
      <c r="B59" s="27" t="s">
        <v>10</v>
      </c>
      <c r="C59" s="28" t="s">
        <v>8</v>
      </c>
      <c r="D59" s="28" t="s">
        <v>17</v>
      </c>
      <c r="E59" s="27" t="s">
        <v>101</v>
      </c>
      <c r="F59" s="27" t="s">
        <v>43</v>
      </c>
      <c r="G59" s="31">
        <f>526223-494904</f>
        <v>31319</v>
      </c>
      <c r="H59" s="29">
        <v>37349</v>
      </c>
      <c r="I59" s="29">
        <v>0</v>
      </c>
      <c r="J59" s="29" t="e">
        <f>#REF!</f>
        <v>#REF!</v>
      </c>
      <c r="K59" s="34"/>
    </row>
    <row r="60" spans="1:11" s="35" customFormat="1" ht="60" customHeight="1">
      <c r="A60" s="6" t="s">
        <v>52</v>
      </c>
      <c r="B60" s="27" t="s">
        <v>10</v>
      </c>
      <c r="C60" s="28" t="s">
        <v>8</v>
      </c>
      <c r="D60" s="28" t="s">
        <v>17</v>
      </c>
      <c r="E60" s="27" t="s">
        <v>101</v>
      </c>
      <c r="F60" s="27" t="s">
        <v>53</v>
      </c>
      <c r="G60" s="31">
        <f>G61</f>
        <v>13987</v>
      </c>
      <c r="H60" s="29">
        <f>H61</f>
        <v>25921</v>
      </c>
      <c r="I60" s="29">
        <v>0</v>
      </c>
      <c r="J60" s="29">
        <v>0</v>
      </c>
      <c r="K60" s="34"/>
    </row>
    <row r="61" spans="1:11" s="35" customFormat="1" ht="27" customHeight="1">
      <c r="A61" s="43" t="s">
        <v>51</v>
      </c>
      <c r="B61" s="27" t="s">
        <v>10</v>
      </c>
      <c r="C61" s="28" t="s">
        <v>8</v>
      </c>
      <c r="D61" s="28" t="s">
        <v>17</v>
      </c>
      <c r="E61" s="27" t="s">
        <v>101</v>
      </c>
      <c r="F61" s="27" t="s">
        <v>54</v>
      </c>
      <c r="G61" s="31">
        <f>2196+11791</f>
        <v>13987</v>
      </c>
      <c r="H61" s="29">
        <v>25921</v>
      </c>
      <c r="I61" s="29">
        <v>0</v>
      </c>
      <c r="J61" s="29">
        <v>0</v>
      </c>
      <c r="K61" s="34"/>
    </row>
    <row r="62" spans="1:11" ht="78" customHeight="1">
      <c r="A62" s="1" t="s">
        <v>70</v>
      </c>
      <c r="B62" s="27" t="s">
        <v>10</v>
      </c>
      <c r="C62" s="28" t="s">
        <v>8</v>
      </c>
      <c r="D62" s="28" t="s">
        <v>17</v>
      </c>
      <c r="E62" s="27" t="s">
        <v>76</v>
      </c>
      <c r="F62" s="27"/>
      <c r="G62" s="31">
        <f t="shared" ref="G62:H65" si="15">G63</f>
        <v>7459</v>
      </c>
      <c r="H62" s="29">
        <f t="shared" si="15"/>
        <v>9500</v>
      </c>
      <c r="I62" s="29">
        <f t="shared" ref="I62:J65" si="16">I63</f>
        <v>0</v>
      </c>
      <c r="J62" s="29" t="e">
        <f t="shared" si="16"/>
        <v>#REF!</v>
      </c>
    </row>
    <row r="63" spans="1:11" ht="43.5" customHeight="1">
      <c r="A63" s="1" t="s">
        <v>32</v>
      </c>
      <c r="B63" s="27" t="s">
        <v>10</v>
      </c>
      <c r="C63" s="28" t="s">
        <v>8</v>
      </c>
      <c r="D63" s="28" t="s">
        <v>17</v>
      </c>
      <c r="E63" s="27" t="s">
        <v>72</v>
      </c>
      <c r="F63" s="27"/>
      <c r="G63" s="31">
        <f t="shared" si="15"/>
        <v>7459</v>
      </c>
      <c r="H63" s="29">
        <f t="shared" si="15"/>
        <v>9500</v>
      </c>
      <c r="I63" s="29">
        <f t="shared" si="16"/>
        <v>0</v>
      </c>
      <c r="J63" s="29" t="e">
        <f t="shared" si="16"/>
        <v>#REF!</v>
      </c>
    </row>
    <row r="64" spans="1:11" ht="31.5" customHeight="1">
      <c r="A64" s="1" t="s">
        <v>38</v>
      </c>
      <c r="B64" s="27" t="s">
        <v>10</v>
      </c>
      <c r="C64" s="28" t="s">
        <v>8</v>
      </c>
      <c r="D64" s="28" t="s">
        <v>17</v>
      </c>
      <c r="E64" s="27" t="s">
        <v>73</v>
      </c>
      <c r="F64" s="27"/>
      <c r="G64" s="31">
        <f t="shared" si="15"/>
        <v>7459</v>
      </c>
      <c r="H64" s="29">
        <f t="shared" si="15"/>
        <v>9500</v>
      </c>
      <c r="I64" s="29">
        <f t="shared" si="16"/>
        <v>0</v>
      </c>
      <c r="J64" s="29" t="e">
        <f t="shared" si="16"/>
        <v>#REF!</v>
      </c>
    </row>
    <row r="65" spans="1:11" ht="45.75" customHeight="1">
      <c r="A65" s="10" t="s">
        <v>40</v>
      </c>
      <c r="B65" s="27" t="s">
        <v>10</v>
      </c>
      <c r="C65" s="28" t="s">
        <v>8</v>
      </c>
      <c r="D65" s="28" t="s">
        <v>17</v>
      </c>
      <c r="E65" s="27" t="s">
        <v>74</v>
      </c>
      <c r="F65" s="27" t="s">
        <v>41</v>
      </c>
      <c r="G65" s="31">
        <f t="shared" si="15"/>
        <v>7459</v>
      </c>
      <c r="H65" s="29">
        <f t="shared" si="15"/>
        <v>9500</v>
      </c>
      <c r="I65" s="29">
        <f t="shared" si="16"/>
        <v>0</v>
      </c>
      <c r="J65" s="29" t="e">
        <f t="shared" si="16"/>
        <v>#REF!</v>
      </c>
    </row>
    <row r="66" spans="1:11" ht="60" customHeight="1">
      <c r="A66" s="43" t="s">
        <v>42</v>
      </c>
      <c r="B66" s="27" t="s">
        <v>10</v>
      </c>
      <c r="C66" s="28" t="s">
        <v>8</v>
      </c>
      <c r="D66" s="28" t="s">
        <v>17</v>
      </c>
      <c r="E66" s="27" t="s">
        <v>74</v>
      </c>
      <c r="F66" s="27" t="s">
        <v>43</v>
      </c>
      <c r="G66" s="31">
        <v>7459</v>
      </c>
      <c r="H66" s="29">
        <v>9500</v>
      </c>
      <c r="I66" s="29">
        <v>0</v>
      </c>
      <c r="J66" s="29" t="e">
        <f>#REF!</f>
        <v>#REF!</v>
      </c>
    </row>
    <row r="67" spans="1:11" ht="57" customHeight="1">
      <c r="A67" s="6" t="s">
        <v>66</v>
      </c>
      <c r="B67" s="27" t="s">
        <v>10</v>
      </c>
      <c r="C67" s="28" t="s">
        <v>8</v>
      </c>
      <c r="D67" s="28" t="s">
        <v>17</v>
      </c>
      <c r="E67" s="27" t="s">
        <v>67</v>
      </c>
      <c r="F67" s="27"/>
      <c r="G67" s="31">
        <f>G68+G72</f>
        <v>53041</v>
      </c>
      <c r="H67" s="29">
        <f>H72+H68</f>
        <v>77854</v>
      </c>
      <c r="I67" s="29">
        <f>I72+I68</f>
        <v>65453</v>
      </c>
      <c r="J67" s="29" t="e">
        <f>J72+J68</f>
        <v>#REF!</v>
      </c>
    </row>
    <row r="68" spans="1:11" ht="40.5" customHeight="1">
      <c r="A68" s="1" t="s">
        <v>32</v>
      </c>
      <c r="B68" s="27" t="s">
        <v>10</v>
      </c>
      <c r="C68" s="28" t="s">
        <v>8</v>
      </c>
      <c r="D68" s="28" t="s">
        <v>17</v>
      </c>
      <c r="E68" s="27" t="s">
        <v>69</v>
      </c>
      <c r="F68" s="27"/>
      <c r="G68" s="31">
        <f>G69</f>
        <v>7146</v>
      </c>
      <c r="H68" s="29">
        <f t="shared" ref="H68:J70" si="17">H69</f>
        <v>19478</v>
      </c>
      <c r="I68" s="29">
        <f t="shared" si="17"/>
        <v>19776</v>
      </c>
      <c r="J68" s="29" t="e">
        <f t="shared" si="17"/>
        <v>#REF!</v>
      </c>
    </row>
    <row r="69" spans="1:11" s="36" customFormat="1" ht="39.75" customHeight="1">
      <c r="A69" s="43" t="s">
        <v>38</v>
      </c>
      <c r="B69" s="27" t="s">
        <v>10</v>
      </c>
      <c r="C69" s="28" t="s">
        <v>8</v>
      </c>
      <c r="D69" s="28" t="s">
        <v>17</v>
      </c>
      <c r="E69" s="27" t="s">
        <v>68</v>
      </c>
      <c r="F69" s="27"/>
      <c r="G69" s="31">
        <f>G70</f>
        <v>7146</v>
      </c>
      <c r="H69" s="29">
        <f t="shared" si="17"/>
        <v>19478</v>
      </c>
      <c r="I69" s="29">
        <f t="shared" si="17"/>
        <v>19776</v>
      </c>
      <c r="J69" s="29" t="e">
        <f t="shared" si="17"/>
        <v>#REF!</v>
      </c>
    </row>
    <row r="70" spans="1:11" s="36" customFormat="1" ht="45" customHeight="1">
      <c r="A70" s="43" t="s">
        <v>55</v>
      </c>
      <c r="B70" s="27" t="s">
        <v>10</v>
      </c>
      <c r="C70" s="28" t="s">
        <v>8</v>
      </c>
      <c r="D70" s="28" t="s">
        <v>17</v>
      </c>
      <c r="E70" s="27" t="s">
        <v>68</v>
      </c>
      <c r="F70" s="27" t="s">
        <v>41</v>
      </c>
      <c r="G70" s="31">
        <f>G71</f>
        <v>7146</v>
      </c>
      <c r="H70" s="29">
        <f t="shared" si="17"/>
        <v>19478</v>
      </c>
      <c r="I70" s="29">
        <f t="shared" si="17"/>
        <v>19776</v>
      </c>
      <c r="J70" s="29" t="e">
        <f t="shared" si="17"/>
        <v>#REF!</v>
      </c>
    </row>
    <row r="71" spans="1:11" s="36" customFormat="1" ht="58.5" customHeight="1">
      <c r="A71" s="43" t="s">
        <v>42</v>
      </c>
      <c r="B71" s="27" t="s">
        <v>10</v>
      </c>
      <c r="C71" s="28" t="s">
        <v>8</v>
      </c>
      <c r="D71" s="28" t="s">
        <v>17</v>
      </c>
      <c r="E71" s="27" t="s">
        <v>68</v>
      </c>
      <c r="F71" s="27" t="s">
        <v>43</v>
      </c>
      <c r="G71" s="31">
        <v>7146</v>
      </c>
      <c r="H71" s="29">
        <v>19478</v>
      </c>
      <c r="I71" s="29">
        <v>19776</v>
      </c>
      <c r="J71" s="29" t="e">
        <f>#REF!</f>
        <v>#REF!</v>
      </c>
    </row>
    <row r="72" spans="1:11" ht="54.75" customHeight="1">
      <c r="A72" s="6" t="s">
        <v>44</v>
      </c>
      <c r="B72" s="27" t="s">
        <v>10</v>
      </c>
      <c r="C72" s="28" t="s">
        <v>8</v>
      </c>
      <c r="D72" s="28" t="s">
        <v>17</v>
      </c>
      <c r="E72" s="27" t="s">
        <v>94</v>
      </c>
      <c r="F72" s="27"/>
      <c r="G72" s="31">
        <f>G73</f>
        <v>45895</v>
      </c>
      <c r="H72" s="29">
        <f>H73</f>
        <v>58376</v>
      </c>
      <c r="I72" s="29">
        <f>I73</f>
        <v>45677</v>
      </c>
      <c r="J72" s="29" t="e">
        <f>J73</f>
        <v>#REF!</v>
      </c>
    </row>
    <row r="73" spans="1:11" ht="40.5" customHeight="1">
      <c r="A73" s="6" t="s">
        <v>45</v>
      </c>
      <c r="B73" s="27" t="s">
        <v>10</v>
      </c>
      <c r="C73" s="28" t="s">
        <v>8</v>
      </c>
      <c r="D73" s="28" t="s">
        <v>17</v>
      </c>
      <c r="E73" s="27" t="s">
        <v>95</v>
      </c>
      <c r="F73" s="27"/>
      <c r="G73" s="31">
        <f>G74+G77+G79</f>
        <v>45895</v>
      </c>
      <c r="H73" s="29">
        <f>H74+H78+H79</f>
        <v>58376</v>
      </c>
      <c r="I73" s="29">
        <f>I74+I78+I79</f>
        <v>45677</v>
      </c>
      <c r="J73" s="29" t="e">
        <f>J74+J78+J79</f>
        <v>#REF!</v>
      </c>
    </row>
    <row r="74" spans="1:11" ht="117.75" customHeight="1">
      <c r="A74" s="10" t="s">
        <v>46</v>
      </c>
      <c r="B74" s="27" t="s">
        <v>10</v>
      </c>
      <c r="C74" s="28" t="s">
        <v>8</v>
      </c>
      <c r="D74" s="28" t="s">
        <v>17</v>
      </c>
      <c r="E74" s="27" t="s">
        <v>95</v>
      </c>
      <c r="F74" s="27" t="s">
        <v>47</v>
      </c>
      <c r="G74" s="31">
        <f>G75</f>
        <v>11731</v>
      </c>
      <c r="H74" s="29">
        <f t="shared" ref="H74:J74" si="18">H75</f>
        <v>12097</v>
      </c>
      <c r="I74" s="29">
        <f t="shared" si="18"/>
        <v>12097</v>
      </c>
      <c r="J74" s="29" t="e">
        <f t="shared" si="18"/>
        <v>#REF!</v>
      </c>
    </row>
    <row r="75" spans="1:11" ht="38.25" customHeight="1">
      <c r="A75" s="10" t="s">
        <v>48</v>
      </c>
      <c r="B75" s="27" t="s">
        <v>10</v>
      </c>
      <c r="C75" s="28" t="s">
        <v>8</v>
      </c>
      <c r="D75" s="28" t="s">
        <v>17</v>
      </c>
      <c r="E75" s="27" t="s">
        <v>95</v>
      </c>
      <c r="F75" s="27" t="s">
        <v>49</v>
      </c>
      <c r="G75" s="31">
        <v>11731</v>
      </c>
      <c r="H75" s="29">
        <f>H76</f>
        <v>12097</v>
      </c>
      <c r="I75" s="29">
        <f>I76</f>
        <v>12097</v>
      </c>
      <c r="J75" s="29" t="e">
        <f>J76</f>
        <v>#REF!</v>
      </c>
    </row>
    <row r="76" spans="1:11" s="38" customFormat="1" ht="31.5" customHeight="1">
      <c r="A76" s="43" t="s">
        <v>50</v>
      </c>
      <c r="B76" s="27" t="s">
        <v>10</v>
      </c>
      <c r="C76" s="28" t="s">
        <v>8</v>
      </c>
      <c r="D76" s="28" t="s">
        <v>17</v>
      </c>
      <c r="E76" s="27" t="s">
        <v>95</v>
      </c>
      <c r="F76" s="27" t="s">
        <v>47</v>
      </c>
      <c r="G76" s="31"/>
      <c r="H76" s="29">
        <v>12097</v>
      </c>
      <c r="I76" s="29">
        <v>12097</v>
      </c>
      <c r="J76" s="37" t="e">
        <f>#REF!+#REF!</f>
        <v>#REF!</v>
      </c>
      <c r="K76" s="34"/>
    </row>
    <row r="77" spans="1:11" ht="40.5" customHeight="1">
      <c r="A77" s="10" t="s">
        <v>40</v>
      </c>
      <c r="B77" s="27" t="s">
        <v>10</v>
      </c>
      <c r="C77" s="28" t="s">
        <v>8</v>
      </c>
      <c r="D77" s="28" t="s">
        <v>17</v>
      </c>
      <c r="E77" s="27" t="s">
        <v>95</v>
      </c>
      <c r="F77" s="27" t="s">
        <v>41</v>
      </c>
      <c r="G77" s="31">
        <f>G78</f>
        <v>32875</v>
      </c>
      <c r="H77" s="29">
        <f t="shared" ref="H77:J77" si="19">H78</f>
        <v>44787</v>
      </c>
      <c r="I77" s="29">
        <f t="shared" si="19"/>
        <v>32488</v>
      </c>
      <c r="J77" s="29" t="e">
        <f t="shared" si="19"/>
        <v>#REF!</v>
      </c>
    </row>
    <row r="78" spans="1:11" ht="52.5" customHeight="1">
      <c r="A78" s="43" t="s">
        <v>42</v>
      </c>
      <c r="B78" s="27" t="s">
        <v>10</v>
      </c>
      <c r="C78" s="28" t="s">
        <v>8</v>
      </c>
      <c r="D78" s="28" t="s">
        <v>17</v>
      </c>
      <c r="E78" s="27" t="s">
        <v>95</v>
      </c>
      <c r="F78" s="27" t="s">
        <v>43</v>
      </c>
      <c r="G78" s="31">
        <v>32875</v>
      </c>
      <c r="H78" s="29">
        <v>44787</v>
      </c>
      <c r="I78" s="29">
        <v>32488</v>
      </c>
      <c r="J78" s="29" t="e">
        <f>#REF!</f>
        <v>#REF!</v>
      </c>
    </row>
    <row r="79" spans="1:11" ht="24" customHeight="1">
      <c r="A79" s="43" t="s">
        <v>28</v>
      </c>
      <c r="B79" s="27" t="s">
        <v>10</v>
      </c>
      <c r="C79" s="28" t="s">
        <v>8</v>
      </c>
      <c r="D79" s="28" t="s">
        <v>17</v>
      </c>
      <c r="E79" s="27" t="s">
        <v>95</v>
      </c>
      <c r="F79" s="27" t="s">
        <v>29</v>
      </c>
      <c r="G79" s="31">
        <f>G80+G81</f>
        <v>1289</v>
      </c>
      <c r="H79" s="29">
        <f>H81+H80</f>
        <v>1492</v>
      </c>
      <c r="I79" s="29">
        <f t="shared" ref="I79:J79" si="20">I81+I80</f>
        <v>1092</v>
      </c>
      <c r="J79" s="29" t="e">
        <f t="shared" si="20"/>
        <v>#REF!</v>
      </c>
    </row>
    <row r="80" spans="1:11" ht="28.5" customHeight="1">
      <c r="A80" s="43" t="s">
        <v>107</v>
      </c>
      <c r="B80" s="27" t="s">
        <v>10</v>
      </c>
      <c r="C80" s="28" t="s">
        <v>8</v>
      </c>
      <c r="D80" s="28" t="s">
        <v>17</v>
      </c>
      <c r="E80" s="27" t="s">
        <v>95</v>
      </c>
      <c r="F80" s="27" t="s">
        <v>106</v>
      </c>
      <c r="G80" s="31"/>
      <c r="H80" s="29">
        <v>400</v>
      </c>
      <c r="I80" s="29"/>
      <c r="J80" s="29"/>
    </row>
    <row r="81" spans="1:10" ht="27.75" customHeight="1">
      <c r="A81" s="43" t="s">
        <v>109</v>
      </c>
      <c r="B81" s="27" t="s">
        <v>10</v>
      </c>
      <c r="C81" s="28" t="s">
        <v>8</v>
      </c>
      <c r="D81" s="28" t="s">
        <v>17</v>
      </c>
      <c r="E81" s="27" t="s">
        <v>95</v>
      </c>
      <c r="F81" s="27" t="s">
        <v>104</v>
      </c>
      <c r="G81" s="31">
        <v>1289</v>
      </c>
      <c r="H81" s="29">
        <v>1092</v>
      </c>
      <c r="I81" s="29">
        <f>1050+42</f>
        <v>1092</v>
      </c>
      <c r="J81" s="29" t="e">
        <f>#REF!+#REF!</f>
        <v>#REF!</v>
      </c>
    </row>
    <row r="82" spans="1:10" s="36" customFormat="1" ht="67.5" customHeight="1">
      <c r="A82" s="6" t="s">
        <v>83</v>
      </c>
      <c r="B82" s="27" t="s">
        <v>10</v>
      </c>
      <c r="C82" s="28" t="s">
        <v>8</v>
      </c>
      <c r="D82" s="28" t="s">
        <v>17</v>
      </c>
      <c r="E82" s="27" t="s">
        <v>64</v>
      </c>
      <c r="F82" s="27"/>
      <c r="G82" s="31">
        <v>52</v>
      </c>
      <c r="H82" s="29"/>
      <c r="I82" s="29"/>
      <c r="J82" s="29"/>
    </row>
    <row r="83" spans="1:10" s="36" customFormat="1" ht="51.75" customHeight="1">
      <c r="A83" s="6" t="s">
        <v>63</v>
      </c>
      <c r="B83" s="27" t="s">
        <v>10</v>
      </c>
      <c r="C83" s="28" t="s">
        <v>8</v>
      </c>
      <c r="D83" s="28" t="s">
        <v>17</v>
      </c>
      <c r="E83" s="27" t="s">
        <v>65</v>
      </c>
      <c r="F83" s="27"/>
      <c r="G83" s="31">
        <v>52</v>
      </c>
      <c r="H83" s="29"/>
      <c r="I83" s="29"/>
      <c r="J83" s="29"/>
    </row>
    <row r="84" spans="1:10" s="36" customFormat="1" ht="36.75" customHeight="1">
      <c r="A84" s="10" t="s">
        <v>32</v>
      </c>
      <c r="B84" s="39" t="s">
        <v>10</v>
      </c>
      <c r="C84" s="32" t="s">
        <v>8</v>
      </c>
      <c r="D84" s="32" t="s">
        <v>17</v>
      </c>
      <c r="E84" s="39" t="s">
        <v>108</v>
      </c>
      <c r="F84" s="39"/>
      <c r="G84" s="31">
        <v>52</v>
      </c>
      <c r="H84" s="29"/>
      <c r="I84" s="29"/>
      <c r="J84" s="29"/>
    </row>
    <row r="85" spans="1:10" s="36" customFormat="1" ht="32.25" customHeight="1">
      <c r="A85" s="43" t="s">
        <v>38</v>
      </c>
      <c r="B85" s="39" t="s">
        <v>10</v>
      </c>
      <c r="C85" s="32" t="s">
        <v>8</v>
      </c>
      <c r="D85" s="32" t="s">
        <v>17</v>
      </c>
      <c r="E85" s="39" t="s">
        <v>39</v>
      </c>
      <c r="F85" s="39"/>
      <c r="G85" s="31">
        <v>52</v>
      </c>
      <c r="H85" s="29"/>
      <c r="I85" s="29"/>
      <c r="J85" s="29"/>
    </row>
    <row r="86" spans="1:10" s="36" customFormat="1" ht="41.25" customHeight="1">
      <c r="A86" s="10" t="s">
        <v>40</v>
      </c>
      <c r="B86" s="39" t="s">
        <v>10</v>
      </c>
      <c r="C86" s="32" t="s">
        <v>8</v>
      </c>
      <c r="D86" s="32" t="s">
        <v>17</v>
      </c>
      <c r="E86" s="39" t="s">
        <v>39</v>
      </c>
      <c r="F86" s="39" t="s">
        <v>41</v>
      </c>
      <c r="G86" s="31">
        <v>52</v>
      </c>
      <c r="H86" s="29"/>
      <c r="I86" s="29"/>
      <c r="J86" s="29"/>
    </row>
    <row r="87" spans="1:10" s="36" customFormat="1" ht="41.25" customHeight="1">
      <c r="A87" s="43" t="s">
        <v>42</v>
      </c>
      <c r="B87" s="39" t="s">
        <v>10</v>
      </c>
      <c r="C87" s="32" t="s">
        <v>8</v>
      </c>
      <c r="D87" s="32" t="s">
        <v>17</v>
      </c>
      <c r="E87" s="39" t="s">
        <v>39</v>
      </c>
      <c r="F87" s="39" t="s">
        <v>43</v>
      </c>
      <c r="G87" s="31">
        <v>52</v>
      </c>
      <c r="H87" s="29"/>
      <c r="I87" s="29"/>
      <c r="J87" s="29"/>
    </row>
    <row r="88" spans="1:10" ht="30.75" customHeight="1">
      <c r="A88" s="5" t="s">
        <v>18</v>
      </c>
      <c r="B88" s="4" t="s">
        <v>10</v>
      </c>
      <c r="C88" s="5" t="s">
        <v>19</v>
      </c>
      <c r="D88" s="5" t="s">
        <v>20</v>
      </c>
      <c r="E88" s="4"/>
      <c r="F88" s="4"/>
      <c r="G88" s="9">
        <f t="shared" ref="G88:G93" si="21">G89</f>
        <v>358</v>
      </c>
      <c r="H88" s="3">
        <f t="shared" ref="H88:J93" si="22">H89</f>
        <v>331</v>
      </c>
      <c r="I88" s="3">
        <f t="shared" si="22"/>
        <v>330</v>
      </c>
      <c r="J88" s="26" t="e">
        <f t="shared" si="22"/>
        <v>#REF!</v>
      </c>
    </row>
    <row r="89" spans="1:10" s="40" customFormat="1" ht="60.75" customHeight="1">
      <c r="A89" s="47" t="s">
        <v>57</v>
      </c>
      <c r="B89" s="27" t="s">
        <v>10</v>
      </c>
      <c r="C89" s="28" t="s">
        <v>19</v>
      </c>
      <c r="D89" s="28" t="s">
        <v>20</v>
      </c>
      <c r="E89" s="27" t="s">
        <v>59</v>
      </c>
      <c r="F89" s="27"/>
      <c r="G89" s="31">
        <f t="shared" si="21"/>
        <v>358</v>
      </c>
      <c r="H89" s="29">
        <f>H91</f>
        <v>331</v>
      </c>
      <c r="I89" s="29">
        <f>I91</f>
        <v>330</v>
      </c>
      <c r="J89" s="29" t="e">
        <f>J91</f>
        <v>#REF!</v>
      </c>
    </row>
    <row r="90" spans="1:10" s="36" customFormat="1" ht="52.5" customHeight="1">
      <c r="A90" s="6" t="s">
        <v>60</v>
      </c>
      <c r="B90" s="27" t="s">
        <v>10</v>
      </c>
      <c r="C90" s="28" t="s">
        <v>19</v>
      </c>
      <c r="D90" s="28" t="s">
        <v>20</v>
      </c>
      <c r="E90" s="27" t="s">
        <v>58</v>
      </c>
      <c r="F90" s="27"/>
      <c r="G90" s="31">
        <f t="shared" si="21"/>
        <v>358</v>
      </c>
      <c r="H90" s="29">
        <f t="shared" si="22"/>
        <v>331</v>
      </c>
      <c r="I90" s="29">
        <f t="shared" si="22"/>
        <v>330</v>
      </c>
      <c r="J90" s="29" t="e">
        <f t="shared" si="22"/>
        <v>#REF!</v>
      </c>
    </row>
    <row r="91" spans="1:10" s="36" customFormat="1" ht="39" customHeight="1">
      <c r="A91" s="6" t="s">
        <v>32</v>
      </c>
      <c r="B91" s="27" t="s">
        <v>10</v>
      </c>
      <c r="C91" s="28" t="s">
        <v>19</v>
      </c>
      <c r="D91" s="28" t="s">
        <v>20</v>
      </c>
      <c r="E91" s="27" t="s">
        <v>61</v>
      </c>
      <c r="F91" s="27"/>
      <c r="G91" s="31">
        <f t="shared" si="21"/>
        <v>358</v>
      </c>
      <c r="H91" s="29">
        <f t="shared" si="22"/>
        <v>331</v>
      </c>
      <c r="I91" s="29">
        <f t="shared" si="22"/>
        <v>330</v>
      </c>
      <c r="J91" s="29" t="e">
        <f t="shared" si="22"/>
        <v>#REF!</v>
      </c>
    </row>
    <row r="92" spans="1:10" s="36" customFormat="1" ht="29.25" customHeight="1">
      <c r="A92" s="6" t="s">
        <v>56</v>
      </c>
      <c r="B92" s="27" t="s">
        <v>10</v>
      </c>
      <c r="C92" s="28" t="s">
        <v>19</v>
      </c>
      <c r="D92" s="28" t="s">
        <v>20</v>
      </c>
      <c r="E92" s="27" t="s">
        <v>62</v>
      </c>
      <c r="F92" s="27"/>
      <c r="G92" s="31">
        <f t="shared" si="21"/>
        <v>358</v>
      </c>
      <c r="H92" s="29">
        <f t="shared" si="22"/>
        <v>331</v>
      </c>
      <c r="I92" s="29">
        <f t="shared" si="22"/>
        <v>330</v>
      </c>
      <c r="J92" s="29" t="e">
        <f t="shared" si="22"/>
        <v>#REF!</v>
      </c>
    </row>
    <row r="93" spans="1:10" s="36" customFormat="1" ht="42.75" customHeight="1">
      <c r="A93" s="45" t="s">
        <v>55</v>
      </c>
      <c r="B93" s="27" t="s">
        <v>10</v>
      </c>
      <c r="C93" s="28" t="s">
        <v>19</v>
      </c>
      <c r="D93" s="28" t="s">
        <v>20</v>
      </c>
      <c r="E93" s="27" t="s">
        <v>62</v>
      </c>
      <c r="F93" s="27" t="s">
        <v>41</v>
      </c>
      <c r="G93" s="31">
        <f t="shared" si="21"/>
        <v>358</v>
      </c>
      <c r="H93" s="29">
        <f t="shared" si="22"/>
        <v>331</v>
      </c>
      <c r="I93" s="29">
        <f t="shared" si="22"/>
        <v>330</v>
      </c>
      <c r="J93" s="29" t="e">
        <f t="shared" si="22"/>
        <v>#REF!</v>
      </c>
    </row>
    <row r="94" spans="1:10" s="36" customFormat="1" ht="58.5" customHeight="1">
      <c r="A94" s="43" t="s">
        <v>42</v>
      </c>
      <c r="B94" s="27" t="s">
        <v>10</v>
      </c>
      <c r="C94" s="28" t="s">
        <v>19</v>
      </c>
      <c r="D94" s="28" t="s">
        <v>20</v>
      </c>
      <c r="E94" s="27" t="s">
        <v>62</v>
      </c>
      <c r="F94" s="27" t="s">
        <v>43</v>
      </c>
      <c r="G94" s="31">
        <v>358</v>
      </c>
      <c r="H94" s="29">
        <v>331</v>
      </c>
      <c r="I94" s="29">
        <v>330</v>
      </c>
      <c r="J94" s="29" t="e">
        <f>#REF!</f>
        <v>#REF!</v>
      </c>
    </row>
    <row r="95" spans="1:10" hidden="1">
      <c r="G95" s="11"/>
    </row>
    <row r="96" spans="1:10" hidden="1">
      <c r="G96" s="11"/>
    </row>
    <row r="97" spans="7:7" hidden="1">
      <c r="G97" s="11"/>
    </row>
    <row r="98" spans="7:7" hidden="1">
      <c r="G98" s="11"/>
    </row>
    <row r="99" spans="7:7" hidden="1">
      <c r="G99" s="11"/>
    </row>
    <row r="100" spans="7:7">
      <c r="G100" s="11"/>
    </row>
    <row r="101" spans="7:7">
      <c r="G101" s="11"/>
    </row>
    <row r="102" spans="7:7">
      <c r="G102" s="11"/>
    </row>
    <row r="103" spans="7:7">
      <c r="G103" s="11"/>
    </row>
    <row r="104" spans="7:7">
      <c r="G104" s="11"/>
    </row>
    <row r="105" spans="7:7">
      <c r="G105" s="11"/>
    </row>
    <row r="106" spans="7:7">
      <c r="G106" s="11"/>
    </row>
    <row r="107" spans="7:7">
      <c r="G107" s="11"/>
    </row>
    <row r="108" spans="7:7">
      <c r="G108" s="11"/>
    </row>
    <row r="109" spans="7:7">
      <c r="G109" s="11"/>
    </row>
    <row r="110" spans="7:7">
      <c r="G110" s="11"/>
    </row>
    <row r="111" spans="7:7">
      <c r="G111" s="11"/>
    </row>
    <row r="112" spans="7:7">
      <c r="G112" s="11"/>
    </row>
    <row r="113" spans="7:7">
      <c r="G113" s="11"/>
    </row>
    <row r="114" spans="7:7">
      <c r="G114" s="11"/>
    </row>
    <row r="115" spans="7:7">
      <c r="G115" s="11"/>
    </row>
  </sheetData>
  <customSheetViews>
    <customSheetView guid="{1DB9D13B-06A9-47C8-BE17-8134D80A5121}" showPageBreaks="1" hiddenColumns="1" view="pageBreakPreview" topLeftCell="A24">
      <selection activeCell="N31" sqref="N31"/>
      <pageMargins left="1.1023622047244095" right="0.23622047244094491" top="0" bottom="0" header="0.23622047244094491" footer="0.31496062992125984"/>
      <pageSetup paperSize="9" scale="75" orientation="portrait" r:id="rId1"/>
    </customSheetView>
    <customSheetView guid="{3E191EA4-B8CA-407E-A613-30D724CC682A}" showPageBreaks="1" hiddenColumns="1" view="pageBreakPreview" topLeftCell="A93">
      <selection activeCell="A98" sqref="A98"/>
      <pageMargins left="1.1023622047244095" right="0.23622047244094491" top="0" bottom="0" header="0.23622047244094491" footer="0.31496062992125984"/>
      <pageSetup paperSize="9" scale="75" orientation="portrait" r:id="rId2"/>
    </customSheetView>
    <customSheetView guid="{BA29D9DC-E320-4C7E-BD7E-FE2D094DE889}" showPageBreaks="1" printArea="1" hiddenRows="1" hiddenColumns="1" view="pageBreakPreview" topLeftCell="A5">
      <selection activeCell="A14" sqref="A14:A16"/>
      <pageMargins left="1.1023622047244095" right="0.23622047244094491" top="0.49" bottom="0" header="0.53" footer="0.31496062992125984"/>
      <pageSetup paperSize="9" scale="80" orientation="portrait" r:id="rId3"/>
    </customSheetView>
  </customSheetViews>
  <mergeCells count="11">
    <mergeCell ref="H5:I6"/>
    <mergeCell ref="G5:G7"/>
    <mergeCell ref="A1:J1"/>
    <mergeCell ref="A2:J2"/>
    <mergeCell ref="A3:J3"/>
    <mergeCell ref="A5:A7"/>
    <mergeCell ref="B5:B7"/>
    <mergeCell ref="C5:C7"/>
    <mergeCell ref="D5:D7"/>
    <mergeCell ref="E5:E7"/>
    <mergeCell ref="F5:F7"/>
  </mergeCells>
  <pageMargins left="1.1023622047244095" right="0.23622047244094491" top="0.47244094488188981" bottom="0" header="0.51181102362204722" footer="0.31496062992125984"/>
  <pageSetup paperSize="9" scale="8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2014-2016гг</vt:lpstr>
      <vt:lpstr>'2014-2016гг'!Заголовки_для_печати</vt:lpstr>
      <vt:lpstr>'2014-2016гг'!Область_печати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Зинченко Надежда Викторовна</dc:creator>
  <cp:lastModifiedBy>Дементьева Елена Александровна</cp:lastModifiedBy>
  <cp:lastPrinted>2015-06-05T10:41:57Z</cp:lastPrinted>
  <dcterms:created xsi:type="dcterms:W3CDTF">2006-09-28T05:33:49Z</dcterms:created>
  <dcterms:modified xsi:type="dcterms:W3CDTF">2015-06-08T12:22:03Z</dcterms:modified>
</cp:coreProperties>
</file>