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480" windowWidth="15180" windowHeight="8565" tabRatio="601"/>
  </bookViews>
  <sheets>
    <sheet name="2018-2020" sheetId="7" r:id="rId1"/>
  </sheets>
  <definedNames>
    <definedName name="_xlnm._FilterDatabase" localSheetId="0" hidden="1">'2018-2020'!$A$6:$F$106</definedName>
    <definedName name="Z_01956A78_C30F_4A6D_AB18_BE68E1E409AD_.wvu.FilterData" localSheetId="0" hidden="1">'2018-2020'!$A$6:$F$106</definedName>
    <definedName name="Z_08E3DF32_6185_46B7_A344_421E35C52457_.wvu.FilterData" localSheetId="0" hidden="1">'2018-2020'!$A$6:$F$106</definedName>
    <definedName name="Z_092AC967_B7C7_4056_872D_3B7268BD5F59_.wvu.FilterData" localSheetId="0" hidden="1">'2018-2020'!$A$6:$F$106</definedName>
    <definedName name="Z_1017CEEA_AAB6_4391_A84F_D3D92A119D47_.wvu.FilterData" localSheetId="0" hidden="1">'2018-2020'!$A$6:$F$106</definedName>
    <definedName name="Z_22D221E2_E819_4B50_86C0_1C8C9EE2E7D0_.wvu.FilterData" localSheetId="0" hidden="1">'2018-2020'!$A$6:$F$106</definedName>
    <definedName name="Z_2B2E3181_31AA_4BFA_9384_C7FC34BDF8E3_.wvu.FilterData" localSheetId="0" hidden="1">'2018-2020'!$A$6:$F$106</definedName>
    <definedName name="Z_33CBA0B9_C5DA_4397_ACB9_3A99A51248A9_.wvu.FilterData" localSheetId="0" hidden="1">'2018-2020'!$A$6:$F$106</definedName>
    <definedName name="Z_35334B33_0172_4120_8C4C_AE46E444BD02_.wvu.FilterData" localSheetId="0" hidden="1">'2018-2020'!$A$6:$F$106</definedName>
    <definedName name="Z_39810101_A70C_4776_8158_6C23258AC2F8_.wvu.FilterData" localSheetId="0" hidden="1">'2018-2020'!$A$6:$F$106</definedName>
    <definedName name="Z_3A7051FB_A304_4334_A63B_23712F86FD40_.wvu.FilterData" localSheetId="0" hidden="1">'2018-2020'!$A$6:$F$106</definedName>
    <definedName name="Z_3D44AABA_B858_495B_BF80_43868817B05C_.wvu.FilterData" localSheetId="0" hidden="1">'2018-2020'!$A$6:$F$106</definedName>
    <definedName name="Z_41044E34_3E8A_4A56_A468_9F42A20CDECB_.wvu.FilterData" localSheetId="0" hidden="1">'2018-2020'!$A$6:$F$106</definedName>
    <definedName name="Z_4E84BB4C_6064_4ECD_88C1_0C1BD93AEA33_.wvu.FilterData" localSheetId="0" hidden="1">'2018-2020'!$A$6:$F$106</definedName>
    <definedName name="Z_511DDFE9_093E_4D73_A881_6FAC07A23819_.wvu.FilterData" localSheetId="0" hidden="1">'2018-2020'!$A$6:$F$106</definedName>
    <definedName name="Z_5215FE47_D9FA_43B3_8C19_3DE20E98A0B9_.wvu.FilterData" localSheetId="0" hidden="1">'2018-2020'!$A$6:$F$106</definedName>
    <definedName name="Z_5232074F_42E3_4D31_B84D_45CD41479130_.wvu.FilterData" localSheetId="0" hidden="1">'2018-2020'!$A$6:$F$106</definedName>
    <definedName name="Z_5901C3E5_8DDD_43A6_9EE2_253589AF4F1D_.wvu.FilterData" localSheetId="0" hidden="1">'2018-2020'!$A$6:$F$106</definedName>
    <definedName name="Z_5CD25935_9E11_4D1E_87D7_C9A247FFE19A_.wvu.FilterData" localSheetId="0" hidden="1">'2018-2020'!$A$6:$F$106</definedName>
    <definedName name="Z_634FB492_EEAD_4207_8081_DBD4AE6FC64F_.wvu.FilterData" localSheetId="0" hidden="1">'2018-2020'!$A$6:$F$106</definedName>
    <definedName name="Z_69FE3DC4_B7C0_4382_80CB_3006BE566E16_.wvu.FilterData" localSheetId="0" hidden="1">'2018-2020'!$A$6:$F$106</definedName>
    <definedName name="Z_6EEF1BA3_DAF0_4C13_9E79_5B7F959B58AC_.wvu.FilterData" localSheetId="0" hidden="1">'2018-2020'!$A$6:$F$106</definedName>
    <definedName name="Z_76B3475F_B2E4_4723_8523_971272954EF1_.wvu.FilterData" localSheetId="0" hidden="1">'2018-2020'!$A$6:$F$106</definedName>
    <definedName name="Z_7C142A5F_5BBF_46A6_BD29_E4F4CE8D3045_.wvu.FilterData" localSheetId="0" hidden="1">'2018-2020'!$A$6:$F$106</definedName>
    <definedName name="Z_8025D3C9_48E3_4830_9A1D_B211D2B01CC9_.wvu.FilterData" localSheetId="0" hidden="1">'2018-2020'!$A$6:$F$106</definedName>
    <definedName name="Z_80CC6171_A3A4_4E47_A57E_A46CF4BD86AA_.wvu.FilterData" localSheetId="0" hidden="1">'2018-2020'!$A$6:$F$106</definedName>
    <definedName name="Z_824753F6_C5D3_4634_BF17_DB3D866D6A04_.wvu.FilterData" localSheetId="0" hidden="1">'2018-2020'!$A$6:$F$106</definedName>
    <definedName name="Z_85BC1550_B8E0_4AC9_A50B_05836883E480_.wvu.FilterData" localSheetId="0" hidden="1">'2018-2020'!$A$6:$F$106</definedName>
    <definedName name="Z_8E255377_6695_4ABE_8A66_F4BC3B534B1B_.wvu.FilterData" localSheetId="0" hidden="1">'2018-2020'!$A$6:$F$106</definedName>
    <definedName name="Z_902FE9BE_74C3_4EE7_B55E_940EDA4BA33A_.wvu.FilterData" localSheetId="0" hidden="1">'2018-2020'!$A$6:$F$106</definedName>
    <definedName name="Z_9546F5CD_82DF_4E00_9865_A38335988BCF_.wvu.FilterData" localSheetId="0" hidden="1">'2018-2020'!$A$6:$F$106</definedName>
    <definedName name="Z_9C6536BA_8FE4_4F15_89FB_3308B74B7234_.wvu.FilterData" localSheetId="0" hidden="1">'2018-2020'!$A$6:$F$106</definedName>
    <definedName name="Z_9F79DA8F_7BA3_437A_A35D_A995EEB70DAB_.wvu.FilterData" localSheetId="0" hidden="1">'2018-2020'!$A$6:$F$106</definedName>
    <definedName name="Z_A3CBCE99_2ED0_4499_B15F_A90EF489D914_.wvu.FilterData" localSheetId="0" hidden="1">'2018-2020'!$A$6:$F$106</definedName>
    <definedName name="Z_A8E958AC_094D_4945_81FF_9F2589DA8143_.wvu.FilterData" localSheetId="0" hidden="1">'2018-2020'!$A$6:$F$106</definedName>
    <definedName name="Z_AC18B0AE_9B85_4283_A23B_84ED55DF44E0_.wvu.FilterData" localSheetId="0" hidden="1">'2018-2020'!$A$6:$F$106</definedName>
    <definedName name="Z_AD09B547_E63D_4CD5_81F0_A14C9A86B208_.wvu.FilterData" localSheetId="0" hidden="1">'2018-2020'!$A$6:$F$106</definedName>
    <definedName name="Z_AE42F6FE_83DE_4B76_B7D5_F9AC12AF3D78_.wvu.FilterData" localSheetId="0" hidden="1">'2018-2020'!$A$6:$F$106</definedName>
    <definedName name="Z_AF89B2B4_FDD6_4F7A_8B10_793D70383CA3_.wvu.FilterData" localSheetId="0" hidden="1">'2018-2020'!$A$6:$F$106</definedName>
    <definedName name="Z_B5C883DF_B3C0_4BFC_8778_F0365B77D7A2_.wvu.FilterData" localSheetId="0" hidden="1">'2018-2020'!$A$6:$F$106</definedName>
    <definedName name="Z_B90615CD_7BDD_45E1_8183_52B70316995A_.wvu.FilterData" localSheetId="0" hidden="1">'2018-2020'!$A$6:$F$106</definedName>
    <definedName name="Z_BB5614A9_B89B_423B_851C_C3F06F1D611A_.wvu.FilterData" localSheetId="0" hidden="1">'2018-2020'!$A$6:$F$106</definedName>
    <definedName name="Z_C3B27147_967B_4306_9CE0_5103C51EF0C9_.wvu.FilterData" localSheetId="0" hidden="1">'2018-2020'!$A$6:$F$106</definedName>
    <definedName name="Z_C960FE63_ABF5_4BCE_BFF8_7985AC491F2C_.wvu.FilterData" localSheetId="0" hidden="1">'2018-2020'!$A$6:$F$106</definedName>
    <definedName name="Z_CDD19145_0711_4C50_A76A_1A81DAF7AD26_.wvu.FilterData" localSheetId="0" hidden="1">'2018-2020'!$A$6:$F$106</definedName>
    <definedName name="Z_CDD19145_0711_4C50_A76A_1A81DAF7AD26_.wvu.PrintArea" localSheetId="0" hidden="1">'2018-2020'!$A$2:$F$8</definedName>
    <definedName name="Z_CDD19145_0711_4C50_A76A_1A81DAF7AD26_.wvu.PrintTitles" localSheetId="0" hidden="1">'2018-2020'!$6:$8</definedName>
    <definedName name="Z_CDD19145_0711_4C50_A76A_1A81DAF7AD26_.wvu.Rows" localSheetId="0" hidden="1">'2018-2020'!#REF!</definedName>
    <definedName name="Z_D072545B_292F_4E9F_B314_D8549E577BDA_.wvu.FilterData" localSheetId="0" hidden="1">'2018-2020'!$A$6:$F$106</definedName>
    <definedName name="Z_D0754F81_9596_42CF_9CA3_57450632D2F1_.wvu.FilterData" localSheetId="0" hidden="1">'2018-2020'!$A$6:$F$106</definedName>
    <definedName name="Z_DB084D80_33E4_4EFC_BD07_439042992480_.wvu.FilterData" localSheetId="0" hidden="1">'2018-2020'!$A$6:$F$106</definedName>
    <definedName name="Z_E72F3C6F_C13E_4C1E_A923_3BA8471A61A0_.wvu.FilterData" localSheetId="0" hidden="1">'2018-2020'!$A$6:$F$106</definedName>
    <definedName name="Z_EAB8DFE4_5E46_4EAC_A892_7DBBC49E8B8F_.wvu.FilterData" localSheetId="0" hidden="1">'2018-2020'!$A$6:$F$106</definedName>
    <definedName name="Z_EBF4E2A3_3DC7_46F0_9A46_118480FE3972_.wvu.FilterData" localSheetId="0" hidden="1">'2018-2020'!$A$6:$F$106</definedName>
    <definedName name="Z_EBF4E2A3_3DC7_46F0_9A46_118480FE3972_.wvu.Rows" localSheetId="0" hidden="1">'2018-2020'!#REF!,'2018-2020'!#REF!</definedName>
    <definedName name="Z_F9A8A09E_A32A_4EE4_B014_54C634A1F0E7_.wvu.FilterData" localSheetId="0" hidden="1">'2018-2020'!$A$6:$F$106</definedName>
    <definedName name="Z_FCBA1B91_BDF2_4A8F_B2FF_A07394DDCB9A_.wvu.FilterData" localSheetId="0" hidden="1">'2018-2020'!$A$6:$F$106</definedName>
    <definedName name="_xlnm.Print_Titles" localSheetId="0">'2018-2020'!$6:$8</definedName>
    <definedName name="_xlnm.Print_Area" localSheetId="0">'2018-2020'!$A$1:$I$111</definedName>
  </definedNames>
  <calcPr calcId="145621"/>
  <customWorkbookViews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</customWorkbookViews>
</workbook>
</file>

<file path=xl/calcChain.xml><?xml version="1.0" encoding="utf-8"?>
<calcChain xmlns="http://schemas.openxmlformats.org/spreadsheetml/2006/main">
  <c r="G81" i="7" l="1"/>
  <c r="H16" i="7" l="1"/>
  <c r="H15" i="7"/>
  <c r="H14" i="7" s="1"/>
  <c r="I16" i="7"/>
  <c r="I15" i="7" s="1"/>
  <c r="I14" i="7" s="1"/>
  <c r="G16" i="7"/>
  <c r="G15" i="7"/>
  <c r="G14" i="7"/>
  <c r="B16" i="7"/>
  <c r="B15" i="7"/>
  <c r="B14" i="7"/>
  <c r="B17" i="7" s="1"/>
  <c r="I86" i="7" l="1"/>
  <c r="H86" i="7"/>
  <c r="G86" i="7"/>
  <c r="I111" i="7"/>
  <c r="H111" i="7"/>
  <c r="G111" i="7"/>
  <c r="H20" i="7" l="1"/>
  <c r="H19" i="7" s="1"/>
  <c r="I20" i="7"/>
  <c r="I19" i="7" s="1"/>
  <c r="H23" i="7"/>
  <c r="H22" i="7" s="1"/>
  <c r="I23" i="7"/>
  <c r="I22" i="7" s="1"/>
  <c r="H26" i="7"/>
  <c r="H25" i="7" s="1"/>
  <c r="I26" i="7"/>
  <c r="I25" i="7" s="1"/>
  <c r="H29" i="7"/>
  <c r="H28" i="7" s="1"/>
  <c r="I29" i="7"/>
  <c r="I28" i="7" s="1"/>
  <c r="H32" i="7"/>
  <c r="H31" i="7" s="1"/>
  <c r="I32" i="7"/>
  <c r="I31" i="7" s="1"/>
  <c r="H38" i="7"/>
  <c r="H37" i="7" s="1"/>
  <c r="H36" i="7" s="1"/>
  <c r="H35" i="7" s="1"/>
  <c r="I38" i="7"/>
  <c r="I37" i="7" s="1"/>
  <c r="I36" i="7" s="1"/>
  <c r="I35" i="7" s="1"/>
  <c r="H44" i="7"/>
  <c r="H43" i="7" s="1"/>
  <c r="H42" i="7" s="1"/>
  <c r="I44" i="7"/>
  <c r="I43" i="7" s="1"/>
  <c r="I49" i="7"/>
  <c r="I48" i="7" s="1"/>
  <c r="H49" i="7"/>
  <c r="H48" i="7" s="1"/>
  <c r="H52" i="7"/>
  <c r="H51" i="7" s="1"/>
  <c r="I52" i="7"/>
  <c r="I51" i="7" s="1"/>
  <c r="H57" i="7"/>
  <c r="H56" i="7" s="1"/>
  <c r="I57" i="7"/>
  <c r="I56" i="7" s="1"/>
  <c r="H58" i="7"/>
  <c r="I58" i="7"/>
  <c r="H61" i="7"/>
  <c r="H60" i="7" s="1"/>
  <c r="I61" i="7"/>
  <c r="I60" i="7" s="1"/>
  <c r="H66" i="7"/>
  <c r="H65" i="7" s="1"/>
  <c r="H64" i="7" s="1"/>
  <c r="H63" i="7" s="1"/>
  <c r="I66" i="7"/>
  <c r="I65" i="7" s="1"/>
  <c r="I64" i="7" s="1"/>
  <c r="I63" i="7" s="1"/>
  <c r="H71" i="7"/>
  <c r="H70" i="7" s="1"/>
  <c r="H69" i="7" s="1"/>
  <c r="I71" i="7"/>
  <c r="I70" i="7" s="1"/>
  <c r="I69" i="7" s="1"/>
  <c r="H75" i="7"/>
  <c r="I75" i="7"/>
  <c r="H79" i="7"/>
  <c r="H77" i="7"/>
  <c r="I77" i="7"/>
  <c r="H85" i="7"/>
  <c r="H84" i="7" s="1"/>
  <c r="H83" i="7" s="1"/>
  <c r="H82" i="7" s="1"/>
  <c r="I85" i="7"/>
  <c r="I84" i="7" s="1"/>
  <c r="I83" i="7" s="1"/>
  <c r="I82" i="7" s="1"/>
  <c r="H91" i="7"/>
  <c r="H90" i="7" s="1"/>
  <c r="H89" i="7" s="1"/>
  <c r="H88" i="7" s="1"/>
  <c r="H87" i="7" s="1"/>
  <c r="I91" i="7"/>
  <c r="I90" i="7" s="1"/>
  <c r="I89" i="7" s="1"/>
  <c r="I88" i="7" s="1"/>
  <c r="I87" i="7" s="1"/>
  <c r="H98" i="7"/>
  <c r="H97" i="7" s="1"/>
  <c r="H96" i="7" s="1"/>
  <c r="H95" i="7" s="1"/>
  <c r="H94" i="7" s="1"/>
  <c r="H93" i="7" s="1"/>
  <c r="I98" i="7"/>
  <c r="I97" i="7" s="1"/>
  <c r="I96" i="7" s="1"/>
  <c r="I95" i="7" s="1"/>
  <c r="I94" i="7" s="1"/>
  <c r="I93" i="7" s="1"/>
  <c r="H105" i="7"/>
  <c r="H104" i="7" s="1"/>
  <c r="H102" i="7" s="1"/>
  <c r="H101" i="7" s="1"/>
  <c r="I105" i="7"/>
  <c r="I104" i="7" s="1"/>
  <c r="I102" i="7" s="1"/>
  <c r="I101" i="7" s="1"/>
  <c r="G61" i="7"/>
  <c r="G60" i="7" s="1"/>
  <c r="H55" i="7" l="1"/>
  <c r="H54" i="7" s="1"/>
  <c r="I55" i="7"/>
  <c r="I54" i="7" s="1"/>
  <c r="H47" i="7"/>
  <c r="H46" i="7" s="1"/>
  <c r="H18" i="7"/>
  <c r="I18" i="7"/>
  <c r="H74" i="7"/>
  <c r="H73" i="7" s="1"/>
  <c r="H68" i="7" s="1"/>
  <c r="I47" i="7"/>
  <c r="I46" i="7" s="1"/>
  <c r="I42" i="7"/>
  <c r="I41" i="7"/>
  <c r="I79" i="7"/>
  <c r="I74" i="7" s="1"/>
  <c r="I73" i="7" s="1"/>
  <c r="I68" i="7" s="1"/>
  <c r="H41" i="7"/>
  <c r="I13" i="7" l="1"/>
  <c r="I12" i="7" s="1"/>
  <c r="I11" i="7" s="1"/>
  <c r="H13" i="7"/>
  <c r="H12" i="7" s="1"/>
  <c r="H11" i="7" s="1"/>
  <c r="H40" i="7"/>
  <c r="H34" i="7" s="1"/>
  <c r="I40" i="7"/>
  <c r="I34" i="7" s="1"/>
  <c r="G98" i="7" l="1"/>
  <c r="G97" i="7" s="1"/>
  <c r="G96" i="7" s="1"/>
  <c r="G95" i="7" s="1"/>
  <c r="G94" i="7" s="1"/>
  <c r="G93" i="7" s="1"/>
  <c r="B95" i="7"/>
  <c r="B98" i="7" s="1"/>
  <c r="B94" i="7"/>
  <c r="B97" i="7" s="1"/>
  <c r="B93" i="7"/>
  <c r="B96" i="7" s="1"/>
  <c r="B99" i="7" s="1"/>
  <c r="G57" i="7"/>
  <c r="G20" i="7"/>
  <c r="G19" i="7" s="1"/>
  <c r="I110" i="7"/>
  <c r="I109" i="7" s="1"/>
  <c r="I108" i="7" s="1"/>
  <c r="I107" i="7" s="1"/>
  <c r="I100" i="7" s="1"/>
  <c r="I10" i="7" s="1"/>
  <c r="H110" i="7"/>
  <c r="H109" i="7" s="1"/>
  <c r="H108" i="7" s="1"/>
  <c r="H107" i="7" s="1"/>
  <c r="H100" i="7" s="1"/>
  <c r="H10" i="7" s="1"/>
  <c r="G110" i="7"/>
  <c r="G109" i="7" s="1"/>
  <c r="G108" i="7" s="1"/>
  <c r="G107" i="7" s="1"/>
  <c r="G105" i="7"/>
  <c r="G104" i="7" s="1"/>
  <c r="G102" i="7" s="1"/>
  <c r="G101" i="7" s="1"/>
  <c r="B102" i="7"/>
  <c r="B104" i="7" s="1"/>
  <c r="B105" i="7" s="1"/>
  <c r="B106" i="7" s="1"/>
  <c r="B107" i="7" s="1"/>
  <c r="B108" i="7" s="1"/>
  <c r="B109" i="7" s="1"/>
  <c r="B110" i="7" s="1"/>
  <c r="B111" i="7" s="1"/>
  <c r="G91" i="7"/>
  <c r="G90" i="7" s="1"/>
  <c r="G89" i="7" s="1"/>
  <c r="G88" i="7" s="1"/>
  <c r="G87" i="7" s="1"/>
  <c r="G85" i="7"/>
  <c r="G84" i="7" s="1"/>
  <c r="G83" i="7" s="1"/>
  <c r="G82" i="7" s="1"/>
  <c r="G77" i="7"/>
  <c r="B81" i="7"/>
  <c r="B84" i="7" s="1"/>
  <c r="B80" i="7"/>
  <c r="B83" i="7" s="1"/>
  <c r="B86" i="7" s="1"/>
  <c r="G75" i="7"/>
  <c r="G71" i="7"/>
  <c r="G70" i="7" s="1"/>
  <c r="G69" i="7" s="1"/>
  <c r="G66" i="7"/>
  <c r="G65" i="7" s="1"/>
  <c r="G64" i="7" s="1"/>
  <c r="G63" i="7" s="1"/>
  <c r="G58" i="7"/>
  <c r="G56" i="7"/>
  <c r="G52" i="7"/>
  <c r="G51" i="7" s="1"/>
  <c r="G49" i="7"/>
  <c r="G48" i="7" s="1"/>
  <c r="G44" i="7"/>
  <c r="G43" i="7" s="1"/>
  <c r="B41" i="7"/>
  <c r="G38" i="7"/>
  <c r="G37" i="7" s="1"/>
  <c r="G36" i="7" s="1"/>
  <c r="G35" i="7" s="1"/>
  <c r="B35" i="7"/>
  <c r="G32" i="7"/>
  <c r="G31" i="7" s="1"/>
  <c r="G29" i="7"/>
  <c r="G28" i="7" s="1"/>
  <c r="B27" i="7"/>
  <c r="G26" i="7"/>
  <c r="G25" i="7" s="1"/>
  <c r="B26" i="7"/>
  <c r="G23" i="7"/>
  <c r="G22" i="7" s="1"/>
  <c r="B11" i="7"/>
  <c r="B12" i="7" s="1"/>
  <c r="G79" i="7" l="1"/>
  <c r="G74" i="7" s="1"/>
  <c r="G73" i="7" s="1"/>
  <c r="G68" i="7" s="1"/>
  <c r="G47" i="7"/>
  <c r="B43" i="7"/>
  <c r="B44" i="7" s="1"/>
  <c r="B45" i="7" s="1"/>
  <c r="B48" i="7" s="1"/>
  <c r="B36" i="7"/>
  <c r="G100" i="7"/>
  <c r="G55" i="7"/>
  <c r="G54" i="7" s="1"/>
  <c r="G46" i="7" s="1"/>
  <c r="G41" i="7"/>
  <c r="G42" i="7"/>
  <c r="G18" i="7"/>
  <c r="B18" i="7"/>
  <c r="B13" i="7"/>
  <c r="B19" i="7" s="1"/>
  <c r="B20" i="7" s="1"/>
  <c r="B21" i="7" s="1"/>
  <c r="B22" i="7" s="1"/>
  <c r="B23" i="7" s="1"/>
  <c r="B28" i="7"/>
  <c r="G13" i="7" l="1"/>
  <c r="G12" i="7" s="1"/>
  <c r="G11" i="7" s="1"/>
  <c r="B46" i="7"/>
  <c r="B49" i="7" s="1"/>
  <c r="B51" i="7" s="1"/>
  <c r="B53" i="7" s="1"/>
  <c r="B55" i="7" s="1"/>
  <c r="B57" i="7" s="1"/>
  <c r="B59" i="7" s="1"/>
  <c r="B64" i="7" s="1"/>
  <c r="B66" i="7" s="1"/>
  <c r="B68" i="7" s="1"/>
  <c r="B70" i="7" s="1"/>
  <c r="B72" i="7" s="1"/>
  <c r="B74" i="7" s="1"/>
  <c r="B76" i="7" s="1"/>
  <c r="B77" i="7" s="1"/>
  <c r="B79" i="7" s="1"/>
  <c r="B82" i="7" s="1"/>
  <c r="B85" i="7" s="1"/>
  <c r="B47" i="7"/>
  <c r="G40" i="7"/>
  <c r="G34" i="7" s="1"/>
  <c r="B50" i="7"/>
  <c r="B52" i="7" s="1"/>
  <c r="B54" i="7" s="1"/>
  <c r="B56" i="7" s="1"/>
  <c r="B58" i="7" s="1"/>
  <c r="B37" i="7"/>
  <c r="B29" i="7"/>
  <c r="G10" i="7" l="1"/>
  <c r="B61" i="7"/>
  <c r="B63" i="7"/>
  <c r="B65" i="7" s="1"/>
  <c r="B67" i="7" s="1"/>
  <c r="B69" i="7" s="1"/>
  <c r="B71" i="7" s="1"/>
  <c r="B73" i="7" s="1"/>
  <c r="B75" i="7" s="1"/>
  <c r="B60" i="7"/>
  <c r="B62" i="7" s="1"/>
  <c r="B38" i="7"/>
  <c r="B34" i="7"/>
  <c r="B39" i="7" s="1"/>
  <c r="B42" i="7" s="1"/>
  <c r="B30" i="7"/>
  <c r="B31" i="7" s="1"/>
  <c r="B32" i="7" s="1"/>
  <c r="B33" i="7" s="1"/>
</calcChain>
</file>

<file path=xl/sharedStrings.xml><?xml version="1.0" encoding="utf-8"?>
<sst xmlns="http://schemas.openxmlformats.org/spreadsheetml/2006/main" count="463" uniqueCount="118">
  <si>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</si>
  <si>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ЦСР</t>
  </si>
  <si>
    <t>ВР</t>
  </si>
  <si>
    <t>Код</t>
  </si>
  <si>
    <t xml:space="preserve">Рз </t>
  </si>
  <si>
    <t>ПР</t>
  </si>
  <si>
    <t>03</t>
  </si>
  <si>
    <t>Мероприятия в установленной сфере деятельности</t>
  </si>
  <si>
    <t>200</t>
  </si>
  <si>
    <t>Закупка товаров, работ и услуг для государственных (муниципальных) нужд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</si>
  <si>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</si>
  <si>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</si>
  <si>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</si>
  <si>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</si>
  <si>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04</t>
  </si>
  <si>
    <t>09</t>
  </si>
  <si>
    <t>05</t>
  </si>
  <si>
    <t>Транспорт</t>
  </si>
  <si>
    <t>Мероприятия в сфере транспорта</t>
  </si>
  <si>
    <t>Благоустройство</t>
  </si>
  <si>
    <t>Бюджетные инвестиции</t>
  </si>
  <si>
    <t>08</t>
  </si>
  <si>
    <t>400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</si>
  <si>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</si>
  <si>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Мероприятия в области благоустройства</t>
  </si>
  <si>
    <t>Дорожное хозяйство (дорожные фонды)</t>
  </si>
  <si>
    <t xml:space="preserve">04 </t>
  </si>
  <si>
    <t>Департамент дорожного хозяйства и транспорта мэрии городского округа Тольятти</t>
  </si>
  <si>
    <t xml:space="preserve">Муниципальная программа «Развитие транспортной системы и дорожного хозяйства городского округа Тольятти на 2014-2020гг.» </t>
  </si>
  <si>
    <t>Мероприятия в сфере дорожного хозяйства</t>
  </si>
  <si>
    <t xml:space="preserve">Муниципальная программа  «Развитие транспортной системы и дорожного хозяйства городского округа Тольятти на 2014-2020 гг.»  </t>
  </si>
  <si>
    <t xml:space="preserve">Подпрограмма  «Повышение безопасности дорожного движения на период 2014-2020 гг.»                      </t>
  </si>
  <si>
    <t>Учреждения, осуществляющие деятельность в сфере дорожного хозяйства</t>
  </si>
  <si>
    <t>Муниципальная программа «Развитие транспортной системы и дорожного хозяйства городского округа Тольятти на 2014-2020 гг.»</t>
  </si>
  <si>
    <t>Иные закупки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</si>
  <si>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</si>
  <si>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Уплата налогов, сборов и иных платежей</t>
  </si>
  <si>
    <t>850</t>
  </si>
  <si>
    <t>240</t>
  </si>
  <si>
    <t>810</t>
  </si>
  <si>
    <t>110</t>
  </si>
  <si>
    <t>Капитальные вложения в объекты государственной (муниципальной) собственности</t>
  </si>
  <si>
    <t>830</t>
  </si>
  <si>
    <t>Исполнение судебных актов</t>
  </si>
  <si>
    <t>410</t>
  </si>
  <si>
    <t xml:space="preserve">Подпрограмма «Развитие городского пассажирского транспорта в городском округе Тольятти на период 2014-2020гг.» </t>
  </si>
  <si>
    <t xml:space="preserve">Подпрограмма «Модернизация и развитие автомобильных дорог  общего пользования местного значения  городского округа  Тольятти на 2014 -2020 годы»  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</si>
  <si>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</si>
  <si>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Обеспечение долевого софинансирования расходов</t>
  </si>
  <si>
    <r>
      <t xml:space="preserve">Расходы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 гг.</t>
    </r>
    <r>
      <rPr>
        <sz val="13"/>
        <rFont val="Calibri"/>
        <family val="2"/>
        <charset val="204"/>
      </rPr>
      <t>»</t>
    </r>
  </si>
  <si>
    <t>Закупка товаров, работ, услуг для государственных (муниципальных) нужд</t>
  </si>
  <si>
    <t>909</t>
  </si>
  <si>
    <t>Муниципальная программа "Развитие органов местного самоуправления  городского округа Тольятти на 2014-2016 г.г."</t>
  </si>
  <si>
    <t>Подпрограмма "Улучшение условий и охраны труда в муниципальных учреждениях"</t>
  </si>
  <si>
    <t>220 00 00</t>
  </si>
  <si>
    <t xml:space="preserve"> 221 00 00</t>
  </si>
  <si>
    <t>221 0400</t>
  </si>
  <si>
    <t>221 04 18</t>
  </si>
  <si>
    <t>152 00 7300 0</t>
  </si>
  <si>
    <t>152 00 7327 0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</si>
  <si>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</si>
  <si>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155 00 0656 0</t>
  </si>
  <si>
    <t>151 00 0418 0</t>
  </si>
  <si>
    <t>Финансовое обеспечение деятельности казенных учреждений</t>
  </si>
  <si>
    <t>Другие вопросы в области национальной экономики</t>
  </si>
  <si>
    <t>12</t>
  </si>
  <si>
    <r>
      <t xml:space="preserve">Подпрограмма «Развитие городского пассажирского транспорта в городском округе Тольятти на период </t>
    </r>
    <r>
      <rPr>
        <sz val="13"/>
        <color theme="1"/>
        <rFont val="Times New Roman"/>
        <family val="1"/>
        <charset val="204"/>
      </rPr>
      <t>201</t>
    </r>
    <r>
      <rPr>
        <sz val="14"/>
        <color theme="1"/>
        <rFont val="Times New Roman"/>
        <family val="1"/>
        <charset val="204"/>
      </rPr>
      <t>4-2020гг.</t>
    </r>
    <r>
      <rPr>
        <sz val="12"/>
        <color theme="1"/>
        <rFont val="Times New Roman"/>
        <family val="1"/>
        <charset val="204"/>
      </rPr>
      <t xml:space="preserve">» </t>
    </r>
  </si>
  <si>
    <t xml:space="preserve">150 00 00000 </t>
  </si>
  <si>
    <t>155 00 00000</t>
  </si>
  <si>
    <t>155 00 06000</t>
  </si>
  <si>
    <t>155 00 06520</t>
  </si>
  <si>
    <t>155 00 06530</t>
  </si>
  <si>
    <t>155 00 06540</t>
  </si>
  <si>
    <t>155 00 06550</t>
  </si>
  <si>
    <t>040 00 00000</t>
  </si>
  <si>
    <t>040 00 04000</t>
  </si>
  <si>
    <t>040 00 04180</t>
  </si>
  <si>
    <t>150 00 00000</t>
  </si>
  <si>
    <t>152 00 00000</t>
  </si>
  <si>
    <t>152 00 04000</t>
  </si>
  <si>
    <t>990 00 00000</t>
  </si>
  <si>
    <t>154 00 12180</t>
  </si>
  <si>
    <t>154 00 12000</t>
  </si>
  <si>
    <t xml:space="preserve">154 00 04180 </t>
  </si>
  <si>
    <t>154 00 00000</t>
  </si>
  <si>
    <t xml:space="preserve">154 00 04000 </t>
  </si>
  <si>
    <t>152 00 04180</t>
  </si>
  <si>
    <t>152 00 04100</t>
  </si>
  <si>
    <t xml:space="preserve">990 00 04000 </t>
  </si>
  <si>
    <t>990 00 04180</t>
  </si>
  <si>
    <t>155 00 04000</t>
  </si>
  <si>
    <t>155 00 04090</t>
  </si>
  <si>
    <t>990 00 04420</t>
  </si>
  <si>
    <t>151 00 04420</t>
  </si>
  <si>
    <t>151 00 04000</t>
  </si>
  <si>
    <t>151 00 00000</t>
  </si>
  <si>
    <t>153 00 04180</t>
  </si>
  <si>
    <t>153 00 04000</t>
  </si>
  <si>
    <t xml:space="preserve">153 00 00000 </t>
  </si>
  <si>
    <t xml:space="preserve">040 00 04180 </t>
  </si>
  <si>
    <t>151 00 04180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</si>
  <si>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</si>
  <si>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</si>
  <si>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</si>
  <si>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152 00 S3270</t>
  </si>
  <si>
    <t>Непрограммное направление расходов (Проект муниципальной программы «Развитие транспортной системы и дорожного хозяйства городского округа Тольятти на 2014-2020 гг.», подпрограммы «Содержание улично-дорожной сети городского округа Тольятти на период 2014-2020 гг.»)</t>
  </si>
  <si>
    <r>
      <t xml:space="preserve">Мероприятия  в рамках подпрограммы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 муниципальной 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 гг.</t>
    </r>
    <r>
      <rPr>
        <sz val="13"/>
        <color theme="1"/>
        <rFont val="Calibri"/>
        <family val="2"/>
        <charset val="204"/>
      </rPr>
      <t>»</t>
    </r>
  </si>
  <si>
    <t xml:space="preserve">Подпрограмма  «Содержание улично-дорожной сети городского округа Тольятти на 2014-2020 гг.»  </t>
  </si>
  <si>
    <t>Подпрограмма «Содержание улично-дорожной сети городского округа Тольятти на  2014-2020 гг.»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</si>
  <si>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</si>
  <si>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</si>
  <si>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</si>
  <si>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Закупка товаров, работ и услуг для обеспечения государственных (муниципальных) нужд</t>
  </si>
  <si>
    <t>РАСШИФРОВКА  БЮДЖЕТНЫХ АССИГНОВАНИЙ 
ПО ДЕПАРТАМЕНТУ ДОРОЖНОГО ХОЗЯЙСТВА И ТРАНСПОРТА</t>
  </si>
  <si>
    <t>Проект бюджета, тыс.руб.</t>
  </si>
  <si>
    <t>2018 год</t>
  </si>
  <si>
    <t>2019 год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</si>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</sst>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0" borderId="0"/>
    <xf numFmtId="165" fontId="14" fillId="0" borderId="0" applyFont="0" applyFill="0" applyBorder="0" applyAlignment="0" applyProtection="0"/>
    <xf numFmtId="0" fontId="2" fillId="0" borderId="0"/>
    <xf numFmtId="0" fontId="1" fillId="0" borderId="0"/>
    <xf numFmtId="0" fontId="11" fillId="0" borderId="0"/>
    <xf numFmtId="0" fontId="11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167" fontId="3" fillId="0" borderId="0" xfId="0" applyNumberFormat="1" applyFont="1" applyFill="1" applyAlignment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3" fontId="6" fillId="2" borderId="1" xfId="5" applyNumberFormat="1" applyFont="1" applyFill="1" applyBorder="1" applyAlignment="1">
      <alignment horizontal="center" wrapText="1"/>
    </xf>
    <xf numFmtId="3" fontId="5" fillId="2" borderId="1" xfId="3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0" fillId="2" borderId="0" xfId="0" applyFont="1" applyFill="1"/>
    <xf numFmtId="0" fontId="6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/>
    <xf numFmtId="3" fontId="6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3" fontId="0" fillId="2" borderId="0" xfId="0" applyNumberFormat="1" applyFont="1" applyFill="1"/>
    <xf numFmtId="3" fontId="0" fillId="0" borderId="0" xfId="0" applyNumberFormat="1" applyFont="1" applyFill="1"/>
    <xf numFmtId="0" fontId="10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wrapText="1"/>
    </xf>
    <xf numFmtId="1" fontId="8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center" wrapText="1"/>
    </xf>
    <xf numFmtId="167" fontId="7" fillId="2" borderId="1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/>
    </xf>
    <xf numFmtId="3" fontId="10" fillId="2" borderId="1" xfId="0" applyNumberFormat="1" applyFont="1" applyFill="1" applyBorder="1" applyAlignment="1">
      <alignment horizontal="center" wrapText="1"/>
    </xf>
    <xf numFmtId="3" fontId="13" fillId="2" borderId="1" xfId="0" applyNumberFormat="1" applyFont="1" applyFill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center" wrapText="1"/>
    </xf>
    <xf numFmtId="167" fontId="13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167" fontId="3" fillId="2" borderId="0" xfId="0" applyNumberFormat="1" applyFont="1" applyFill="1" applyAlignment="1"/>
    <xf numFmtId="0" fontId="0" fillId="2" borderId="0" xfId="0" applyFont="1" applyFill="1" applyAlignment="1">
      <alignment horizontal="right"/>
    </xf>
    <xf numFmtId="0" fontId="0" fillId="2" borderId="0" xfId="0" applyFont="1" applyFill="1" applyAlignment="1">
      <alignment horizontal="lef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9" fontId="5" fillId="0" borderId="1" xfId="2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</cellXfs>
  <cellStyles count="13">
    <cellStyle name="Денежный 2" xfId="6"/>
    <cellStyle name="Обычный" xfId="0" builtinId="0"/>
    <cellStyle name="Обычный 2" xfId="1"/>
    <cellStyle name="Обычный 3" xfId="7"/>
    <cellStyle name="Обычный 4" xfId="8"/>
    <cellStyle name="Обычный 5" xfId="9"/>
    <cellStyle name="Обычный 6" xfId="10"/>
    <cellStyle name="Обычный_Лист2" xfId="5"/>
    <cellStyle name="Процентный" xfId="2" builtinId="5"/>
    <cellStyle name="Тысячи [0]_Лист1" xfId="11"/>
    <cellStyle name="Тысячи_Лист1" xfId="12"/>
    <cellStyle name="Финансовый [0]" xfId="3" builtinId="6"/>
    <cellStyle name="Финансовый [0]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16"/>
  <sheetViews>
    <sheetView showZeros="0" tabSelected="1" view="pageBreakPreview" topLeftCell="A4" zoomScale="80" zoomScaleNormal="74" zoomScaleSheetLayoutView="80" workbookViewId="0">
      <pane xSplit="6" ySplit="6" topLeftCell="G10" activePane="bottomRight" state="frozen"/>
      <selection activeCell="A4" sqref="A4"/>
      <selection pane="topRight" activeCell="G4" sqref="G4"/>
      <selection pane="bottomLeft" activeCell="A10" sqref="A10"/>
      <selection pane="bottomRight" activeCell="H12" sqref="H12"/>
    </sheetView>
  </sheetViews>
  <sheetFormatPr defaultRowHeight="16.5" x14ac:dyDescent="0.25"/>
  <cols>
    <col min="1" max="1" width="59.42578125" style="2" customWidth="1"/>
    <col min="2" max="2" width="8.42578125" style="3" customWidth="1"/>
    <col min="3" max="4" width="7" style="4" customWidth="1"/>
    <col min="5" max="5" width="16.140625" style="5" customWidth="1"/>
    <col min="6" max="6" width="7.85546875" style="3" customWidth="1"/>
    <col min="7" max="8" width="18.7109375" style="1" customWidth="1"/>
    <col min="9" max="9" width="17.42578125" style="1" customWidth="1"/>
    <col min="10" max="16384" width="9.140625" style="1"/>
  </cols>
  <sheetData>
    <row r="2" spans="1:9" ht="7.5" customHeight="1" x14ac:dyDescent="0.2">
      <c r="A2" s="58" t="s">
        <v>113</v>
      </c>
      <c r="B2" s="58"/>
      <c r="C2" s="58"/>
      <c r="D2" s="58"/>
      <c r="E2" s="58"/>
      <c r="F2" s="58"/>
      <c r="G2" s="58"/>
      <c r="H2" s="58"/>
      <c r="I2" s="58"/>
    </row>
    <row r="3" spans="1:9" ht="12" customHeight="1" x14ac:dyDescent="0.2">
      <c r="A3" s="58"/>
      <c r="B3" s="58"/>
      <c r="C3" s="58"/>
      <c r="D3" s="58"/>
      <c r="E3" s="58"/>
      <c r="F3" s="58"/>
      <c r="G3" s="58"/>
      <c r="H3" s="58"/>
      <c r="I3" s="58"/>
    </row>
    <row r="4" spans="1:9" ht="57.75" customHeight="1" x14ac:dyDescent="0.2">
      <c r="A4" s="58"/>
      <c r="B4" s="58"/>
      <c r="C4" s="58"/>
      <c r="D4" s="58"/>
      <c r="E4" s="58"/>
      <c r="F4" s="58"/>
      <c r="G4" s="58"/>
      <c r="H4" s="58"/>
      <c r="I4" s="58"/>
    </row>
    <row r="5" spans="1:9" ht="20.25" x14ac:dyDescent="0.3">
      <c r="A5" s="6"/>
      <c r="B5" s="7"/>
      <c r="C5" s="6"/>
      <c r="D5" s="6"/>
      <c r="E5" s="6"/>
      <c r="F5" s="6"/>
    </row>
    <row r="6" spans="1:9" ht="20.25" customHeight="1" x14ac:dyDescent="0.2">
      <c r="A6" s="59" t="s">
        <v>0</v>
      </c>
      <c r="B6" s="20"/>
      <c r="C6" s="21"/>
      <c r="D6" s="21"/>
      <c r="E6" s="22"/>
      <c r="F6" s="18"/>
      <c r="G6" s="60" t="s">
        <v>114</v>
      </c>
      <c r="H6" s="61"/>
      <c r="I6" s="62"/>
    </row>
    <row r="7" spans="1:9" ht="60" customHeight="1" x14ac:dyDescent="0.2">
      <c r="A7" s="59"/>
      <c r="B7" s="69" t="s">
        <v>3</v>
      </c>
      <c r="C7" s="70" t="s">
        <v>4</v>
      </c>
      <c r="D7" s="70" t="s">
        <v>5</v>
      </c>
      <c r="E7" s="71" t="s">
        <v>1</v>
      </c>
      <c r="F7" s="57" t="s">
        <v>2</v>
      </c>
      <c r="G7" s="63"/>
      <c r="H7" s="64"/>
      <c r="I7" s="65"/>
    </row>
    <row r="8" spans="1:9" ht="87" customHeight="1" x14ac:dyDescent="0.2">
      <c r="A8" s="59"/>
      <c r="B8" s="69"/>
      <c r="C8" s="70"/>
      <c r="D8" s="70"/>
      <c r="E8" s="71"/>
      <c r="F8" s="57"/>
      <c r="G8" s="66"/>
      <c r="H8" s="67"/>
      <c r="I8" s="68"/>
    </row>
    <row r="9" spans="1:9" ht="23.25" customHeight="1" x14ac:dyDescent="0.2">
      <c r="A9" s="19"/>
      <c r="B9" s="20"/>
      <c r="C9" s="21"/>
      <c r="D9" s="21"/>
      <c r="E9" s="22"/>
      <c r="F9" s="18"/>
      <c r="G9" s="8" t="s">
        <v>115</v>
      </c>
      <c r="H9" s="8" t="s">
        <v>116</v>
      </c>
      <c r="I9" s="8" t="s">
        <v>117</v>
      </c>
    </row>
    <row r="10" spans="1:9" s="24" customFormat="1" ht="60.75" x14ac:dyDescent="0.3">
      <c r="A10" s="35" t="s">
        <v>27</v>
      </c>
      <c r="B10" s="15">
        <v>909</v>
      </c>
      <c r="C10" s="36"/>
      <c r="D10" s="36"/>
      <c r="E10" s="37"/>
      <c r="F10" s="36"/>
      <c r="G10" s="15">
        <f>G11+G34+G93+G100</f>
        <v>859098</v>
      </c>
      <c r="H10" s="15">
        <f t="shared" ref="H10:I10" si="0">H11+H34+H93+H100</f>
        <v>863975</v>
      </c>
      <c r="I10" s="15">
        <f t="shared" si="0"/>
        <v>698565</v>
      </c>
    </row>
    <row r="11" spans="1:9" s="24" customFormat="1" ht="18.75" x14ac:dyDescent="0.3">
      <c r="A11" s="38" t="s">
        <v>17</v>
      </c>
      <c r="B11" s="39">
        <f t="shared" ref="B11:B23" si="1">B10</f>
        <v>909</v>
      </c>
      <c r="C11" s="29" t="s">
        <v>14</v>
      </c>
      <c r="D11" s="29" t="s">
        <v>21</v>
      </c>
      <c r="E11" s="40"/>
      <c r="F11" s="29"/>
      <c r="G11" s="41">
        <f>G12</f>
        <v>278129</v>
      </c>
      <c r="H11" s="41">
        <f t="shared" ref="H11:I11" si="2">H12</f>
        <v>278225</v>
      </c>
      <c r="I11" s="41">
        <f t="shared" si="2"/>
        <v>203507</v>
      </c>
    </row>
    <row r="12" spans="1:9" s="24" customFormat="1" ht="50.25" x14ac:dyDescent="0.3">
      <c r="A12" s="54" t="s">
        <v>28</v>
      </c>
      <c r="B12" s="28">
        <f t="shared" si="1"/>
        <v>909</v>
      </c>
      <c r="C12" s="12" t="s">
        <v>14</v>
      </c>
      <c r="D12" s="12" t="s">
        <v>21</v>
      </c>
      <c r="E12" s="13" t="s">
        <v>67</v>
      </c>
      <c r="F12" s="29"/>
      <c r="G12" s="30">
        <f t="shared" ref="G12:I12" si="3">G13</f>
        <v>278129</v>
      </c>
      <c r="H12" s="30">
        <f t="shared" si="3"/>
        <v>278225</v>
      </c>
      <c r="I12" s="30">
        <f t="shared" si="3"/>
        <v>203507</v>
      </c>
    </row>
    <row r="13" spans="1:9" s="24" customFormat="1" ht="50.25" x14ac:dyDescent="0.3">
      <c r="A13" s="54" t="s">
        <v>45</v>
      </c>
      <c r="B13" s="28">
        <f t="shared" si="1"/>
        <v>909</v>
      </c>
      <c r="C13" s="12" t="s">
        <v>14</v>
      </c>
      <c r="D13" s="12" t="s">
        <v>21</v>
      </c>
      <c r="E13" s="10" t="s">
        <v>68</v>
      </c>
      <c r="F13" s="10"/>
      <c r="G13" s="30">
        <f>G14+G18</f>
        <v>278129</v>
      </c>
      <c r="H13" s="30">
        <f t="shared" ref="H13:I13" si="4">H14+H18</f>
        <v>278225</v>
      </c>
      <c r="I13" s="30">
        <f t="shared" si="4"/>
        <v>203507</v>
      </c>
    </row>
    <row r="14" spans="1:9" s="24" customFormat="1" ht="18.75" x14ac:dyDescent="0.3">
      <c r="A14" s="9" t="s">
        <v>7</v>
      </c>
      <c r="B14" s="10">
        <f t="shared" ref="B14:B17" si="5">B11</f>
        <v>909</v>
      </c>
      <c r="C14" s="26" t="s">
        <v>26</v>
      </c>
      <c r="D14" s="12" t="s">
        <v>21</v>
      </c>
      <c r="E14" s="12" t="s">
        <v>90</v>
      </c>
      <c r="F14" s="56"/>
      <c r="G14" s="30">
        <f>G15</f>
        <v>74622</v>
      </c>
      <c r="H14" s="30">
        <f t="shared" ref="H14:I16" si="6">H15</f>
        <v>74718</v>
      </c>
      <c r="I14" s="30">
        <f t="shared" si="6"/>
        <v>0</v>
      </c>
    </row>
    <row r="15" spans="1:9" s="24" customFormat="1" ht="18.75" x14ac:dyDescent="0.3">
      <c r="A15" s="9" t="s">
        <v>18</v>
      </c>
      <c r="B15" s="10">
        <f t="shared" si="5"/>
        <v>909</v>
      </c>
      <c r="C15" s="26" t="s">
        <v>26</v>
      </c>
      <c r="D15" s="12" t="s">
        <v>21</v>
      </c>
      <c r="E15" s="12" t="s">
        <v>91</v>
      </c>
      <c r="F15" s="56"/>
      <c r="G15" s="30">
        <f>G16</f>
        <v>74622</v>
      </c>
      <c r="H15" s="30">
        <f t="shared" si="6"/>
        <v>74718</v>
      </c>
      <c r="I15" s="30">
        <f t="shared" si="6"/>
        <v>0</v>
      </c>
    </row>
    <row r="16" spans="1:9" s="24" customFormat="1" ht="33.75" x14ac:dyDescent="0.3">
      <c r="A16" s="55" t="s">
        <v>112</v>
      </c>
      <c r="B16" s="10">
        <f t="shared" si="5"/>
        <v>909</v>
      </c>
      <c r="C16" s="26" t="s">
        <v>26</v>
      </c>
      <c r="D16" s="12" t="s">
        <v>21</v>
      </c>
      <c r="E16" s="12" t="s">
        <v>91</v>
      </c>
      <c r="F16" s="12" t="s">
        <v>8</v>
      </c>
      <c r="G16" s="30">
        <f>G17</f>
        <v>74622</v>
      </c>
      <c r="H16" s="30">
        <f t="shared" si="6"/>
        <v>74718</v>
      </c>
      <c r="I16" s="30">
        <f t="shared" si="6"/>
        <v>0</v>
      </c>
    </row>
    <row r="17" spans="1:9" s="24" customFormat="1" ht="33.75" x14ac:dyDescent="0.3">
      <c r="A17" s="9" t="s">
        <v>34</v>
      </c>
      <c r="B17" s="10">
        <f t="shared" si="5"/>
        <v>909</v>
      </c>
      <c r="C17" s="26" t="s">
        <v>26</v>
      </c>
      <c r="D17" s="12" t="s">
        <v>21</v>
      </c>
      <c r="E17" s="12" t="s">
        <v>91</v>
      </c>
      <c r="F17" s="12" t="s">
        <v>38</v>
      </c>
      <c r="G17" s="30">
        <v>74622</v>
      </c>
      <c r="H17" s="30">
        <v>74718</v>
      </c>
      <c r="I17" s="30"/>
    </row>
    <row r="18" spans="1:9" s="24" customFormat="1" ht="66.75" x14ac:dyDescent="0.3">
      <c r="A18" s="54" t="s">
        <v>60</v>
      </c>
      <c r="B18" s="28">
        <f>B12</f>
        <v>909</v>
      </c>
      <c r="C18" s="12" t="s">
        <v>14</v>
      </c>
      <c r="D18" s="12" t="s">
        <v>21</v>
      </c>
      <c r="E18" s="10" t="s">
        <v>69</v>
      </c>
      <c r="F18" s="10"/>
      <c r="G18" s="30">
        <f t="shared" ref="G18" si="7">G19+G22+G25+G28+G31</f>
        <v>203507</v>
      </c>
      <c r="H18" s="30">
        <f t="shared" ref="H18:I18" si="8">H19+H22+H25+H28+H31</f>
        <v>203507</v>
      </c>
      <c r="I18" s="30">
        <f t="shared" si="8"/>
        <v>203507</v>
      </c>
    </row>
    <row r="19" spans="1:9" s="24" customFormat="1" ht="50.25" x14ac:dyDescent="0.3">
      <c r="A19" s="54" t="s">
        <v>101</v>
      </c>
      <c r="B19" s="28">
        <f>B13</f>
        <v>909</v>
      </c>
      <c r="C19" s="12" t="s">
        <v>14</v>
      </c>
      <c r="D19" s="12" t="s">
        <v>21</v>
      </c>
      <c r="E19" s="10" t="s">
        <v>70</v>
      </c>
      <c r="F19" s="12"/>
      <c r="G19" s="11">
        <f t="shared" ref="G19:I20" si="9">G20</f>
        <v>174748</v>
      </c>
      <c r="H19" s="11">
        <f t="shared" si="9"/>
        <v>174748</v>
      </c>
      <c r="I19" s="11">
        <f t="shared" si="9"/>
        <v>174748</v>
      </c>
    </row>
    <row r="20" spans="1:9" s="24" customFormat="1" ht="18.75" x14ac:dyDescent="0.3">
      <c r="A20" s="54" t="s">
        <v>10</v>
      </c>
      <c r="B20" s="28">
        <f t="shared" si="1"/>
        <v>909</v>
      </c>
      <c r="C20" s="12" t="s">
        <v>14</v>
      </c>
      <c r="D20" s="12" t="s">
        <v>21</v>
      </c>
      <c r="E20" s="10" t="s">
        <v>70</v>
      </c>
      <c r="F20" s="12" t="s">
        <v>11</v>
      </c>
      <c r="G20" s="10">
        <f>G21</f>
        <v>174748</v>
      </c>
      <c r="H20" s="10">
        <f t="shared" si="9"/>
        <v>174748</v>
      </c>
      <c r="I20" s="10">
        <f t="shared" si="9"/>
        <v>174748</v>
      </c>
    </row>
    <row r="21" spans="1:9" s="24" customFormat="1" ht="66.75" x14ac:dyDescent="0.3">
      <c r="A21" s="55" t="s">
        <v>102</v>
      </c>
      <c r="B21" s="28">
        <f t="shared" si="1"/>
        <v>909</v>
      </c>
      <c r="C21" s="12" t="s">
        <v>14</v>
      </c>
      <c r="D21" s="12" t="s">
        <v>21</v>
      </c>
      <c r="E21" s="10" t="s">
        <v>70</v>
      </c>
      <c r="F21" s="12" t="s">
        <v>39</v>
      </c>
      <c r="G21" s="10">
        <v>174748</v>
      </c>
      <c r="H21" s="10">
        <v>174748</v>
      </c>
      <c r="I21" s="10">
        <v>174748</v>
      </c>
    </row>
    <row r="22" spans="1:9" s="24" customFormat="1" ht="66.75" x14ac:dyDescent="0.3">
      <c r="A22" s="54" t="s">
        <v>103</v>
      </c>
      <c r="B22" s="28">
        <f t="shared" si="1"/>
        <v>909</v>
      </c>
      <c r="C22" s="12" t="s">
        <v>14</v>
      </c>
      <c r="D22" s="12" t="s">
        <v>21</v>
      </c>
      <c r="E22" s="10" t="s">
        <v>71</v>
      </c>
      <c r="F22" s="12"/>
      <c r="G22" s="11">
        <f t="shared" ref="G22:I23" si="10">G23</f>
        <v>9448</v>
      </c>
      <c r="H22" s="11">
        <f t="shared" si="10"/>
        <v>9448</v>
      </c>
      <c r="I22" s="11">
        <f t="shared" si="10"/>
        <v>9448</v>
      </c>
    </row>
    <row r="23" spans="1:9" s="24" customFormat="1" ht="18.75" x14ac:dyDescent="0.3">
      <c r="A23" s="54" t="s">
        <v>10</v>
      </c>
      <c r="B23" s="28">
        <f t="shared" si="1"/>
        <v>909</v>
      </c>
      <c r="C23" s="12" t="s">
        <v>14</v>
      </c>
      <c r="D23" s="12" t="s">
        <v>21</v>
      </c>
      <c r="E23" s="10" t="s">
        <v>71</v>
      </c>
      <c r="F23" s="12" t="s">
        <v>11</v>
      </c>
      <c r="G23" s="10">
        <f>G24</f>
        <v>9448</v>
      </c>
      <c r="H23" s="10">
        <f t="shared" si="10"/>
        <v>9448</v>
      </c>
      <c r="I23" s="10">
        <f t="shared" si="10"/>
        <v>9448</v>
      </c>
    </row>
    <row r="24" spans="1:9" s="24" customFormat="1" ht="66.75" x14ac:dyDescent="0.3">
      <c r="A24" s="55" t="s">
        <v>102</v>
      </c>
      <c r="B24" s="28">
        <v>909</v>
      </c>
      <c r="C24" s="12" t="s">
        <v>14</v>
      </c>
      <c r="D24" s="12" t="s">
        <v>21</v>
      </c>
      <c r="E24" s="10" t="s">
        <v>71</v>
      </c>
      <c r="F24" s="12" t="s">
        <v>39</v>
      </c>
      <c r="G24" s="10">
        <v>9448</v>
      </c>
      <c r="H24" s="10">
        <v>9448</v>
      </c>
      <c r="I24" s="10">
        <v>9448</v>
      </c>
    </row>
    <row r="25" spans="1:9" s="24" customFormat="1" ht="99.75" x14ac:dyDescent="0.3">
      <c r="A25" s="54" t="s">
        <v>109</v>
      </c>
      <c r="B25" s="28">
        <v>909</v>
      </c>
      <c r="C25" s="12" t="s">
        <v>14</v>
      </c>
      <c r="D25" s="12" t="s">
        <v>21</v>
      </c>
      <c r="E25" s="10" t="s">
        <v>72</v>
      </c>
      <c r="F25" s="12"/>
      <c r="G25" s="11">
        <f t="shared" ref="G25:I25" si="11">G26</f>
        <v>1909</v>
      </c>
      <c r="H25" s="11">
        <f t="shared" si="11"/>
        <v>1909</v>
      </c>
      <c r="I25" s="11">
        <f t="shared" si="11"/>
        <v>1909</v>
      </c>
    </row>
    <row r="26" spans="1:9" s="24" customFormat="1" ht="18.75" x14ac:dyDescent="0.3">
      <c r="A26" s="54" t="s">
        <v>10</v>
      </c>
      <c r="B26" s="28">
        <f>B24</f>
        <v>909</v>
      </c>
      <c r="C26" s="12" t="s">
        <v>14</v>
      </c>
      <c r="D26" s="12" t="s">
        <v>21</v>
      </c>
      <c r="E26" s="10" t="s">
        <v>72</v>
      </c>
      <c r="F26" s="12" t="s">
        <v>11</v>
      </c>
      <c r="G26" s="10">
        <f>SUM(G27:G27)</f>
        <v>1909</v>
      </c>
      <c r="H26" s="10">
        <f t="shared" ref="H26:I26" si="12">SUM(H27:H27)</f>
        <v>1909</v>
      </c>
      <c r="I26" s="10">
        <f t="shared" si="12"/>
        <v>1909</v>
      </c>
    </row>
    <row r="27" spans="1:9" s="24" customFormat="1" ht="66.75" x14ac:dyDescent="0.3">
      <c r="A27" s="55" t="s">
        <v>102</v>
      </c>
      <c r="B27" s="28">
        <f>B25</f>
        <v>909</v>
      </c>
      <c r="C27" s="12" t="s">
        <v>14</v>
      </c>
      <c r="D27" s="12" t="s">
        <v>21</v>
      </c>
      <c r="E27" s="10" t="s">
        <v>72</v>
      </c>
      <c r="F27" s="12" t="s">
        <v>39</v>
      </c>
      <c r="G27" s="10">
        <v>1909</v>
      </c>
      <c r="H27" s="10">
        <v>1909</v>
      </c>
      <c r="I27" s="10">
        <v>1909</v>
      </c>
    </row>
    <row r="28" spans="1:9" s="24" customFormat="1" ht="99.75" x14ac:dyDescent="0.3">
      <c r="A28" s="54" t="s">
        <v>110</v>
      </c>
      <c r="B28" s="28">
        <f>B26</f>
        <v>909</v>
      </c>
      <c r="C28" s="12" t="s">
        <v>14</v>
      </c>
      <c r="D28" s="12" t="s">
        <v>21</v>
      </c>
      <c r="E28" s="10" t="s">
        <v>73</v>
      </c>
      <c r="F28" s="12"/>
      <c r="G28" s="11">
        <f t="shared" ref="G28:I29" si="13">G29</f>
        <v>12953</v>
      </c>
      <c r="H28" s="11">
        <f t="shared" si="13"/>
        <v>12953</v>
      </c>
      <c r="I28" s="11">
        <f t="shared" si="13"/>
        <v>12953</v>
      </c>
    </row>
    <row r="29" spans="1:9" s="24" customFormat="1" ht="18.75" x14ac:dyDescent="0.3">
      <c r="A29" s="54" t="s">
        <v>10</v>
      </c>
      <c r="B29" s="28">
        <f>B28</f>
        <v>909</v>
      </c>
      <c r="C29" s="12" t="s">
        <v>14</v>
      </c>
      <c r="D29" s="12" t="s">
        <v>21</v>
      </c>
      <c r="E29" s="10" t="s">
        <v>73</v>
      </c>
      <c r="F29" s="12" t="s">
        <v>11</v>
      </c>
      <c r="G29" s="10">
        <f t="shared" si="13"/>
        <v>12953</v>
      </c>
      <c r="H29" s="10">
        <f t="shared" si="13"/>
        <v>12953</v>
      </c>
      <c r="I29" s="10">
        <f t="shared" si="13"/>
        <v>12953</v>
      </c>
    </row>
    <row r="30" spans="1:9" s="24" customFormat="1" ht="66.75" x14ac:dyDescent="0.3">
      <c r="A30" s="55" t="s">
        <v>102</v>
      </c>
      <c r="B30" s="28">
        <f>B29</f>
        <v>909</v>
      </c>
      <c r="C30" s="12" t="s">
        <v>14</v>
      </c>
      <c r="D30" s="12" t="s">
        <v>21</v>
      </c>
      <c r="E30" s="10" t="s">
        <v>73</v>
      </c>
      <c r="F30" s="12" t="s">
        <v>39</v>
      </c>
      <c r="G30" s="10">
        <v>12953</v>
      </c>
      <c r="H30" s="10">
        <v>12953</v>
      </c>
      <c r="I30" s="10">
        <v>12953</v>
      </c>
    </row>
    <row r="31" spans="1:9" s="24" customFormat="1" ht="83.25" x14ac:dyDescent="0.3">
      <c r="A31" s="54" t="s">
        <v>111</v>
      </c>
      <c r="B31" s="28">
        <f>B30</f>
        <v>909</v>
      </c>
      <c r="C31" s="12" t="s">
        <v>14</v>
      </c>
      <c r="D31" s="12" t="s">
        <v>21</v>
      </c>
      <c r="E31" s="10" t="s">
        <v>61</v>
      </c>
      <c r="F31" s="12"/>
      <c r="G31" s="10">
        <f t="shared" ref="G31:I32" si="14">G32</f>
        <v>4449</v>
      </c>
      <c r="H31" s="10">
        <f t="shared" si="14"/>
        <v>4449</v>
      </c>
      <c r="I31" s="10">
        <f t="shared" si="14"/>
        <v>4449</v>
      </c>
    </row>
    <row r="32" spans="1:9" s="24" customFormat="1" ht="18.75" x14ac:dyDescent="0.3">
      <c r="A32" s="54" t="s">
        <v>10</v>
      </c>
      <c r="B32" s="28">
        <f>B31</f>
        <v>909</v>
      </c>
      <c r="C32" s="12" t="s">
        <v>14</v>
      </c>
      <c r="D32" s="12" t="s">
        <v>21</v>
      </c>
      <c r="E32" s="10" t="s">
        <v>61</v>
      </c>
      <c r="F32" s="12" t="s">
        <v>11</v>
      </c>
      <c r="G32" s="10">
        <f t="shared" si="14"/>
        <v>4449</v>
      </c>
      <c r="H32" s="10">
        <f t="shared" si="14"/>
        <v>4449</v>
      </c>
      <c r="I32" s="10">
        <f t="shared" si="14"/>
        <v>4449</v>
      </c>
    </row>
    <row r="33" spans="1:9" s="24" customFormat="1" ht="66.75" x14ac:dyDescent="0.3">
      <c r="A33" s="55" t="s">
        <v>102</v>
      </c>
      <c r="B33" s="28">
        <f>B32</f>
        <v>909</v>
      </c>
      <c r="C33" s="12" t="s">
        <v>14</v>
      </c>
      <c r="D33" s="12" t="s">
        <v>21</v>
      </c>
      <c r="E33" s="10" t="s">
        <v>61</v>
      </c>
      <c r="F33" s="12" t="s">
        <v>39</v>
      </c>
      <c r="G33" s="10">
        <v>4449</v>
      </c>
      <c r="H33" s="10">
        <v>4449</v>
      </c>
      <c r="I33" s="10">
        <v>4449</v>
      </c>
    </row>
    <row r="34" spans="1:9" s="24" customFormat="1" ht="18.75" x14ac:dyDescent="0.3">
      <c r="A34" s="38" t="s">
        <v>25</v>
      </c>
      <c r="B34" s="39">
        <f>B29</f>
        <v>909</v>
      </c>
      <c r="C34" s="29" t="s">
        <v>14</v>
      </c>
      <c r="D34" s="29" t="s">
        <v>15</v>
      </c>
      <c r="E34" s="40"/>
      <c r="F34" s="29"/>
      <c r="G34" s="41">
        <f>G35+G40+G82+G87</f>
        <v>483091</v>
      </c>
      <c r="H34" s="41">
        <f t="shared" ref="H34:I34" si="15">H35+H40+H82+H87</f>
        <v>487872</v>
      </c>
      <c r="I34" s="41">
        <f t="shared" si="15"/>
        <v>413281</v>
      </c>
    </row>
    <row r="35" spans="1:9" s="24" customFormat="1" ht="83.25" x14ac:dyDescent="0.3">
      <c r="A35" s="9" t="s">
        <v>23</v>
      </c>
      <c r="B35" s="10">
        <f>B25</f>
        <v>909</v>
      </c>
      <c r="C35" s="12" t="s">
        <v>14</v>
      </c>
      <c r="D35" s="12" t="s">
        <v>15</v>
      </c>
      <c r="E35" s="13" t="s">
        <v>74</v>
      </c>
      <c r="F35" s="12"/>
      <c r="G35" s="30">
        <f t="shared" ref="G35:I36" si="16">G36</f>
        <v>835</v>
      </c>
      <c r="H35" s="30">
        <f t="shared" si="16"/>
        <v>0</v>
      </c>
      <c r="I35" s="30">
        <f t="shared" si="16"/>
        <v>0</v>
      </c>
    </row>
    <row r="36" spans="1:9" s="24" customFormat="1" ht="18.75" x14ac:dyDescent="0.3">
      <c r="A36" s="9" t="s">
        <v>7</v>
      </c>
      <c r="B36" s="10">
        <f>B26</f>
        <v>909</v>
      </c>
      <c r="C36" s="12" t="s">
        <v>26</v>
      </c>
      <c r="D36" s="12" t="s">
        <v>15</v>
      </c>
      <c r="E36" s="13" t="s">
        <v>75</v>
      </c>
      <c r="F36" s="12"/>
      <c r="G36" s="14">
        <f t="shared" si="16"/>
        <v>835</v>
      </c>
      <c r="H36" s="14">
        <f t="shared" si="16"/>
        <v>0</v>
      </c>
      <c r="I36" s="14">
        <f t="shared" si="16"/>
        <v>0</v>
      </c>
    </row>
    <row r="37" spans="1:9" s="24" customFormat="1" ht="18.75" x14ac:dyDescent="0.3">
      <c r="A37" s="9" t="s">
        <v>29</v>
      </c>
      <c r="B37" s="10">
        <f>B28</f>
        <v>909</v>
      </c>
      <c r="C37" s="12" t="s">
        <v>14</v>
      </c>
      <c r="D37" s="12" t="s">
        <v>15</v>
      </c>
      <c r="E37" s="13" t="s">
        <v>99</v>
      </c>
      <c r="F37" s="12"/>
      <c r="G37" s="30">
        <f t="shared" ref="G37:I38" si="17">G38</f>
        <v>835</v>
      </c>
      <c r="H37" s="30">
        <f t="shared" si="17"/>
        <v>0</v>
      </c>
      <c r="I37" s="30">
        <f t="shared" si="17"/>
        <v>0</v>
      </c>
    </row>
    <row r="38" spans="1:9" s="24" customFormat="1" ht="33.75" x14ac:dyDescent="0.3">
      <c r="A38" s="55" t="s">
        <v>112</v>
      </c>
      <c r="B38" s="10">
        <f>B29</f>
        <v>909</v>
      </c>
      <c r="C38" s="12" t="s">
        <v>14</v>
      </c>
      <c r="D38" s="12" t="s">
        <v>15</v>
      </c>
      <c r="E38" s="13" t="s">
        <v>76</v>
      </c>
      <c r="F38" s="12" t="s">
        <v>8</v>
      </c>
      <c r="G38" s="30">
        <f t="shared" si="17"/>
        <v>835</v>
      </c>
      <c r="H38" s="30">
        <f t="shared" si="17"/>
        <v>0</v>
      </c>
      <c r="I38" s="30">
        <f t="shared" si="17"/>
        <v>0</v>
      </c>
    </row>
    <row r="39" spans="1:9" s="24" customFormat="1" ht="33" x14ac:dyDescent="0.25">
      <c r="A39" s="9" t="s">
        <v>34</v>
      </c>
      <c r="B39" s="10">
        <f>B34</f>
        <v>909</v>
      </c>
      <c r="C39" s="12" t="s">
        <v>14</v>
      </c>
      <c r="D39" s="12" t="s">
        <v>15</v>
      </c>
      <c r="E39" s="13" t="s">
        <v>76</v>
      </c>
      <c r="F39" s="12" t="s">
        <v>38</v>
      </c>
      <c r="G39" s="10">
        <v>835</v>
      </c>
      <c r="H39" s="10"/>
      <c r="I39" s="10"/>
    </row>
    <row r="40" spans="1:9" s="24" customFormat="1" ht="49.5" x14ac:dyDescent="0.25">
      <c r="A40" s="9" t="s">
        <v>30</v>
      </c>
      <c r="B40" s="10">
        <v>909</v>
      </c>
      <c r="C40" s="12" t="s">
        <v>14</v>
      </c>
      <c r="D40" s="12" t="s">
        <v>15</v>
      </c>
      <c r="E40" s="13" t="s">
        <v>77</v>
      </c>
      <c r="F40" s="12"/>
      <c r="G40" s="11">
        <f>G41+G46+G68+G63</f>
        <v>482256</v>
      </c>
      <c r="H40" s="11">
        <f t="shared" ref="H40:I40" si="18">H41+H46+H68+H63</f>
        <v>487872</v>
      </c>
      <c r="I40" s="11">
        <f t="shared" si="18"/>
        <v>413281</v>
      </c>
    </row>
    <row r="41" spans="1:9" s="24" customFormat="1" ht="33" x14ac:dyDescent="0.25">
      <c r="A41" s="9" t="s">
        <v>107</v>
      </c>
      <c r="B41" s="10">
        <f>B40</f>
        <v>909</v>
      </c>
      <c r="C41" s="12" t="s">
        <v>26</v>
      </c>
      <c r="D41" s="12" t="s">
        <v>15</v>
      </c>
      <c r="E41" s="13" t="s">
        <v>95</v>
      </c>
      <c r="F41" s="12"/>
      <c r="G41" s="11">
        <f t="shared" ref="G41" si="19">G43</f>
        <v>366489</v>
      </c>
      <c r="H41" s="11">
        <f t="shared" ref="H41:I41" si="20">H43</f>
        <v>380702</v>
      </c>
      <c r="I41" s="11">
        <f t="shared" si="20"/>
        <v>376154</v>
      </c>
    </row>
    <row r="42" spans="1:9" s="24" customFormat="1" ht="18.75" x14ac:dyDescent="0.3">
      <c r="A42" s="9" t="s">
        <v>7</v>
      </c>
      <c r="B42" s="10">
        <f>B39</f>
        <v>909</v>
      </c>
      <c r="C42" s="12" t="s">
        <v>26</v>
      </c>
      <c r="D42" s="12" t="s">
        <v>15</v>
      </c>
      <c r="E42" s="13" t="s">
        <v>94</v>
      </c>
      <c r="F42" s="12"/>
      <c r="G42" s="14">
        <f t="shared" ref="G42:I42" si="21">G43</f>
        <v>366489</v>
      </c>
      <c r="H42" s="14">
        <f t="shared" si="21"/>
        <v>380702</v>
      </c>
      <c r="I42" s="14">
        <f t="shared" si="21"/>
        <v>376154</v>
      </c>
    </row>
    <row r="43" spans="1:9" s="24" customFormat="1" x14ac:dyDescent="0.25">
      <c r="A43" s="9" t="s">
        <v>29</v>
      </c>
      <c r="B43" s="10">
        <f>B26</f>
        <v>909</v>
      </c>
      <c r="C43" s="12" t="s">
        <v>14</v>
      </c>
      <c r="D43" s="12" t="s">
        <v>15</v>
      </c>
      <c r="E43" s="13" t="s">
        <v>62</v>
      </c>
      <c r="F43" s="12"/>
      <c r="G43" s="11">
        <f t="shared" ref="G43:I44" si="22">G44</f>
        <v>366489</v>
      </c>
      <c r="H43" s="11">
        <f t="shared" si="22"/>
        <v>380702</v>
      </c>
      <c r="I43" s="11">
        <f t="shared" si="22"/>
        <v>376154</v>
      </c>
    </row>
    <row r="44" spans="1:9" s="24" customFormat="1" ht="33" x14ac:dyDescent="0.25">
      <c r="A44" s="55" t="s">
        <v>112</v>
      </c>
      <c r="B44" s="10">
        <f>B43</f>
        <v>909</v>
      </c>
      <c r="C44" s="12" t="s">
        <v>26</v>
      </c>
      <c r="D44" s="12" t="s">
        <v>15</v>
      </c>
      <c r="E44" s="13" t="s">
        <v>100</v>
      </c>
      <c r="F44" s="12" t="s">
        <v>8</v>
      </c>
      <c r="G44" s="10">
        <f t="shared" si="22"/>
        <v>366489</v>
      </c>
      <c r="H44" s="10">
        <f t="shared" si="22"/>
        <v>380702</v>
      </c>
      <c r="I44" s="10">
        <f t="shared" si="22"/>
        <v>376154</v>
      </c>
    </row>
    <row r="45" spans="1:9" s="24" customFormat="1" ht="33" x14ac:dyDescent="0.25">
      <c r="A45" s="9" t="s">
        <v>34</v>
      </c>
      <c r="B45" s="10">
        <f>B44</f>
        <v>909</v>
      </c>
      <c r="C45" s="12" t="s">
        <v>26</v>
      </c>
      <c r="D45" s="12" t="s">
        <v>15</v>
      </c>
      <c r="E45" s="13" t="s">
        <v>100</v>
      </c>
      <c r="F45" s="12" t="s">
        <v>38</v>
      </c>
      <c r="G45" s="10">
        <v>366489</v>
      </c>
      <c r="H45" s="10">
        <v>380702</v>
      </c>
      <c r="I45" s="10">
        <v>376154</v>
      </c>
    </row>
    <row r="46" spans="1:9" s="24" customFormat="1" ht="66" x14ac:dyDescent="0.25">
      <c r="A46" s="9" t="s">
        <v>46</v>
      </c>
      <c r="B46" s="10">
        <f>B44</f>
        <v>909</v>
      </c>
      <c r="C46" s="12" t="s">
        <v>26</v>
      </c>
      <c r="D46" s="12" t="s">
        <v>15</v>
      </c>
      <c r="E46" s="13" t="s">
        <v>78</v>
      </c>
      <c r="F46" s="12"/>
      <c r="G46" s="10">
        <f>G47+G54+G60</f>
        <v>23786</v>
      </c>
      <c r="H46" s="10">
        <f t="shared" ref="H46:I46" si="23">H47+H54+H60</f>
        <v>0</v>
      </c>
      <c r="I46" s="10">
        <f t="shared" si="23"/>
        <v>10000</v>
      </c>
    </row>
    <row r="47" spans="1:9" s="24" customFormat="1" x14ac:dyDescent="0.25">
      <c r="A47" s="9" t="s">
        <v>7</v>
      </c>
      <c r="B47" s="10">
        <f>B44</f>
        <v>909</v>
      </c>
      <c r="C47" s="12" t="s">
        <v>26</v>
      </c>
      <c r="D47" s="12" t="s">
        <v>15</v>
      </c>
      <c r="E47" s="13" t="s">
        <v>79</v>
      </c>
      <c r="F47" s="12"/>
      <c r="G47" s="10">
        <f>G48+G51</f>
        <v>11517</v>
      </c>
      <c r="H47" s="10">
        <f t="shared" ref="H47:I47" si="24">H48+H51</f>
        <v>0</v>
      </c>
      <c r="I47" s="10">
        <f t="shared" si="24"/>
        <v>10000</v>
      </c>
    </row>
    <row r="48" spans="1:9" s="24" customFormat="1" x14ac:dyDescent="0.25">
      <c r="A48" s="9" t="s">
        <v>20</v>
      </c>
      <c r="B48" s="10">
        <f>B45</f>
        <v>909</v>
      </c>
      <c r="C48" s="12" t="s">
        <v>26</v>
      </c>
      <c r="D48" s="12" t="s">
        <v>15</v>
      </c>
      <c r="E48" s="13" t="s">
        <v>87</v>
      </c>
      <c r="F48" s="12"/>
      <c r="G48" s="11">
        <f t="shared" ref="G48:I49" si="25">G49</f>
        <v>1517</v>
      </c>
      <c r="H48" s="11">
        <f t="shared" si="25"/>
        <v>0</v>
      </c>
      <c r="I48" s="11">
        <f t="shared" si="25"/>
        <v>0</v>
      </c>
    </row>
    <row r="49" spans="1:9" s="24" customFormat="1" ht="33" x14ac:dyDescent="0.25">
      <c r="A49" s="9" t="s">
        <v>41</v>
      </c>
      <c r="B49" s="10">
        <f>B46</f>
        <v>909</v>
      </c>
      <c r="C49" s="12" t="s">
        <v>26</v>
      </c>
      <c r="D49" s="12" t="s">
        <v>15</v>
      </c>
      <c r="E49" s="13" t="s">
        <v>87</v>
      </c>
      <c r="F49" s="12" t="s">
        <v>22</v>
      </c>
      <c r="G49" s="10">
        <f t="shared" si="25"/>
        <v>1517</v>
      </c>
      <c r="H49" s="10">
        <f t="shared" si="25"/>
        <v>0</v>
      </c>
      <c r="I49" s="10">
        <f t="shared" si="25"/>
        <v>0</v>
      </c>
    </row>
    <row r="50" spans="1:9" s="24" customFormat="1" x14ac:dyDescent="0.25">
      <c r="A50" s="9" t="s">
        <v>20</v>
      </c>
      <c r="B50" s="10">
        <f t="shared" ref="B50:B80" si="26">B48</f>
        <v>909</v>
      </c>
      <c r="C50" s="12" t="s">
        <v>26</v>
      </c>
      <c r="D50" s="12" t="s">
        <v>15</v>
      </c>
      <c r="E50" s="13" t="s">
        <v>87</v>
      </c>
      <c r="F50" s="12" t="s">
        <v>44</v>
      </c>
      <c r="G50" s="10">
        <v>1517</v>
      </c>
      <c r="H50" s="10"/>
      <c r="I50" s="10"/>
    </row>
    <row r="51" spans="1:9" s="24" customFormat="1" x14ac:dyDescent="0.25">
      <c r="A51" s="9" t="s">
        <v>29</v>
      </c>
      <c r="B51" s="10">
        <f>B49</f>
        <v>909</v>
      </c>
      <c r="C51" s="12" t="s">
        <v>26</v>
      </c>
      <c r="D51" s="12" t="s">
        <v>15</v>
      </c>
      <c r="E51" s="13" t="s">
        <v>86</v>
      </c>
      <c r="F51" s="12"/>
      <c r="G51" s="11">
        <f t="shared" ref="G51:I52" si="27">G52</f>
        <v>10000</v>
      </c>
      <c r="H51" s="11">
        <f t="shared" si="27"/>
        <v>0</v>
      </c>
      <c r="I51" s="11">
        <f t="shared" si="27"/>
        <v>10000</v>
      </c>
    </row>
    <row r="52" spans="1:9" s="24" customFormat="1" ht="33" x14ac:dyDescent="0.25">
      <c r="A52" s="55" t="s">
        <v>112</v>
      </c>
      <c r="B52" s="10">
        <f>B50</f>
        <v>909</v>
      </c>
      <c r="C52" s="12" t="s">
        <v>26</v>
      </c>
      <c r="D52" s="12" t="s">
        <v>15</v>
      </c>
      <c r="E52" s="13" t="s">
        <v>86</v>
      </c>
      <c r="F52" s="12" t="s">
        <v>8</v>
      </c>
      <c r="G52" s="10">
        <f t="shared" si="27"/>
        <v>10000</v>
      </c>
      <c r="H52" s="10">
        <f t="shared" si="27"/>
        <v>0</v>
      </c>
      <c r="I52" s="10">
        <f t="shared" si="27"/>
        <v>10000</v>
      </c>
    </row>
    <row r="53" spans="1:9" s="24" customFormat="1" ht="33" x14ac:dyDescent="0.25">
      <c r="A53" s="9" t="s">
        <v>34</v>
      </c>
      <c r="B53" s="10">
        <f t="shared" si="26"/>
        <v>909</v>
      </c>
      <c r="C53" s="12" t="s">
        <v>26</v>
      </c>
      <c r="D53" s="12" t="s">
        <v>15</v>
      </c>
      <c r="E53" s="13" t="s">
        <v>86</v>
      </c>
      <c r="F53" s="12" t="s">
        <v>38</v>
      </c>
      <c r="G53" s="10">
        <v>10000</v>
      </c>
      <c r="H53" s="10"/>
      <c r="I53" s="10">
        <v>10000</v>
      </c>
    </row>
    <row r="54" spans="1:9" s="24" customFormat="1" hidden="1" x14ac:dyDescent="0.25">
      <c r="A54" s="9" t="s">
        <v>48</v>
      </c>
      <c r="B54" s="10">
        <f t="shared" si="26"/>
        <v>909</v>
      </c>
      <c r="C54" s="12" t="s">
        <v>26</v>
      </c>
      <c r="D54" s="12" t="s">
        <v>15</v>
      </c>
      <c r="E54" s="13" t="s">
        <v>58</v>
      </c>
      <c r="F54" s="12"/>
      <c r="G54" s="10">
        <f t="shared" ref="G54:I54" si="28">G55</f>
        <v>0</v>
      </c>
      <c r="H54" s="10">
        <f t="shared" si="28"/>
        <v>0</v>
      </c>
      <c r="I54" s="10">
        <f t="shared" si="28"/>
        <v>0</v>
      </c>
    </row>
    <row r="55" spans="1:9" s="24" customFormat="1" ht="103.5" hidden="1" customHeight="1" x14ac:dyDescent="0.3">
      <c r="A55" s="31" t="s">
        <v>49</v>
      </c>
      <c r="B55" s="10">
        <f t="shared" si="26"/>
        <v>909</v>
      </c>
      <c r="C55" s="12" t="s">
        <v>26</v>
      </c>
      <c r="D55" s="12" t="s">
        <v>15</v>
      </c>
      <c r="E55" s="13" t="s">
        <v>59</v>
      </c>
      <c r="F55" s="12"/>
      <c r="G55" s="10">
        <f t="shared" ref="G55" si="29">G56+G58</f>
        <v>0</v>
      </c>
      <c r="H55" s="10">
        <f t="shared" ref="H55:I55" si="30">H56+H58</f>
        <v>0</v>
      </c>
      <c r="I55" s="10">
        <f t="shared" si="30"/>
        <v>0</v>
      </c>
    </row>
    <row r="56" spans="1:9" s="24" customFormat="1" ht="33" hidden="1" x14ac:dyDescent="0.25">
      <c r="A56" s="31" t="s">
        <v>9</v>
      </c>
      <c r="B56" s="10">
        <f t="shared" si="26"/>
        <v>909</v>
      </c>
      <c r="C56" s="12" t="s">
        <v>26</v>
      </c>
      <c r="D56" s="12" t="s">
        <v>15</v>
      </c>
      <c r="E56" s="13" t="s">
        <v>59</v>
      </c>
      <c r="F56" s="12" t="s">
        <v>8</v>
      </c>
      <c r="G56" s="10">
        <f t="shared" ref="G56:I56" si="31">G57</f>
        <v>0</v>
      </c>
      <c r="H56" s="10">
        <f t="shared" si="31"/>
        <v>0</v>
      </c>
      <c r="I56" s="10">
        <f t="shared" si="31"/>
        <v>0</v>
      </c>
    </row>
    <row r="57" spans="1:9" s="24" customFormat="1" ht="33" hidden="1" x14ac:dyDescent="0.25">
      <c r="A57" s="31" t="s">
        <v>34</v>
      </c>
      <c r="B57" s="10">
        <f t="shared" si="26"/>
        <v>909</v>
      </c>
      <c r="C57" s="12" t="s">
        <v>26</v>
      </c>
      <c r="D57" s="12" t="s">
        <v>15</v>
      </c>
      <c r="E57" s="13" t="s">
        <v>59</v>
      </c>
      <c r="F57" s="12" t="s">
        <v>38</v>
      </c>
      <c r="G57" s="10">
        <f>22022+36050-58072</f>
        <v>0</v>
      </c>
      <c r="H57" s="10">
        <f t="shared" ref="H57:I57" si="32">22022+36050-58072</f>
        <v>0</v>
      </c>
      <c r="I57" s="10">
        <f t="shared" si="32"/>
        <v>0</v>
      </c>
    </row>
    <row r="58" spans="1:9" s="24" customFormat="1" ht="33" hidden="1" x14ac:dyDescent="0.25">
      <c r="A58" s="31" t="s">
        <v>41</v>
      </c>
      <c r="B58" s="10">
        <f t="shared" si="26"/>
        <v>909</v>
      </c>
      <c r="C58" s="12" t="s">
        <v>26</v>
      </c>
      <c r="D58" s="12" t="s">
        <v>15</v>
      </c>
      <c r="E58" s="13" t="s">
        <v>59</v>
      </c>
      <c r="F58" s="12" t="s">
        <v>22</v>
      </c>
      <c r="G58" s="10">
        <f t="shared" ref="G58:I58" si="33">G59</f>
        <v>0</v>
      </c>
      <c r="H58" s="10">
        <f t="shared" si="33"/>
        <v>0</v>
      </c>
      <c r="I58" s="10">
        <f t="shared" si="33"/>
        <v>0</v>
      </c>
    </row>
    <row r="59" spans="1:9" s="24" customFormat="1" hidden="1" x14ac:dyDescent="0.25">
      <c r="A59" s="31" t="s">
        <v>20</v>
      </c>
      <c r="B59" s="10">
        <f t="shared" si="26"/>
        <v>909</v>
      </c>
      <c r="C59" s="12" t="s">
        <v>26</v>
      </c>
      <c r="D59" s="12" t="s">
        <v>15</v>
      </c>
      <c r="E59" s="13" t="s">
        <v>59</v>
      </c>
      <c r="F59" s="12" t="s">
        <v>44</v>
      </c>
      <c r="G59" s="10"/>
      <c r="H59" s="10"/>
      <c r="I59" s="10"/>
    </row>
    <row r="60" spans="1:9" s="24" customFormat="1" ht="129" customHeight="1" x14ac:dyDescent="0.3">
      <c r="A60" s="34" t="s">
        <v>106</v>
      </c>
      <c r="B60" s="10">
        <f t="shared" si="26"/>
        <v>909</v>
      </c>
      <c r="C60" s="12" t="s">
        <v>26</v>
      </c>
      <c r="D60" s="12" t="s">
        <v>15</v>
      </c>
      <c r="E60" s="17" t="s">
        <v>104</v>
      </c>
      <c r="F60" s="12"/>
      <c r="G60" s="10">
        <f>G61</f>
        <v>12269</v>
      </c>
      <c r="H60" s="10">
        <f t="shared" ref="H60:I61" si="34">H61</f>
        <v>0</v>
      </c>
      <c r="I60" s="10">
        <f t="shared" si="34"/>
        <v>0</v>
      </c>
    </row>
    <row r="61" spans="1:9" s="24" customFormat="1" ht="33" x14ac:dyDescent="0.25">
      <c r="A61" s="55" t="s">
        <v>112</v>
      </c>
      <c r="B61" s="10">
        <f t="shared" si="26"/>
        <v>909</v>
      </c>
      <c r="C61" s="12" t="s">
        <v>26</v>
      </c>
      <c r="D61" s="12" t="s">
        <v>15</v>
      </c>
      <c r="E61" s="17" t="s">
        <v>104</v>
      </c>
      <c r="F61" s="12" t="s">
        <v>8</v>
      </c>
      <c r="G61" s="10">
        <f>G62</f>
        <v>12269</v>
      </c>
      <c r="H61" s="10">
        <f t="shared" si="34"/>
        <v>0</v>
      </c>
      <c r="I61" s="10">
        <f t="shared" si="34"/>
        <v>0</v>
      </c>
    </row>
    <row r="62" spans="1:9" s="24" customFormat="1" ht="33" x14ac:dyDescent="0.25">
      <c r="A62" s="31" t="s">
        <v>34</v>
      </c>
      <c r="B62" s="10">
        <f t="shared" si="26"/>
        <v>909</v>
      </c>
      <c r="C62" s="12" t="s">
        <v>26</v>
      </c>
      <c r="D62" s="12" t="s">
        <v>15</v>
      </c>
      <c r="E62" s="17" t="s">
        <v>104</v>
      </c>
      <c r="F62" s="12" t="s">
        <v>38</v>
      </c>
      <c r="G62" s="10">
        <v>12269</v>
      </c>
      <c r="H62" s="10"/>
      <c r="I62" s="10"/>
    </row>
    <row r="63" spans="1:9" s="24" customFormat="1" ht="66" hidden="1" x14ac:dyDescent="0.25">
      <c r="A63" s="42" t="s">
        <v>47</v>
      </c>
      <c r="B63" s="10">
        <f>B58</f>
        <v>909</v>
      </c>
      <c r="C63" s="12" t="s">
        <v>26</v>
      </c>
      <c r="D63" s="12" t="s">
        <v>15</v>
      </c>
      <c r="E63" s="12" t="s">
        <v>98</v>
      </c>
      <c r="F63" s="12"/>
      <c r="G63" s="10">
        <f t="shared" ref="G63:I66" si="35">G64</f>
        <v>0</v>
      </c>
      <c r="H63" s="10">
        <f t="shared" si="35"/>
        <v>0</v>
      </c>
      <c r="I63" s="10">
        <f t="shared" si="35"/>
        <v>0</v>
      </c>
    </row>
    <row r="64" spans="1:9" s="24" customFormat="1" hidden="1" x14ac:dyDescent="0.25">
      <c r="A64" s="9" t="s">
        <v>7</v>
      </c>
      <c r="B64" s="10">
        <f>B59</f>
        <v>909</v>
      </c>
      <c r="C64" s="12" t="s">
        <v>26</v>
      </c>
      <c r="D64" s="12" t="s">
        <v>15</v>
      </c>
      <c r="E64" s="16" t="s">
        <v>97</v>
      </c>
      <c r="F64" s="12"/>
      <c r="G64" s="10">
        <f t="shared" si="35"/>
        <v>0</v>
      </c>
      <c r="H64" s="10">
        <f t="shared" si="35"/>
        <v>0</v>
      </c>
      <c r="I64" s="10">
        <f t="shared" si="35"/>
        <v>0</v>
      </c>
    </row>
    <row r="65" spans="1:11" s="24" customFormat="1" hidden="1" x14ac:dyDescent="0.25">
      <c r="A65" s="42" t="s">
        <v>29</v>
      </c>
      <c r="B65" s="10">
        <f t="shared" si="26"/>
        <v>909</v>
      </c>
      <c r="C65" s="12" t="s">
        <v>26</v>
      </c>
      <c r="D65" s="12" t="s">
        <v>15</v>
      </c>
      <c r="E65" s="16" t="s">
        <v>96</v>
      </c>
      <c r="F65" s="12"/>
      <c r="G65" s="10">
        <f t="shared" si="35"/>
        <v>0</v>
      </c>
      <c r="H65" s="10">
        <f t="shared" si="35"/>
        <v>0</v>
      </c>
      <c r="I65" s="10">
        <f t="shared" si="35"/>
        <v>0</v>
      </c>
    </row>
    <row r="66" spans="1:11" s="24" customFormat="1" ht="33" hidden="1" x14ac:dyDescent="0.25">
      <c r="A66" s="9" t="s">
        <v>9</v>
      </c>
      <c r="B66" s="10">
        <f t="shared" si="26"/>
        <v>909</v>
      </c>
      <c r="C66" s="12" t="s">
        <v>26</v>
      </c>
      <c r="D66" s="12" t="s">
        <v>15</v>
      </c>
      <c r="E66" s="12" t="s">
        <v>96</v>
      </c>
      <c r="F66" s="12" t="s">
        <v>8</v>
      </c>
      <c r="G66" s="10">
        <f t="shared" si="35"/>
        <v>0</v>
      </c>
      <c r="H66" s="10">
        <f t="shared" si="35"/>
        <v>0</v>
      </c>
      <c r="I66" s="10">
        <f t="shared" si="35"/>
        <v>0</v>
      </c>
    </row>
    <row r="67" spans="1:11" s="24" customFormat="1" ht="33" hidden="1" x14ac:dyDescent="0.25">
      <c r="A67" s="9" t="s">
        <v>34</v>
      </c>
      <c r="B67" s="10">
        <f t="shared" si="26"/>
        <v>909</v>
      </c>
      <c r="C67" s="12" t="s">
        <v>26</v>
      </c>
      <c r="D67" s="12" t="s">
        <v>15</v>
      </c>
      <c r="E67" s="12" t="s">
        <v>96</v>
      </c>
      <c r="F67" s="12" t="s">
        <v>38</v>
      </c>
      <c r="G67" s="10">
        <v>0</v>
      </c>
      <c r="H67" s="10"/>
      <c r="I67" s="10"/>
    </row>
    <row r="68" spans="1:11" s="24" customFormat="1" ht="33" x14ac:dyDescent="0.25">
      <c r="A68" s="9" t="s">
        <v>31</v>
      </c>
      <c r="B68" s="10">
        <f t="shared" si="26"/>
        <v>909</v>
      </c>
      <c r="C68" s="12" t="s">
        <v>26</v>
      </c>
      <c r="D68" s="12" t="s">
        <v>15</v>
      </c>
      <c r="E68" s="13" t="s">
        <v>84</v>
      </c>
      <c r="F68" s="12"/>
      <c r="G68" s="11">
        <f t="shared" ref="G68" si="36">G69+G73</f>
        <v>91981</v>
      </c>
      <c r="H68" s="11">
        <f t="shared" ref="H68:I68" si="37">H69+H73</f>
        <v>107170</v>
      </c>
      <c r="I68" s="11">
        <f t="shared" si="37"/>
        <v>27127</v>
      </c>
    </row>
    <row r="69" spans="1:11" s="24" customFormat="1" x14ac:dyDescent="0.25">
      <c r="A69" s="9" t="s">
        <v>7</v>
      </c>
      <c r="B69" s="10">
        <f t="shared" si="26"/>
        <v>909</v>
      </c>
      <c r="C69" s="26" t="s">
        <v>26</v>
      </c>
      <c r="D69" s="26" t="s">
        <v>15</v>
      </c>
      <c r="E69" s="17" t="s">
        <v>85</v>
      </c>
      <c r="F69" s="26"/>
      <c r="G69" s="11">
        <f t="shared" ref="G69:I71" si="38">G70</f>
        <v>23110</v>
      </c>
      <c r="H69" s="11">
        <f t="shared" si="38"/>
        <v>19175</v>
      </c>
      <c r="I69" s="11">
        <f t="shared" si="38"/>
        <v>0</v>
      </c>
    </row>
    <row r="70" spans="1:11" s="24" customFormat="1" x14ac:dyDescent="0.25">
      <c r="A70" s="9" t="s">
        <v>29</v>
      </c>
      <c r="B70" s="10">
        <f t="shared" si="26"/>
        <v>909</v>
      </c>
      <c r="C70" s="26" t="s">
        <v>26</v>
      </c>
      <c r="D70" s="26" t="s">
        <v>15</v>
      </c>
      <c r="E70" s="17" t="s">
        <v>83</v>
      </c>
      <c r="F70" s="26"/>
      <c r="G70" s="11">
        <f t="shared" si="38"/>
        <v>23110</v>
      </c>
      <c r="H70" s="11">
        <f t="shared" si="38"/>
        <v>19175</v>
      </c>
      <c r="I70" s="11">
        <f t="shared" si="38"/>
        <v>0</v>
      </c>
    </row>
    <row r="71" spans="1:11" s="24" customFormat="1" ht="33" x14ac:dyDescent="0.25">
      <c r="A71" s="55" t="s">
        <v>112</v>
      </c>
      <c r="B71" s="10">
        <f t="shared" si="26"/>
        <v>909</v>
      </c>
      <c r="C71" s="26" t="s">
        <v>26</v>
      </c>
      <c r="D71" s="26" t="s">
        <v>15</v>
      </c>
      <c r="E71" s="17" t="s">
        <v>83</v>
      </c>
      <c r="F71" s="26" t="s">
        <v>8</v>
      </c>
      <c r="G71" s="10">
        <f t="shared" si="38"/>
        <v>23110</v>
      </c>
      <c r="H71" s="10">
        <f t="shared" si="38"/>
        <v>19175</v>
      </c>
      <c r="I71" s="10">
        <f t="shared" si="38"/>
        <v>0</v>
      </c>
    </row>
    <row r="72" spans="1:11" s="24" customFormat="1" ht="33" x14ac:dyDescent="0.25">
      <c r="A72" s="9" t="s">
        <v>34</v>
      </c>
      <c r="B72" s="10">
        <f t="shared" si="26"/>
        <v>909</v>
      </c>
      <c r="C72" s="12" t="s">
        <v>26</v>
      </c>
      <c r="D72" s="12" t="s">
        <v>15</v>
      </c>
      <c r="E72" s="17" t="s">
        <v>83</v>
      </c>
      <c r="F72" s="12" t="s">
        <v>38</v>
      </c>
      <c r="G72" s="10">
        <v>23110</v>
      </c>
      <c r="H72" s="10">
        <v>19175</v>
      </c>
      <c r="I72" s="10"/>
    </row>
    <row r="73" spans="1:11" s="24" customFormat="1" ht="33" x14ac:dyDescent="0.25">
      <c r="A73" s="9" t="s">
        <v>63</v>
      </c>
      <c r="B73" s="10">
        <f t="shared" si="26"/>
        <v>909</v>
      </c>
      <c r="C73" s="12" t="s">
        <v>26</v>
      </c>
      <c r="D73" s="12" t="s">
        <v>15</v>
      </c>
      <c r="E73" s="13" t="s">
        <v>82</v>
      </c>
      <c r="F73" s="12"/>
      <c r="G73" s="11">
        <f t="shared" ref="G73:I73" si="39">G74</f>
        <v>68871</v>
      </c>
      <c r="H73" s="11">
        <f t="shared" si="39"/>
        <v>87995</v>
      </c>
      <c r="I73" s="11">
        <f t="shared" si="39"/>
        <v>27127</v>
      </c>
    </row>
    <row r="74" spans="1:11" s="24" customFormat="1" ht="33" x14ac:dyDescent="0.25">
      <c r="A74" s="9" t="s">
        <v>32</v>
      </c>
      <c r="B74" s="10">
        <f t="shared" si="26"/>
        <v>909</v>
      </c>
      <c r="C74" s="12" t="s">
        <v>26</v>
      </c>
      <c r="D74" s="12" t="s">
        <v>15</v>
      </c>
      <c r="E74" s="13" t="s">
        <v>81</v>
      </c>
      <c r="F74" s="12"/>
      <c r="G74" s="11">
        <f t="shared" ref="G74" si="40">G75+G77+G79</f>
        <v>68871</v>
      </c>
      <c r="H74" s="11">
        <f t="shared" ref="H74:I74" si="41">H75+H77+H79</f>
        <v>87995</v>
      </c>
      <c r="I74" s="11">
        <f t="shared" si="41"/>
        <v>27127</v>
      </c>
    </row>
    <row r="75" spans="1:11" s="24" customFormat="1" ht="82.5" x14ac:dyDescent="0.25">
      <c r="A75" s="9" t="s">
        <v>12</v>
      </c>
      <c r="B75" s="10">
        <f t="shared" si="26"/>
        <v>909</v>
      </c>
      <c r="C75" s="12" t="s">
        <v>26</v>
      </c>
      <c r="D75" s="12" t="s">
        <v>15</v>
      </c>
      <c r="E75" s="13" t="s">
        <v>81</v>
      </c>
      <c r="F75" s="12" t="s">
        <v>13</v>
      </c>
      <c r="G75" s="43">
        <f t="shared" ref="G75:I75" si="42">SUM(G76:G76)</f>
        <v>13090</v>
      </c>
      <c r="H75" s="43">
        <f t="shared" si="42"/>
        <v>13090</v>
      </c>
      <c r="I75" s="43">
        <f t="shared" si="42"/>
        <v>13090</v>
      </c>
    </row>
    <row r="76" spans="1:11" s="24" customFormat="1" x14ac:dyDescent="0.25">
      <c r="A76" s="9" t="s">
        <v>35</v>
      </c>
      <c r="B76" s="10">
        <f t="shared" si="26"/>
        <v>909</v>
      </c>
      <c r="C76" s="12" t="s">
        <v>26</v>
      </c>
      <c r="D76" s="12" t="s">
        <v>15</v>
      </c>
      <c r="E76" s="13" t="s">
        <v>81</v>
      </c>
      <c r="F76" s="12" t="s">
        <v>40</v>
      </c>
      <c r="G76" s="10">
        <v>13090</v>
      </c>
      <c r="H76" s="10">
        <v>13090</v>
      </c>
      <c r="I76" s="10">
        <v>13090</v>
      </c>
    </row>
    <row r="77" spans="1:11" s="24" customFormat="1" ht="33" x14ac:dyDescent="0.25">
      <c r="A77" s="55" t="s">
        <v>112</v>
      </c>
      <c r="B77" s="10">
        <f>B76</f>
        <v>909</v>
      </c>
      <c r="C77" s="12" t="s">
        <v>26</v>
      </c>
      <c r="D77" s="12" t="s">
        <v>15</v>
      </c>
      <c r="E77" s="13" t="s">
        <v>81</v>
      </c>
      <c r="F77" s="12" t="s">
        <v>8</v>
      </c>
      <c r="G77" s="44">
        <f t="shared" ref="G77:I77" si="43">G78</f>
        <v>54636</v>
      </c>
      <c r="H77" s="44">
        <f t="shared" si="43"/>
        <v>73760</v>
      </c>
      <c r="I77" s="44">
        <f t="shared" si="43"/>
        <v>12892</v>
      </c>
    </row>
    <row r="78" spans="1:11" s="24" customFormat="1" ht="33" x14ac:dyDescent="0.25">
      <c r="A78" s="9" t="s">
        <v>34</v>
      </c>
      <c r="B78" s="10">
        <v>909</v>
      </c>
      <c r="C78" s="12" t="s">
        <v>26</v>
      </c>
      <c r="D78" s="12" t="s">
        <v>15</v>
      </c>
      <c r="E78" s="13" t="s">
        <v>81</v>
      </c>
      <c r="F78" s="12" t="s">
        <v>38</v>
      </c>
      <c r="G78" s="10">
        <v>54636</v>
      </c>
      <c r="H78" s="10">
        <v>73760</v>
      </c>
      <c r="I78" s="10">
        <v>12892</v>
      </c>
      <c r="J78" s="52"/>
      <c r="K78" s="53"/>
    </row>
    <row r="79" spans="1:11" s="24" customFormat="1" x14ac:dyDescent="0.25">
      <c r="A79" s="9" t="s">
        <v>10</v>
      </c>
      <c r="B79" s="10">
        <f t="shared" si="26"/>
        <v>909</v>
      </c>
      <c r="C79" s="26" t="s">
        <v>26</v>
      </c>
      <c r="D79" s="26" t="s">
        <v>15</v>
      </c>
      <c r="E79" s="13" t="s">
        <v>81</v>
      </c>
      <c r="F79" s="26" t="s">
        <v>11</v>
      </c>
      <c r="G79" s="10">
        <f t="shared" ref="G79" si="44">G81+G80</f>
        <v>1145</v>
      </c>
      <c r="H79" s="10">
        <f t="shared" ref="H79:I79" si="45">H81+H80</f>
        <v>1145</v>
      </c>
      <c r="I79" s="10">
        <f t="shared" si="45"/>
        <v>1145</v>
      </c>
    </row>
    <row r="80" spans="1:11" s="24" customFormat="1" hidden="1" x14ac:dyDescent="0.25">
      <c r="A80" s="9" t="s">
        <v>43</v>
      </c>
      <c r="B80" s="10">
        <f t="shared" si="26"/>
        <v>909</v>
      </c>
      <c r="C80" s="26" t="s">
        <v>26</v>
      </c>
      <c r="D80" s="26" t="s">
        <v>15</v>
      </c>
      <c r="E80" s="13" t="s">
        <v>81</v>
      </c>
      <c r="F80" s="26" t="s">
        <v>42</v>
      </c>
      <c r="G80" s="10"/>
      <c r="H80" s="10"/>
      <c r="I80" s="10"/>
    </row>
    <row r="81" spans="1:9" s="24" customFormat="1" x14ac:dyDescent="0.25">
      <c r="A81" s="27" t="s">
        <v>36</v>
      </c>
      <c r="B81" s="10">
        <f>B78</f>
        <v>909</v>
      </c>
      <c r="C81" s="26" t="s">
        <v>26</v>
      </c>
      <c r="D81" s="26" t="s">
        <v>15</v>
      </c>
      <c r="E81" s="13" t="s">
        <v>81</v>
      </c>
      <c r="F81" s="12" t="s">
        <v>37</v>
      </c>
      <c r="G81" s="10">
        <f>1086+59</f>
        <v>1145</v>
      </c>
      <c r="H81" s="10">
        <v>1145</v>
      </c>
      <c r="I81" s="10">
        <v>1145</v>
      </c>
    </row>
    <row r="82" spans="1:9" s="24" customFormat="1" ht="102.75" hidden="1" customHeight="1" x14ac:dyDescent="0.25">
      <c r="A82" s="9" t="s">
        <v>105</v>
      </c>
      <c r="B82" s="10">
        <f t="shared" ref="B82:B86" si="46">B79</f>
        <v>909</v>
      </c>
      <c r="C82" s="26" t="s">
        <v>26</v>
      </c>
      <c r="D82" s="26" t="s">
        <v>15</v>
      </c>
      <c r="E82" s="13" t="s">
        <v>80</v>
      </c>
      <c r="F82" s="12"/>
      <c r="G82" s="10">
        <f t="shared" ref="G82:I85" si="47">G83</f>
        <v>0</v>
      </c>
      <c r="H82" s="10">
        <f t="shared" si="47"/>
        <v>0</v>
      </c>
      <c r="I82" s="10">
        <f t="shared" si="47"/>
        <v>0</v>
      </c>
    </row>
    <row r="83" spans="1:9" s="24" customFormat="1" ht="25.5" hidden="1" customHeight="1" x14ac:dyDescent="0.25">
      <c r="A83" s="9" t="s">
        <v>7</v>
      </c>
      <c r="B83" s="10">
        <f t="shared" si="46"/>
        <v>909</v>
      </c>
      <c r="C83" s="26" t="s">
        <v>26</v>
      </c>
      <c r="D83" s="26" t="s">
        <v>15</v>
      </c>
      <c r="E83" s="17" t="s">
        <v>88</v>
      </c>
      <c r="F83" s="12"/>
      <c r="G83" s="10">
        <f t="shared" si="47"/>
        <v>0</v>
      </c>
      <c r="H83" s="10">
        <f t="shared" si="47"/>
        <v>0</v>
      </c>
      <c r="I83" s="10">
        <f t="shared" si="47"/>
        <v>0</v>
      </c>
    </row>
    <row r="84" spans="1:9" s="24" customFormat="1" hidden="1" x14ac:dyDescent="0.25">
      <c r="A84" s="9" t="s">
        <v>29</v>
      </c>
      <c r="B84" s="10">
        <f t="shared" si="46"/>
        <v>909</v>
      </c>
      <c r="C84" s="26" t="s">
        <v>26</v>
      </c>
      <c r="D84" s="26" t="s">
        <v>15</v>
      </c>
      <c r="E84" s="13" t="s">
        <v>89</v>
      </c>
      <c r="F84" s="11"/>
      <c r="G84" s="10">
        <f t="shared" si="47"/>
        <v>0</v>
      </c>
      <c r="H84" s="10">
        <f t="shared" si="47"/>
        <v>0</v>
      </c>
      <c r="I84" s="10">
        <f t="shared" si="47"/>
        <v>0</v>
      </c>
    </row>
    <row r="85" spans="1:9" s="24" customFormat="1" ht="33" hidden="1" x14ac:dyDescent="0.25">
      <c r="A85" s="9" t="s">
        <v>9</v>
      </c>
      <c r="B85" s="10">
        <f t="shared" si="46"/>
        <v>909</v>
      </c>
      <c r="C85" s="26" t="s">
        <v>26</v>
      </c>
      <c r="D85" s="26" t="s">
        <v>15</v>
      </c>
      <c r="E85" s="13" t="s">
        <v>89</v>
      </c>
      <c r="F85" s="12" t="s">
        <v>8</v>
      </c>
      <c r="G85" s="10">
        <f t="shared" si="47"/>
        <v>0</v>
      </c>
      <c r="H85" s="10">
        <f t="shared" si="47"/>
        <v>0</v>
      </c>
      <c r="I85" s="10">
        <f t="shared" si="47"/>
        <v>0</v>
      </c>
    </row>
    <row r="86" spans="1:9" s="24" customFormat="1" ht="33" hidden="1" x14ac:dyDescent="0.25">
      <c r="A86" s="9" t="s">
        <v>34</v>
      </c>
      <c r="B86" s="10">
        <f t="shared" si="46"/>
        <v>909</v>
      </c>
      <c r="C86" s="26" t="s">
        <v>26</v>
      </c>
      <c r="D86" s="26" t="s">
        <v>15</v>
      </c>
      <c r="E86" s="13" t="s">
        <v>89</v>
      </c>
      <c r="F86" s="12" t="s">
        <v>38</v>
      </c>
      <c r="G86" s="10">
        <f>314880-314880</f>
        <v>0</v>
      </c>
      <c r="H86" s="10">
        <f>314981+5489-320470</f>
        <v>0</v>
      </c>
      <c r="I86" s="10">
        <f>319663-319663</f>
        <v>0</v>
      </c>
    </row>
    <row r="87" spans="1:9" s="24" customFormat="1" ht="55.5" hidden="1" customHeight="1" x14ac:dyDescent="0.25">
      <c r="A87" s="9" t="s">
        <v>52</v>
      </c>
      <c r="B87" s="10" t="s">
        <v>51</v>
      </c>
      <c r="C87" s="26" t="s">
        <v>14</v>
      </c>
      <c r="D87" s="26" t="s">
        <v>15</v>
      </c>
      <c r="E87" s="10" t="s">
        <v>54</v>
      </c>
      <c r="F87" s="12"/>
      <c r="G87" s="10">
        <f t="shared" ref="G87:I91" si="48">G88</f>
        <v>0</v>
      </c>
      <c r="H87" s="10">
        <f t="shared" si="48"/>
        <v>0</v>
      </c>
      <c r="I87" s="10">
        <f t="shared" si="48"/>
        <v>0</v>
      </c>
    </row>
    <row r="88" spans="1:9" s="24" customFormat="1" ht="39.75" hidden="1" customHeight="1" x14ac:dyDescent="0.25">
      <c r="A88" s="9" t="s">
        <v>53</v>
      </c>
      <c r="B88" s="10" t="s">
        <v>51</v>
      </c>
      <c r="C88" s="26" t="s">
        <v>14</v>
      </c>
      <c r="D88" s="26" t="s">
        <v>15</v>
      </c>
      <c r="E88" s="10" t="s">
        <v>55</v>
      </c>
      <c r="F88" s="12"/>
      <c r="G88" s="10">
        <f t="shared" si="48"/>
        <v>0</v>
      </c>
      <c r="H88" s="10">
        <f t="shared" si="48"/>
        <v>0</v>
      </c>
      <c r="I88" s="10">
        <f t="shared" si="48"/>
        <v>0</v>
      </c>
    </row>
    <row r="89" spans="1:9" s="24" customFormat="1" hidden="1" x14ac:dyDescent="0.25">
      <c r="A89" s="9" t="s">
        <v>7</v>
      </c>
      <c r="B89" s="10" t="s">
        <v>51</v>
      </c>
      <c r="C89" s="26" t="s">
        <v>14</v>
      </c>
      <c r="D89" s="26" t="s">
        <v>15</v>
      </c>
      <c r="E89" s="10" t="s">
        <v>56</v>
      </c>
      <c r="F89" s="12"/>
      <c r="G89" s="10">
        <f t="shared" si="48"/>
        <v>0</v>
      </c>
      <c r="H89" s="10">
        <f t="shared" si="48"/>
        <v>0</v>
      </c>
      <c r="I89" s="10">
        <f t="shared" si="48"/>
        <v>0</v>
      </c>
    </row>
    <row r="90" spans="1:9" s="24" customFormat="1" hidden="1" x14ac:dyDescent="0.25">
      <c r="A90" s="9" t="s">
        <v>29</v>
      </c>
      <c r="B90" s="10" t="s">
        <v>51</v>
      </c>
      <c r="C90" s="26" t="s">
        <v>14</v>
      </c>
      <c r="D90" s="26" t="s">
        <v>15</v>
      </c>
      <c r="E90" s="10" t="s">
        <v>57</v>
      </c>
      <c r="F90" s="12"/>
      <c r="G90" s="10">
        <f t="shared" si="48"/>
        <v>0</v>
      </c>
      <c r="H90" s="10">
        <f t="shared" si="48"/>
        <v>0</v>
      </c>
      <c r="I90" s="10">
        <f t="shared" si="48"/>
        <v>0</v>
      </c>
    </row>
    <row r="91" spans="1:9" s="24" customFormat="1" ht="33" hidden="1" x14ac:dyDescent="0.25">
      <c r="A91" s="9" t="s">
        <v>50</v>
      </c>
      <c r="B91" s="10" t="s">
        <v>51</v>
      </c>
      <c r="C91" s="26" t="s">
        <v>14</v>
      </c>
      <c r="D91" s="26" t="s">
        <v>15</v>
      </c>
      <c r="E91" s="10" t="s">
        <v>57</v>
      </c>
      <c r="F91" s="12" t="s">
        <v>8</v>
      </c>
      <c r="G91" s="10">
        <f t="shared" si="48"/>
        <v>0</v>
      </c>
      <c r="H91" s="10">
        <f t="shared" si="48"/>
        <v>0</v>
      </c>
      <c r="I91" s="10">
        <f t="shared" si="48"/>
        <v>0</v>
      </c>
    </row>
    <row r="92" spans="1:9" s="24" customFormat="1" ht="33" hidden="1" x14ac:dyDescent="0.25">
      <c r="A92" s="9" t="s">
        <v>34</v>
      </c>
      <c r="B92" s="10" t="s">
        <v>51</v>
      </c>
      <c r="C92" s="26" t="s">
        <v>14</v>
      </c>
      <c r="D92" s="26" t="s">
        <v>15</v>
      </c>
      <c r="E92" s="10" t="s">
        <v>57</v>
      </c>
      <c r="F92" s="12" t="s">
        <v>38</v>
      </c>
      <c r="G92" s="10"/>
      <c r="H92" s="10"/>
      <c r="I92" s="10"/>
    </row>
    <row r="93" spans="1:9" s="24" customFormat="1" ht="37.5" x14ac:dyDescent="0.3">
      <c r="A93" s="38" t="s">
        <v>64</v>
      </c>
      <c r="B93" s="45" t="str">
        <f t="shared" ref="B93:B99" si="49">B90</f>
        <v>909</v>
      </c>
      <c r="C93" s="46" t="s">
        <v>26</v>
      </c>
      <c r="D93" s="46" t="s">
        <v>65</v>
      </c>
      <c r="E93" s="47"/>
      <c r="F93" s="45"/>
      <c r="G93" s="45">
        <f t="shared" ref="G93:I98" si="50">G94</f>
        <v>97032</v>
      </c>
      <c r="H93" s="45">
        <f t="shared" si="50"/>
        <v>97032</v>
      </c>
      <c r="I93" s="45">
        <f t="shared" si="50"/>
        <v>80931</v>
      </c>
    </row>
    <row r="94" spans="1:9" s="24" customFormat="1" ht="49.5" x14ac:dyDescent="0.25">
      <c r="A94" s="9" t="s">
        <v>28</v>
      </c>
      <c r="B94" s="10" t="str">
        <f t="shared" si="49"/>
        <v>909</v>
      </c>
      <c r="C94" s="26" t="s">
        <v>26</v>
      </c>
      <c r="D94" s="26" t="s">
        <v>65</v>
      </c>
      <c r="E94" s="12" t="s">
        <v>77</v>
      </c>
      <c r="F94" s="10"/>
      <c r="G94" s="10">
        <f t="shared" si="50"/>
        <v>97032</v>
      </c>
      <c r="H94" s="10">
        <f t="shared" si="50"/>
        <v>97032</v>
      </c>
      <c r="I94" s="10">
        <f t="shared" si="50"/>
        <v>80931</v>
      </c>
    </row>
    <row r="95" spans="1:9" s="24" customFormat="1" ht="51.75" x14ac:dyDescent="0.3">
      <c r="A95" s="9" t="s">
        <v>66</v>
      </c>
      <c r="B95" s="10" t="str">
        <f t="shared" si="49"/>
        <v>909</v>
      </c>
      <c r="C95" s="26" t="s">
        <v>26</v>
      </c>
      <c r="D95" s="26" t="s">
        <v>65</v>
      </c>
      <c r="E95" s="12" t="s">
        <v>68</v>
      </c>
      <c r="F95" s="10"/>
      <c r="G95" s="10">
        <f t="shared" si="50"/>
        <v>97032</v>
      </c>
      <c r="H95" s="10">
        <f t="shared" si="50"/>
        <v>97032</v>
      </c>
      <c r="I95" s="10">
        <f t="shared" si="50"/>
        <v>80931</v>
      </c>
    </row>
    <row r="96" spans="1:9" s="24" customFormat="1" x14ac:dyDescent="0.25">
      <c r="A96" s="9" t="s">
        <v>7</v>
      </c>
      <c r="B96" s="10" t="str">
        <f t="shared" si="49"/>
        <v>909</v>
      </c>
      <c r="C96" s="26" t="s">
        <v>26</v>
      </c>
      <c r="D96" s="26" t="s">
        <v>65</v>
      </c>
      <c r="E96" s="12" t="s">
        <v>90</v>
      </c>
      <c r="F96" s="10"/>
      <c r="G96" s="10">
        <f t="shared" si="50"/>
        <v>97032</v>
      </c>
      <c r="H96" s="10">
        <f t="shared" si="50"/>
        <v>97032</v>
      </c>
      <c r="I96" s="10">
        <f t="shared" si="50"/>
        <v>80931</v>
      </c>
    </row>
    <row r="97" spans="1:14" s="24" customFormat="1" x14ac:dyDescent="0.25">
      <c r="A97" s="9" t="s">
        <v>18</v>
      </c>
      <c r="B97" s="10" t="str">
        <f t="shared" si="49"/>
        <v>909</v>
      </c>
      <c r="C97" s="26" t="s">
        <v>26</v>
      </c>
      <c r="D97" s="26" t="s">
        <v>65</v>
      </c>
      <c r="E97" s="12" t="s">
        <v>91</v>
      </c>
      <c r="F97" s="10"/>
      <c r="G97" s="10">
        <f t="shared" si="50"/>
        <v>97032</v>
      </c>
      <c r="H97" s="10">
        <f t="shared" si="50"/>
        <v>97032</v>
      </c>
      <c r="I97" s="10">
        <f t="shared" si="50"/>
        <v>80931</v>
      </c>
    </row>
    <row r="98" spans="1:14" s="24" customFormat="1" ht="33" x14ac:dyDescent="0.25">
      <c r="A98" s="55" t="s">
        <v>112</v>
      </c>
      <c r="B98" s="10" t="str">
        <f t="shared" si="49"/>
        <v>909</v>
      </c>
      <c r="C98" s="26" t="s">
        <v>26</v>
      </c>
      <c r="D98" s="26" t="s">
        <v>65</v>
      </c>
      <c r="E98" s="12" t="s">
        <v>91</v>
      </c>
      <c r="F98" s="12" t="s">
        <v>8</v>
      </c>
      <c r="G98" s="10">
        <f t="shared" si="50"/>
        <v>97032</v>
      </c>
      <c r="H98" s="10">
        <f t="shared" si="50"/>
        <v>97032</v>
      </c>
      <c r="I98" s="10">
        <f t="shared" si="50"/>
        <v>80931</v>
      </c>
    </row>
    <row r="99" spans="1:14" s="24" customFormat="1" ht="33" x14ac:dyDescent="0.25">
      <c r="A99" s="9" t="s">
        <v>34</v>
      </c>
      <c r="B99" s="10" t="str">
        <f t="shared" si="49"/>
        <v>909</v>
      </c>
      <c r="C99" s="26" t="s">
        <v>26</v>
      </c>
      <c r="D99" s="26" t="s">
        <v>65</v>
      </c>
      <c r="E99" s="12" t="s">
        <v>91</v>
      </c>
      <c r="F99" s="12" t="s">
        <v>38</v>
      </c>
      <c r="G99" s="10">
        <v>97032</v>
      </c>
      <c r="H99" s="10">
        <v>97032</v>
      </c>
      <c r="I99" s="10">
        <v>80931</v>
      </c>
    </row>
    <row r="100" spans="1:14" s="24" customFormat="1" ht="18.75" x14ac:dyDescent="0.3">
      <c r="A100" s="38" t="s">
        <v>19</v>
      </c>
      <c r="B100" s="39">
        <v>909</v>
      </c>
      <c r="C100" s="29" t="s">
        <v>16</v>
      </c>
      <c r="D100" s="29" t="s">
        <v>6</v>
      </c>
      <c r="E100" s="40"/>
      <c r="F100" s="29"/>
      <c r="G100" s="41">
        <f>G101+G107</f>
        <v>846</v>
      </c>
      <c r="H100" s="41">
        <f t="shared" ref="H100:I100" si="51">H101+H107</f>
        <v>846</v>
      </c>
      <c r="I100" s="41">
        <f t="shared" si="51"/>
        <v>846</v>
      </c>
    </row>
    <row r="101" spans="1:14" s="24" customFormat="1" ht="50.25" x14ac:dyDescent="0.3">
      <c r="A101" s="9" t="s">
        <v>33</v>
      </c>
      <c r="B101" s="10">
        <v>909</v>
      </c>
      <c r="C101" s="12" t="s">
        <v>16</v>
      </c>
      <c r="D101" s="12" t="s">
        <v>6</v>
      </c>
      <c r="E101" s="13" t="s">
        <v>67</v>
      </c>
      <c r="F101" s="23"/>
      <c r="G101" s="11">
        <f t="shared" ref="G101:I105" si="52">G102</f>
        <v>846</v>
      </c>
      <c r="H101" s="11">
        <f t="shared" si="52"/>
        <v>846</v>
      </c>
      <c r="I101" s="11">
        <f t="shared" si="52"/>
        <v>846</v>
      </c>
    </row>
    <row r="102" spans="1:14" s="24" customFormat="1" ht="33.75" x14ac:dyDescent="0.3">
      <c r="A102" s="9" t="s">
        <v>108</v>
      </c>
      <c r="B102" s="10">
        <f>B100</f>
        <v>909</v>
      </c>
      <c r="C102" s="12" t="s">
        <v>16</v>
      </c>
      <c r="D102" s="12" t="s">
        <v>6</v>
      </c>
      <c r="E102" s="13" t="s">
        <v>95</v>
      </c>
      <c r="F102" s="23"/>
      <c r="G102" s="11">
        <f>G104</f>
        <v>846</v>
      </c>
      <c r="H102" s="11">
        <f t="shared" ref="H102:I102" si="53">H104</f>
        <v>846</v>
      </c>
      <c r="I102" s="11">
        <f t="shared" si="53"/>
        <v>846</v>
      </c>
    </row>
    <row r="103" spans="1:14" s="24" customFormat="1" ht="18.75" x14ac:dyDescent="0.3">
      <c r="A103" s="9" t="s">
        <v>7</v>
      </c>
      <c r="B103" s="10"/>
      <c r="C103" s="12"/>
      <c r="D103" s="12"/>
      <c r="E103" s="13" t="s">
        <v>94</v>
      </c>
      <c r="F103" s="23"/>
      <c r="G103" s="11"/>
      <c r="H103" s="11"/>
      <c r="I103" s="11"/>
    </row>
    <row r="104" spans="1:14" s="24" customFormat="1" ht="18.75" x14ac:dyDescent="0.3">
      <c r="A104" s="25" t="s">
        <v>24</v>
      </c>
      <c r="B104" s="10">
        <f>B102</f>
        <v>909</v>
      </c>
      <c r="C104" s="12" t="s">
        <v>16</v>
      </c>
      <c r="D104" s="12" t="s">
        <v>6</v>
      </c>
      <c r="E104" s="13" t="s">
        <v>93</v>
      </c>
      <c r="F104" s="23"/>
      <c r="G104" s="11">
        <f t="shared" si="52"/>
        <v>846</v>
      </c>
      <c r="H104" s="11">
        <f t="shared" si="52"/>
        <v>846</v>
      </c>
      <c r="I104" s="11">
        <f t="shared" si="52"/>
        <v>846</v>
      </c>
    </row>
    <row r="105" spans="1:14" s="24" customFormat="1" ht="33" x14ac:dyDescent="0.25">
      <c r="A105" s="55" t="s">
        <v>112</v>
      </c>
      <c r="B105" s="10">
        <f t="shared" ref="B105:B111" si="54">B104</f>
        <v>909</v>
      </c>
      <c r="C105" s="12" t="s">
        <v>16</v>
      </c>
      <c r="D105" s="12" t="s">
        <v>6</v>
      </c>
      <c r="E105" s="13" t="s">
        <v>93</v>
      </c>
      <c r="F105" s="12" t="s">
        <v>8</v>
      </c>
      <c r="G105" s="10">
        <f t="shared" si="52"/>
        <v>846</v>
      </c>
      <c r="H105" s="10">
        <f t="shared" si="52"/>
        <v>846</v>
      </c>
      <c r="I105" s="10">
        <f t="shared" si="52"/>
        <v>846</v>
      </c>
    </row>
    <row r="106" spans="1:14" s="24" customFormat="1" ht="33.75" customHeight="1" x14ac:dyDescent="0.25">
      <c r="A106" s="9" t="s">
        <v>34</v>
      </c>
      <c r="B106" s="10">
        <f t="shared" si="54"/>
        <v>909</v>
      </c>
      <c r="C106" s="12" t="s">
        <v>16</v>
      </c>
      <c r="D106" s="12" t="s">
        <v>6</v>
      </c>
      <c r="E106" s="13" t="s">
        <v>93</v>
      </c>
      <c r="F106" s="12" t="s">
        <v>38</v>
      </c>
      <c r="G106" s="10">
        <v>846</v>
      </c>
      <c r="H106" s="10">
        <v>846</v>
      </c>
      <c r="I106" s="10">
        <v>846</v>
      </c>
    </row>
    <row r="107" spans="1:14" s="24" customFormat="1" ht="99" hidden="1" x14ac:dyDescent="0.25">
      <c r="A107" s="9" t="s">
        <v>105</v>
      </c>
      <c r="B107" s="10">
        <f t="shared" si="54"/>
        <v>909</v>
      </c>
      <c r="C107" s="12" t="s">
        <v>16</v>
      </c>
      <c r="D107" s="12" t="s">
        <v>6</v>
      </c>
      <c r="E107" s="13" t="s">
        <v>80</v>
      </c>
      <c r="F107" s="12"/>
      <c r="G107" s="10">
        <f t="shared" ref="G107:I110" si="55">G108</f>
        <v>0</v>
      </c>
      <c r="H107" s="10">
        <f t="shared" si="55"/>
        <v>0</v>
      </c>
      <c r="I107" s="10">
        <f t="shared" si="55"/>
        <v>0</v>
      </c>
      <c r="L107" s="32"/>
      <c r="M107" s="32"/>
      <c r="N107" s="32"/>
    </row>
    <row r="108" spans="1:14" s="24" customFormat="1" hidden="1" x14ac:dyDescent="0.25">
      <c r="A108" s="9" t="s">
        <v>7</v>
      </c>
      <c r="B108" s="10">
        <f t="shared" si="54"/>
        <v>909</v>
      </c>
      <c r="C108" s="12" t="s">
        <v>16</v>
      </c>
      <c r="D108" s="12" t="s">
        <v>6</v>
      </c>
      <c r="E108" s="17" t="s">
        <v>88</v>
      </c>
      <c r="F108" s="12"/>
      <c r="G108" s="10">
        <f t="shared" si="55"/>
        <v>0</v>
      </c>
      <c r="H108" s="10">
        <f t="shared" si="55"/>
        <v>0</v>
      </c>
      <c r="I108" s="10">
        <f t="shared" si="55"/>
        <v>0</v>
      </c>
      <c r="L108" s="32"/>
      <c r="M108" s="32"/>
      <c r="N108" s="32"/>
    </row>
    <row r="109" spans="1:14" s="24" customFormat="1" hidden="1" x14ac:dyDescent="0.25">
      <c r="A109" s="9" t="s">
        <v>24</v>
      </c>
      <c r="B109" s="10">
        <f t="shared" si="54"/>
        <v>909</v>
      </c>
      <c r="C109" s="12" t="s">
        <v>16</v>
      </c>
      <c r="D109" s="12" t="s">
        <v>6</v>
      </c>
      <c r="E109" s="13" t="s">
        <v>92</v>
      </c>
      <c r="F109" s="12"/>
      <c r="G109" s="10">
        <f t="shared" si="55"/>
        <v>0</v>
      </c>
      <c r="H109" s="10">
        <f t="shared" si="55"/>
        <v>0</v>
      </c>
      <c r="I109" s="10">
        <f t="shared" si="55"/>
        <v>0</v>
      </c>
      <c r="L109" s="32"/>
      <c r="M109" s="32"/>
      <c r="N109" s="32"/>
    </row>
    <row r="110" spans="1:14" s="24" customFormat="1" ht="33" hidden="1" x14ac:dyDescent="0.25">
      <c r="A110" s="9" t="s">
        <v>9</v>
      </c>
      <c r="B110" s="10">
        <f t="shared" si="54"/>
        <v>909</v>
      </c>
      <c r="C110" s="12" t="s">
        <v>16</v>
      </c>
      <c r="D110" s="12" t="s">
        <v>6</v>
      </c>
      <c r="E110" s="13" t="s">
        <v>92</v>
      </c>
      <c r="F110" s="12" t="s">
        <v>8</v>
      </c>
      <c r="G110" s="10">
        <f t="shared" si="55"/>
        <v>0</v>
      </c>
      <c r="H110" s="10">
        <f t="shared" si="55"/>
        <v>0</v>
      </c>
      <c r="I110" s="10">
        <f t="shared" si="55"/>
        <v>0</v>
      </c>
    </row>
    <row r="111" spans="1:14" s="24" customFormat="1" ht="33" hidden="1" x14ac:dyDescent="0.25">
      <c r="A111" s="9" t="s">
        <v>34</v>
      </c>
      <c r="B111" s="10">
        <f t="shared" si="54"/>
        <v>909</v>
      </c>
      <c r="C111" s="12" t="s">
        <v>16</v>
      </c>
      <c r="D111" s="12" t="s">
        <v>6</v>
      </c>
      <c r="E111" s="13" t="s">
        <v>92</v>
      </c>
      <c r="F111" s="12" t="s">
        <v>38</v>
      </c>
      <c r="G111" s="10">
        <f>438-438</f>
        <v>0</v>
      </c>
      <c r="H111" s="10">
        <f>438-438</f>
        <v>0</v>
      </c>
      <c r="I111" s="10">
        <f>438-438</f>
        <v>0</v>
      </c>
      <c r="L111" s="32"/>
    </row>
    <row r="112" spans="1:14" s="24" customFormat="1" x14ac:dyDescent="0.25">
      <c r="A112" s="48"/>
      <c r="B112" s="49"/>
      <c r="C112" s="50"/>
      <c r="D112" s="50"/>
      <c r="E112" s="51"/>
      <c r="F112" s="49"/>
      <c r="L112" s="32"/>
    </row>
    <row r="113" spans="12:12" x14ac:dyDescent="0.25">
      <c r="L113" s="33"/>
    </row>
    <row r="114" spans="12:12" x14ac:dyDescent="0.25">
      <c r="L114" s="33"/>
    </row>
    <row r="116" spans="12:12" x14ac:dyDescent="0.25">
      <c r="L116" s="33"/>
    </row>
  </sheetData>
  <autoFilter ref="A6:F106"/>
  <mergeCells count="8">
    <mergeCell ref="F7:F8"/>
    <mergeCell ref="A2:I4"/>
    <mergeCell ref="A6:A8"/>
    <mergeCell ref="G6:I8"/>
    <mergeCell ref="B7:B8"/>
    <mergeCell ref="C7:C8"/>
    <mergeCell ref="D7:D8"/>
    <mergeCell ref="E7:E8"/>
  </mergeCells>
  <pageMargins left="0.43307086614173229" right="0.31" top="0.82677165354330717" bottom="0.35433070866141736" header="0.51181102362204722" footer="0.39370078740157483"/>
  <pageSetup paperSize="9" scale="60" firstPageNumber="131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Бедункович Марина Александровна</cp:lastModifiedBy>
  <cp:lastPrinted>2017-09-06T09:26:32Z</cp:lastPrinted>
  <dcterms:created xsi:type="dcterms:W3CDTF">2007-01-25T06:11:58Z</dcterms:created>
  <dcterms:modified xsi:type="dcterms:W3CDTF">2017-09-12T10:12:33Z</dcterms:modified>
</cp:coreProperties>
</file>