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660" windowWidth="15180" windowHeight="8385" tabRatio="601"/>
  </bookViews>
  <sheets>
    <sheet name="2019 -2021" sheetId="11" r:id="rId1"/>
  </sheets>
  <definedNames>
    <definedName name="_GoBack" localSheetId="0">'2019 -2021'!#REF!</definedName>
    <definedName name="_xlnm._FilterDatabase" localSheetId="0" hidden="1">'2019 -2021'!$A$6:$J$150</definedName>
    <definedName name="Z_01956A78_C30F_4A6D_AB18_BE68E1E409AD_.wvu.FilterData" localSheetId="0" hidden="1">'2019 -2021'!$B$4:$G$150</definedName>
    <definedName name="Z_01B870DF_9B51_455C_BCC1_805F9FE29A1A_.wvu.FilterData" localSheetId="0" hidden="1">'2019 -2021'!$B$4:$G$150</definedName>
    <definedName name="Z_02A445F9_EB30_4971_AF6A_FB264DA3CAF7_.wvu.FilterData" localSheetId="0" hidden="1">'2019 -2021'!$B$4:$G$150</definedName>
    <definedName name="Z_1017CEEA_AAB6_4391_A84F_D3D92A119D47_.wvu.FilterData" localSheetId="0" hidden="1">'2019 -2021'!$B$4:$G$150</definedName>
    <definedName name="Z_22D221E2_E819_4B50_86C0_1C8C9EE2E7D0_.wvu.FilterData" localSheetId="0" hidden="1">'2019 -2021'!$B$4:$G$150</definedName>
    <definedName name="Z_2D9BA8A9_EAC4_4C42_AE33_EBEC3A688857_.wvu.FilterData" localSheetId="0" hidden="1">'2019 -2021'!$B$4:$G$150</definedName>
    <definedName name="Z_33CBA0B9_C5DA_4397_ACB9_3A99A51248A9_.wvu.FilterData" localSheetId="0" hidden="1">'2019 -2021'!$B$4:$G$150</definedName>
    <definedName name="Z_35334B33_0172_4120_8C4C_AE46E444BD02_.wvu.Cols" localSheetId="0" hidden="1">'2019 -2021'!$A:$A</definedName>
    <definedName name="Z_35334B33_0172_4120_8C4C_AE46E444BD02_.wvu.FilterData" localSheetId="0" hidden="1">'2019 -2021'!$B$4:$G$150</definedName>
    <definedName name="Z_35334B33_0172_4120_8C4C_AE46E444BD02_.wvu.PrintArea" localSheetId="0" hidden="1">'2019 -2021'!$B$1:$G$3</definedName>
    <definedName name="Z_35334B33_0172_4120_8C4C_AE46E444BD02_.wvu.PrintTitles" localSheetId="0" hidden="1">'2019 -2021'!#REF!</definedName>
    <definedName name="Z_42485AAC_9016_4902_9984_D8B000A3C0BA_.wvu.FilterData" localSheetId="0" hidden="1">'2019 -2021'!$B$4:$G$150</definedName>
    <definedName name="Z_4574D6EC_4C6E_4AE0_BBAC_579BFA2E5222_.wvu.FilterData" localSheetId="0" hidden="1">'2019 -2021'!$B$4:$G$150</definedName>
    <definedName name="Z_4BDE8F7E_E99C_4705_BC41_800C1892277A_.wvu.FilterData" localSheetId="0" hidden="1">'2019 -2021'!$B$4:$G$150</definedName>
    <definedName name="Z_511DDFE9_093E_4D73_A881_6FAC07A23819_.wvu.FilterData" localSheetId="0" hidden="1">'2019 -2021'!$B$4:$G$150</definedName>
    <definedName name="Z_5232074F_42E3_4D31_B84D_45CD41479130_.wvu.FilterData" localSheetId="0" hidden="1">'2019 -2021'!$B$4:$G$150</definedName>
    <definedName name="Z_5CD25935_9E11_4D1E_87D7_C9A247FFE19A_.wvu.Cols" localSheetId="0" hidden="1">'2019 -2021'!$A:$A</definedName>
    <definedName name="Z_5CD25935_9E11_4D1E_87D7_C9A247FFE19A_.wvu.FilterData" localSheetId="0" hidden="1">'2019 -2021'!$B$4:$G$150</definedName>
    <definedName name="Z_5CD25935_9E11_4D1E_87D7_C9A247FFE19A_.wvu.PrintArea" localSheetId="0" hidden="1">'2019 -2021'!$B$1:$G$3</definedName>
    <definedName name="Z_5CD25935_9E11_4D1E_87D7_C9A247FFE19A_.wvu.PrintTitles" localSheetId="0" hidden="1">'2019 -2021'!#REF!</definedName>
    <definedName name="Z_76B3475F_B2E4_4723_8523_971272954EF1_.wvu.FilterData" localSheetId="0" hidden="1">'2019 -2021'!$B$4:$G$150</definedName>
    <definedName name="Z_7C142A5F_5BBF_46A6_BD29_E4F4CE8D3045_.wvu.FilterData" localSheetId="0" hidden="1">'2019 -2021'!$B$4:$G$150</definedName>
    <definedName name="Z_8025D3C9_48E3_4830_9A1D_B211D2B01CC9_.wvu.Cols" localSheetId="0" hidden="1">'2019 -2021'!$A:$A</definedName>
    <definedName name="Z_8025D3C9_48E3_4830_9A1D_B211D2B01CC9_.wvu.FilterData" localSheetId="0" hidden="1">'2019 -2021'!$B$4:$G$150</definedName>
    <definedName name="Z_8025D3C9_48E3_4830_9A1D_B211D2B01CC9_.wvu.PrintArea" localSheetId="0" hidden="1">'2019 -2021'!$B$1:$G$3</definedName>
    <definedName name="Z_8025D3C9_48E3_4830_9A1D_B211D2B01CC9_.wvu.PrintTitles" localSheetId="0" hidden="1">'2019 -2021'!#REF!</definedName>
    <definedName name="Z_80CC6171_A3A4_4E47_A57E_A46CF4BD86AA_.wvu.Cols" localSheetId="0" hidden="1">'2019 -2021'!$A:$A</definedName>
    <definedName name="Z_80CC6171_A3A4_4E47_A57E_A46CF4BD86AA_.wvu.FilterData" localSheetId="0" hidden="1">'2019 -2021'!$B$4:$G$150</definedName>
    <definedName name="Z_80CC6171_A3A4_4E47_A57E_A46CF4BD86AA_.wvu.PrintArea" localSheetId="0" hidden="1">'2019 -2021'!$B$1:$G$3</definedName>
    <definedName name="Z_80CC6171_A3A4_4E47_A57E_A46CF4BD86AA_.wvu.PrintTitles" localSheetId="0" hidden="1">'2019 -2021'!#REF!</definedName>
    <definedName name="Z_816F5BDB_041F_4535_8A8D_570947B4DEA6_.wvu.FilterData" localSheetId="0" hidden="1">'2019 -2021'!$B$4:$G$150</definedName>
    <definedName name="Z_88BAA436_A99C_4284_AB64_2E44D3B35059_.wvu.FilterData" localSheetId="0" hidden="1">'2019 -2021'!$B$4:$G$150</definedName>
    <definedName name="Z_902FE9BE_74C3_4EE7_B55E_940EDA4BA33A_.wvu.FilterData" localSheetId="0" hidden="1">'2019 -2021'!$B$4:$G$150</definedName>
    <definedName name="Z_A8C3B75E_E26D_42CB_81BF_51A0AEE858D9_.wvu.FilterData" localSheetId="0" hidden="1">'2019 -2021'!$B$4:$G$150</definedName>
    <definedName name="Z_AC18B0AE_9B85_4283_A23B_84ED55DF44E0_.wvu.FilterData" localSheetId="0" hidden="1">'2019 -2021'!$B$4:$G$150</definedName>
    <definedName name="Z_AF89B2B4_FDD6_4F7A_8B10_793D70383CA3_.wvu.FilterData" localSheetId="0" hidden="1">'2019 -2021'!$B$4:$G$150</definedName>
    <definedName name="Z_CDD19145_0711_4C50_A76A_1A81DAF7AD26_.wvu.Cols" localSheetId="0" hidden="1">'2019 -2021'!$A:$A</definedName>
    <definedName name="Z_CDD19145_0711_4C50_A76A_1A81DAF7AD26_.wvu.FilterData" localSheetId="0" hidden="1">'2019 -2021'!$B$4:$G$150</definedName>
    <definedName name="Z_CDD19145_0711_4C50_A76A_1A81DAF7AD26_.wvu.PrintArea" localSheetId="0" hidden="1">'2019 -2021'!$B$1:$G$3</definedName>
    <definedName name="Z_CDD19145_0711_4C50_A76A_1A81DAF7AD26_.wvu.PrintTitles" localSheetId="0" hidden="1">'2019 -2021'!#REF!</definedName>
    <definedName name="Z_CDD19145_0711_4C50_A76A_1A81DAF7AD26_.wvu.Rows" localSheetId="0" hidden="1">'2019 -2021'!#REF!,'2019 -2021'!#REF!</definedName>
    <definedName name="Z_D072545B_292F_4E9F_B314_D8549E577BDA_.wvu.FilterData" localSheetId="0" hidden="1">'2019 -2021'!$B$4:$G$150</definedName>
    <definedName name="Z_D46B0118_190B_4726_9170_01784579671C_.wvu.FilterData" localSheetId="0" hidden="1">'2019 -2021'!$B$4:$G$150</definedName>
    <definedName name="Z_E72F3C6F_C13E_4C1E_A923_3BA8471A61A0_.wvu.FilterData" localSheetId="0" hidden="1">'2019 -2021'!$B$4:$G$150</definedName>
    <definedName name="Z_EBF4E2A3_3DC7_46F0_9A46_118480FE3972_.wvu.Cols" localSheetId="0" hidden="1">'2019 -2021'!$A:$A</definedName>
    <definedName name="Z_EBF4E2A3_3DC7_46F0_9A46_118480FE3972_.wvu.FilterData" localSheetId="0" hidden="1">'2019 -2021'!$B$4:$G$150</definedName>
    <definedName name="Z_EBF4E2A3_3DC7_46F0_9A46_118480FE3972_.wvu.PrintArea" localSheetId="0" hidden="1">'2019 -2021'!$B$1:$G$3</definedName>
    <definedName name="Z_EBF4E2A3_3DC7_46F0_9A46_118480FE3972_.wvu.PrintTitles" localSheetId="0" hidden="1">'2019 -2021'!#REF!</definedName>
    <definedName name="Z_F2D62945_ACE4_403F_8064_D80F81363D1F_.wvu.FilterData" localSheetId="0" hidden="1">'2019 -2021'!$B$4:$G$150</definedName>
    <definedName name="_xlnm.Print_Titles" localSheetId="0">'2019 -2021'!$3:$5</definedName>
    <definedName name="_xlnm.Print_Area" localSheetId="0">'2019 -2021'!$A$1:$J$162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H139" i="11"/>
  <c r="C9" l="1"/>
  <c r="C10" s="1"/>
  <c r="C11" s="1"/>
  <c r="C21"/>
  <c r="C23" s="1"/>
  <c r="C25" s="1"/>
  <c r="C27" s="1"/>
  <c r="C29" s="1"/>
  <c r="C31" s="1"/>
  <c r="C33" s="1"/>
  <c r="C22"/>
  <c r="C24" s="1"/>
  <c r="C26" s="1"/>
  <c r="C28" s="1"/>
  <c r="C30" s="1"/>
  <c r="C32" s="1"/>
  <c r="C36"/>
  <c r="C37"/>
  <c r="J161"/>
  <c r="J160" s="1"/>
  <c r="J159" s="1"/>
  <c r="I161"/>
  <c r="I160"/>
  <c r="I159" s="1"/>
  <c r="J158"/>
  <c r="J157" s="1"/>
  <c r="J156" s="1"/>
  <c r="I158"/>
  <c r="I157" s="1"/>
  <c r="I156" s="1"/>
  <c r="J154"/>
  <c r="I154"/>
  <c r="I153" s="1"/>
  <c r="J153"/>
  <c r="J136"/>
  <c r="J134"/>
  <c r="J133"/>
  <c r="J132" s="1"/>
  <c r="J129"/>
  <c r="J128" s="1"/>
  <c r="J127" s="1"/>
  <c r="J126" s="1"/>
  <c r="J125"/>
  <c r="J124" s="1"/>
  <c r="J123" s="1"/>
  <c r="J122" s="1"/>
  <c r="J102"/>
  <c r="J101" s="1"/>
  <c r="J100" s="1"/>
  <c r="J99" s="1"/>
  <c r="J97"/>
  <c r="J96" s="1"/>
  <c r="J95" s="1"/>
  <c r="J83"/>
  <c r="J82" s="1"/>
  <c r="J81" s="1"/>
  <c r="J80" s="1"/>
  <c r="J78"/>
  <c r="J77" s="1"/>
  <c r="J76" s="1"/>
  <c r="C77"/>
  <c r="C78" s="1"/>
  <c r="C79" s="1"/>
  <c r="C76"/>
  <c r="J64"/>
  <c r="J63" s="1"/>
  <c r="J62" s="1"/>
  <c r="J61" s="1"/>
  <c r="C64"/>
  <c r="J60"/>
  <c r="J59" s="1"/>
  <c r="J58" s="1"/>
  <c r="J57" s="1"/>
  <c r="J55"/>
  <c r="J54" s="1"/>
  <c r="J53" s="1"/>
  <c r="C53"/>
  <c r="C54" s="1"/>
  <c r="C55" s="1"/>
  <c r="C56" s="1"/>
  <c r="J36"/>
  <c r="J35" s="1"/>
  <c r="J34" s="1"/>
  <c r="J33"/>
  <c r="J32"/>
  <c r="J27"/>
  <c r="J26" s="1"/>
  <c r="J25" s="1"/>
  <c r="J24" s="1"/>
  <c r="H149"/>
  <c r="H148" s="1"/>
  <c r="H147" s="1"/>
  <c r="H146"/>
  <c r="H145" s="1"/>
  <c r="H144" s="1"/>
  <c r="H142"/>
  <c r="H141" s="1"/>
  <c r="I120"/>
  <c r="I119" s="1"/>
  <c r="H119"/>
  <c r="I118"/>
  <c r="I117" s="1"/>
  <c r="H117"/>
  <c r="H116"/>
  <c r="I116" s="1"/>
  <c r="I115" s="1"/>
  <c r="H112"/>
  <c r="I112" s="1"/>
  <c r="I111" s="1"/>
  <c r="I110" s="1"/>
  <c r="I109" s="1"/>
  <c r="H108"/>
  <c r="I108" s="1"/>
  <c r="I107" s="1"/>
  <c r="I106" s="1"/>
  <c r="I105" s="1"/>
  <c r="H93"/>
  <c r="I93" s="1"/>
  <c r="I92" s="1"/>
  <c r="I91" s="1"/>
  <c r="I90" s="1"/>
  <c r="I89"/>
  <c r="I88" s="1"/>
  <c r="I87" s="1"/>
  <c r="I86" s="1"/>
  <c r="H88"/>
  <c r="H87" s="1"/>
  <c r="H86" s="1"/>
  <c r="H74"/>
  <c r="I74" s="1"/>
  <c r="I73" s="1"/>
  <c r="I72" s="1"/>
  <c r="I71" s="1"/>
  <c r="I70"/>
  <c r="I69" s="1"/>
  <c r="I68" s="1"/>
  <c r="I67" s="1"/>
  <c r="H69"/>
  <c r="H68" s="1"/>
  <c r="H67" s="1"/>
  <c r="C68"/>
  <c r="C69" s="1"/>
  <c r="C70" s="1"/>
  <c r="C67"/>
  <c r="H51"/>
  <c r="I51" s="1"/>
  <c r="I50" s="1"/>
  <c r="I49" s="1"/>
  <c r="I48" s="1"/>
  <c r="C51"/>
  <c r="H47"/>
  <c r="I47" s="1"/>
  <c r="I46" s="1"/>
  <c r="I45" s="1"/>
  <c r="I44" s="1"/>
  <c r="I43"/>
  <c r="I42" s="1"/>
  <c r="I41" s="1"/>
  <c r="I40" s="1"/>
  <c r="H42"/>
  <c r="H41" s="1"/>
  <c r="H40" s="1"/>
  <c r="C40"/>
  <c r="C41" s="1"/>
  <c r="C42" s="1"/>
  <c r="C43" s="1"/>
  <c r="I22"/>
  <c r="I21" s="1"/>
  <c r="I20" s="1"/>
  <c r="I19" s="1"/>
  <c r="H21"/>
  <c r="H20" s="1"/>
  <c r="H19" s="1"/>
  <c r="H18"/>
  <c r="I18" s="1"/>
  <c r="H17"/>
  <c r="I17" s="1"/>
  <c r="I13"/>
  <c r="H12"/>
  <c r="I12" s="1"/>
  <c r="J152" l="1"/>
  <c r="J151" s="1"/>
  <c r="J138" s="1"/>
  <c r="I152"/>
  <c r="I151" s="1"/>
  <c r="I138" s="1"/>
  <c r="H50"/>
  <c r="H49" s="1"/>
  <c r="H48" s="1"/>
  <c r="I11"/>
  <c r="I10" s="1"/>
  <c r="I9" s="1"/>
  <c r="I66"/>
  <c r="I65" s="1"/>
  <c r="H92"/>
  <c r="H91" s="1"/>
  <c r="H90" s="1"/>
  <c r="H85" s="1"/>
  <c r="H84" s="1"/>
  <c r="H107"/>
  <c r="H106" s="1"/>
  <c r="H105" s="1"/>
  <c r="H111"/>
  <c r="H110" s="1"/>
  <c r="H109" s="1"/>
  <c r="H115"/>
  <c r="H114" s="1"/>
  <c r="H113" s="1"/>
  <c r="J52"/>
  <c r="J38" s="1"/>
  <c r="J31"/>
  <c r="J30" s="1"/>
  <c r="J29" s="1"/>
  <c r="J23" s="1"/>
  <c r="J7" s="1"/>
  <c r="J75"/>
  <c r="C12"/>
  <c r="C13" s="1"/>
  <c r="C14"/>
  <c r="H11"/>
  <c r="H10" s="1"/>
  <c r="H9" s="1"/>
  <c r="H16"/>
  <c r="H15" s="1"/>
  <c r="H14" s="1"/>
  <c r="I85"/>
  <c r="I84" s="1"/>
  <c r="J131"/>
  <c r="J130" s="1"/>
  <c r="J121" s="1"/>
  <c r="I114"/>
  <c r="I113" s="1"/>
  <c r="I104" s="1"/>
  <c r="I103" s="1"/>
  <c r="I16"/>
  <c r="I15" s="1"/>
  <c r="I14" s="1"/>
  <c r="I39"/>
  <c r="I38" s="1"/>
  <c r="J94"/>
  <c r="H46"/>
  <c r="H45" s="1"/>
  <c r="H44" s="1"/>
  <c r="H39" s="1"/>
  <c r="H38" s="1"/>
  <c r="H73"/>
  <c r="H72" s="1"/>
  <c r="H71" s="1"/>
  <c r="H66" s="1"/>
  <c r="H65" s="1"/>
  <c r="H140"/>
  <c r="H138" l="1"/>
  <c r="H104"/>
  <c r="H103" s="1"/>
  <c r="I8"/>
  <c r="J103"/>
  <c r="J84"/>
  <c r="J6" s="1"/>
  <c r="J65"/>
  <c r="C18"/>
  <c r="C15"/>
  <c r="C16" s="1"/>
  <c r="C17" s="1"/>
  <c r="I7"/>
  <c r="I6" s="1"/>
  <c r="H8"/>
  <c r="H7" s="1"/>
  <c r="H6" l="1"/>
</calcChain>
</file>

<file path=xl/sharedStrings.xml><?xml version="1.0" encoding="utf-8"?>
<sst xmlns="http://schemas.openxmlformats.org/spreadsheetml/2006/main" count="667" uniqueCount="108">
  <si>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</si>
  <si>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</si>
  <si>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</si>
  <si>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</si>
  <si>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</si>
  <si>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>ПР</t>
  </si>
  <si>
    <t>01</t>
  </si>
  <si>
    <t>Мероприятия в установленной сфере деятельности</t>
  </si>
  <si>
    <t>Иные бюджетные ассигнования</t>
  </si>
  <si>
    <t>800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</si>
  <si>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</si>
  <si>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</si>
  <si>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</si>
  <si>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социальной политики</t>
  </si>
  <si>
    <t>10</t>
  </si>
  <si>
    <t>09</t>
  </si>
  <si>
    <t>07</t>
  </si>
  <si>
    <t>Субсидии автономным учреждениям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</si>
  <si>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</si>
  <si>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</si>
  <si>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</si>
  <si>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Дошкольное образование</t>
  </si>
  <si>
    <t>Дошкольные образовательные организации</t>
  </si>
  <si>
    <t>Мероприятия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</si>
  <si>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</si>
  <si>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</si>
  <si>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</si>
  <si>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</si>
  <si>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</si>
  <si>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913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</si>
  <si>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</si>
  <si>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</si>
  <si>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</si>
  <si>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</si>
  <si>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</si>
  <si>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</si>
  <si>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</si>
  <si>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некоммерческим организациям в сфере дошкольного образования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</si>
  <si>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</si>
  <si>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</si>
  <si>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Иные закупки товаров, работ и услуг для обеспечения государственных (муниципальных нужд)</t>
  </si>
  <si>
    <t>Финансовое обеспечение деятельности бюджетных и автономных  учреждений</t>
  </si>
  <si>
    <t>Молодежная политика</t>
  </si>
  <si>
    <t>Сумма (тыс.руб.)</t>
  </si>
  <si>
    <t xml:space="preserve">Рз 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</si>
  <si>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</si>
  <si>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</si>
  <si>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</si>
  <si>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</si>
  <si>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</si>
  <si>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</si>
  <si>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</si>
  <si>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</si>
  <si>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</si>
  <si>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</si>
  <si>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</si>
  <si>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03</t>
  </si>
  <si>
    <t>Проект бюджета на 2019 год</t>
  </si>
  <si>
    <t>Проект бюджета на 2020 год</t>
  </si>
  <si>
    <t>Муниципальная программа «Развитие системы образования городского округа Тольятти на 2017-2020 гг.»</t>
  </si>
  <si>
    <t>070 00 00000</t>
  </si>
  <si>
    <t>070 00 02000</t>
  </si>
  <si>
    <t>070 00 02260</t>
  </si>
  <si>
    <t>070 00 04000</t>
  </si>
  <si>
    <t>070 00 04260</t>
  </si>
  <si>
    <t>070 00 10000</t>
  </si>
  <si>
    <t>070 00 10260</t>
  </si>
  <si>
    <t>070 00 02270</t>
  </si>
  <si>
    <t>070 00 04270</t>
  </si>
  <si>
    <t>070 00 06000</t>
  </si>
  <si>
    <t>070 00 06270</t>
  </si>
  <si>
    <t>070 00 02280</t>
  </si>
  <si>
    <t>070 00 04280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</si>
  <si>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</si>
  <si>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050 00 00000</t>
  </si>
  <si>
    <t>050 00 04000</t>
  </si>
  <si>
    <t>050 00 04270</t>
  </si>
  <si>
    <t>050 00 06000</t>
  </si>
  <si>
    <t>050 00 06270</t>
  </si>
  <si>
    <t>050 00 04280</t>
  </si>
  <si>
    <t>070 00 02300</t>
  </si>
  <si>
    <t>070 00 04300</t>
  </si>
  <si>
    <t>070 00 12300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</si>
  <si>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</si>
  <si>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070 00 12000</t>
  </si>
  <si>
    <t>Департамент образования администрации городского округа Тольятти</t>
  </si>
  <si>
    <t>Проект бюджета на 2021 год</t>
  </si>
  <si>
    <t>990 00 00000</t>
  </si>
  <si>
    <t>990 00 02000</t>
  </si>
  <si>
    <t>990 00 02260</t>
  </si>
  <si>
    <t>990 00 04000</t>
  </si>
  <si>
    <t>990 00 04260</t>
  </si>
  <si>
    <t>990 00 10000</t>
  </si>
  <si>
    <t>990 00 10260</t>
  </si>
  <si>
    <t>990 00 02270</t>
  </si>
  <si>
    <t>990 00 04270</t>
  </si>
  <si>
    <t>990 00 06000</t>
  </si>
  <si>
    <t>990 00 06270</t>
  </si>
  <si>
    <t>990 00 02280</t>
  </si>
  <si>
    <t>990 00 04280</t>
  </si>
  <si>
    <t>990 00 02350</t>
  </si>
  <si>
    <t>990 00 04350</t>
  </si>
  <si>
    <t>990 00 02300</t>
  </si>
  <si>
    <t>990 00 04300</t>
  </si>
  <si>
    <t>990 00 12000</t>
  </si>
  <si>
    <t>990 00 12300</t>
  </si>
  <si>
    <t>Непрограммные расходы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</si>
  <si>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2019 ГОД И ПЛАНОВЫЙ ПЕРИОД 2020-2021 ГГ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</si>
</sst>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3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72">
    <xf numFmtId="0" fontId="0" fillId="0" borderId="0" xfId="0"/>
    <xf numFmtId="0" fontId="2" fillId="0" borderId="0" xfId="0" applyFont="1" applyFill="1" applyAlignment="1"/>
    <xf numFmtId="0" fontId="0" fillId="0" borderId="0" xfId="0" applyFont="1" applyFill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/>
    <xf numFmtId="0" fontId="0" fillId="0" borderId="0" xfId="0" applyFont="1" applyFill="1" applyBorder="1"/>
    <xf numFmtId="0" fontId="2" fillId="0" borderId="2" xfId="0" applyFont="1" applyFill="1" applyBorder="1" applyAlignment="1"/>
    <xf numFmtId="49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3" fontId="5" fillId="0" borderId="1" xfId="3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/>
    <xf numFmtId="3" fontId="2" fillId="0" borderId="1" xfId="3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/>
    <xf numFmtId="0" fontId="0" fillId="2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3" fontId="9" fillId="0" borderId="1" xfId="3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/>
    </xf>
    <xf numFmtId="3" fontId="10" fillId="0" borderId="2" xfId="3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wrapText="1"/>
    </xf>
    <xf numFmtId="3" fontId="2" fillId="0" borderId="5" xfId="0" applyNumberFormat="1" applyFont="1" applyFill="1" applyBorder="1" applyAlignment="1">
      <alignment horizontal="center" wrapText="1"/>
    </xf>
    <xf numFmtId="3" fontId="9" fillId="0" borderId="5" xfId="3" applyNumberFormat="1" applyFont="1" applyFill="1" applyBorder="1" applyAlignment="1">
      <alignment horizontal="center"/>
    </xf>
    <xf numFmtId="3" fontId="10" fillId="0" borderId="5" xfId="3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</cellXfs>
  <cellStyles count="10">
    <cellStyle name="Денежный 2" xfId="6"/>
    <cellStyle name="Обычный" xfId="0" builtinId="0"/>
    <cellStyle name="Обычный 10 2 2" xfId="9"/>
    <cellStyle name="Обычный 2" xfId="1"/>
    <cellStyle name="Обычный 2 2 2 2" xfId="7"/>
    <cellStyle name="Обычный 2 3" xfId="8"/>
    <cellStyle name="Обычный 3" xfId="5"/>
    <cellStyle name="Процентный" xfId="2" builtinId="5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2"/>
  <sheetViews>
    <sheetView showZeros="0" tabSelected="1" view="pageBreakPreview" topLeftCell="B1" zoomScale="80" zoomScaleNormal="76" zoomScaleSheetLayoutView="80" workbookViewId="0">
      <selection activeCell="I140" sqref="I140"/>
    </sheetView>
  </sheetViews>
  <sheetFormatPr defaultRowHeight="16.5"/>
  <cols>
    <col min="1" max="1" width="2.5703125" style="1" hidden="1" customWidth="1"/>
    <col min="2" max="2" width="59.42578125" style="16" customWidth="1"/>
    <col min="3" max="3" width="8.7109375" style="17" customWidth="1"/>
    <col min="4" max="4" width="7.140625" style="1" customWidth="1"/>
    <col min="5" max="5" width="6.28515625" style="1" customWidth="1"/>
    <col min="6" max="6" width="18.85546875" style="18" customWidth="1"/>
    <col min="7" max="7" width="7.85546875" style="17" customWidth="1"/>
    <col min="8" max="8" width="19.140625" style="2" customWidth="1"/>
    <col min="9" max="9" width="18.7109375" style="2" customWidth="1"/>
    <col min="10" max="10" width="18.140625" style="2" customWidth="1"/>
    <col min="11" max="16384" width="9.140625" style="2"/>
  </cols>
  <sheetData>
    <row r="1" spans="1:10" s="5" customFormat="1" ht="96.75" customHeight="1">
      <c r="A1" s="3"/>
      <c r="B1" s="71" t="s">
        <v>107</v>
      </c>
      <c r="C1" s="71"/>
      <c r="D1" s="71"/>
      <c r="E1" s="71"/>
      <c r="F1" s="71"/>
      <c r="G1" s="71"/>
      <c r="H1" s="71"/>
      <c r="I1" s="71"/>
      <c r="J1" s="71"/>
    </row>
    <row r="2" spans="1:10" s="5" customFormat="1" ht="25.5">
      <c r="A2" s="3"/>
      <c r="B2" s="20"/>
      <c r="C2" s="20"/>
      <c r="D2" s="20"/>
      <c r="E2" s="20"/>
      <c r="F2" s="20"/>
      <c r="G2" s="20"/>
      <c r="H2" s="31"/>
      <c r="I2" s="31"/>
      <c r="J2" s="31"/>
    </row>
    <row r="3" spans="1:10" ht="38.25" customHeight="1">
      <c r="A3" s="3"/>
      <c r="B3" s="61" t="s">
        <v>1</v>
      </c>
      <c r="C3" s="62" t="s">
        <v>4</v>
      </c>
      <c r="D3" s="65" t="s">
        <v>44</v>
      </c>
      <c r="E3" s="65" t="s">
        <v>5</v>
      </c>
      <c r="F3" s="65" t="s">
        <v>2</v>
      </c>
      <c r="G3" s="65" t="s">
        <v>3</v>
      </c>
      <c r="H3" s="68" t="s">
        <v>43</v>
      </c>
      <c r="I3" s="69"/>
      <c r="J3" s="70"/>
    </row>
    <row r="4" spans="1:10" ht="40.5" customHeight="1">
      <c r="A4" s="4"/>
      <c r="B4" s="61"/>
      <c r="C4" s="63"/>
      <c r="D4" s="66"/>
      <c r="E4" s="66"/>
      <c r="F4" s="66"/>
      <c r="G4" s="66"/>
      <c r="H4" s="60" t="s">
        <v>57</v>
      </c>
      <c r="I4" s="60" t="s">
        <v>58</v>
      </c>
      <c r="J4" s="60" t="s">
        <v>86</v>
      </c>
    </row>
    <row r="5" spans="1:10" ht="34.5" customHeight="1">
      <c r="A5" s="4"/>
      <c r="B5" s="61"/>
      <c r="C5" s="64"/>
      <c r="D5" s="67"/>
      <c r="E5" s="67"/>
      <c r="F5" s="67"/>
      <c r="G5" s="67"/>
      <c r="H5" s="60"/>
      <c r="I5" s="60"/>
      <c r="J5" s="60"/>
    </row>
    <row r="6" spans="1:10" ht="60.75">
      <c r="A6" s="4"/>
      <c r="B6" s="32" t="s">
        <v>85</v>
      </c>
      <c r="C6" s="48">
        <v>913</v>
      </c>
      <c r="D6" s="48"/>
      <c r="E6" s="48"/>
      <c r="F6" s="25"/>
      <c r="G6" s="48"/>
      <c r="H6" s="23">
        <f>H7+H38+H84+H103+H65+H138</f>
        <v>2096507</v>
      </c>
      <c r="I6" s="23">
        <f>I7+I38+I84+I103+I65+I138</f>
        <v>2096507</v>
      </c>
      <c r="J6" s="23">
        <f>J7+J38+J84+J103+J65+J138</f>
        <v>2096507</v>
      </c>
    </row>
    <row r="7" spans="1:10" ht="25.5" customHeight="1">
      <c r="A7" s="4"/>
      <c r="B7" s="33" t="s">
        <v>21</v>
      </c>
      <c r="C7" s="34">
        <v>913</v>
      </c>
      <c r="D7" s="35" t="s">
        <v>16</v>
      </c>
      <c r="E7" s="35" t="s">
        <v>6</v>
      </c>
      <c r="F7" s="36"/>
      <c r="G7" s="35"/>
      <c r="H7" s="37">
        <f>H8</f>
        <v>1040414</v>
      </c>
      <c r="I7" s="37">
        <f>I8</f>
        <v>1040414</v>
      </c>
      <c r="J7" s="37">
        <f>J23</f>
        <v>1040414</v>
      </c>
    </row>
    <row r="8" spans="1:10" ht="49.5">
      <c r="A8" s="4"/>
      <c r="B8" s="28" t="s">
        <v>59</v>
      </c>
      <c r="C8" s="26" t="s">
        <v>29</v>
      </c>
      <c r="D8" s="26" t="s">
        <v>16</v>
      </c>
      <c r="E8" s="26" t="s">
        <v>6</v>
      </c>
      <c r="F8" s="26" t="s">
        <v>60</v>
      </c>
      <c r="G8" s="26"/>
      <c r="H8" s="19">
        <f t="shared" ref="H8:I8" si="0">H9+H14+H19</f>
        <v>1040414</v>
      </c>
      <c r="I8" s="19">
        <f t="shared" si="0"/>
        <v>1040414</v>
      </c>
      <c r="J8" s="19"/>
    </row>
    <row r="9" spans="1:10" ht="36" customHeight="1">
      <c r="A9" s="4"/>
      <c r="B9" s="28" t="s">
        <v>41</v>
      </c>
      <c r="C9" s="26" t="str">
        <f t="shared" ref="C9:C12" si="1">C8</f>
        <v>913</v>
      </c>
      <c r="D9" s="26" t="s">
        <v>16</v>
      </c>
      <c r="E9" s="26" t="s">
        <v>6</v>
      </c>
      <c r="F9" s="26" t="s">
        <v>61</v>
      </c>
      <c r="G9" s="38"/>
      <c r="H9" s="21">
        <f t="shared" ref="H9:I10" si="2">H10</f>
        <v>663622</v>
      </c>
      <c r="I9" s="21">
        <f t="shared" si="2"/>
        <v>663622</v>
      </c>
      <c r="J9" s="21"/>
    </row>
    <row r="10" spans="1:10" ht="21.75" customHeight="1">
      <c r="A10" s="4"/>
      <c r="B10" s="29" t="s">
        <v>22</v>
      </c>
      <c r="C10" s="26" t="str">
        <f t="shared" si="1"/>
        <v>913</v>
      </c>
      <c r="D10" s="26" t="s">
        <v>16</v>
      </c>
      <c r="E10" s="26" t="s">
        <v>6</v>
      </c>
      <c r="F10" s="26" t="s">
        <v>62</v>
      </c>
      <c r="G10" s="38"/>
      <c r="H10" s="21">
        <f t="shared" si="2"/>
        <v>663622</v>
      </c>
      <c r="I10" s="21">
        <f t="shared" si="2"/>
        <v>663622</v>
      </c>
      <c r="J10" s="21"/>
    </row>
    <row r="11" spans="1:10" ht="41.25" customHeight="1">
      <c r="A11" s="4"/>
      <c r="B11" s="29" t="s">
        <v>11</v>
      </c>
      <c r="C11" s="26" t="str">
        <f t="shared" si="1"/>
        <v>913</v>
      </c>
      <c r="D11" s="26" t="s">
        <v>16</v>
      </c>
      <c r="E11" s="26" t="s">
        <v>6</v>
      </c>
      <c r="F11" s="26" t="s">
        <v>62</v>
      </c>
      <c r="G11" s="26" t="s">
        <v>12</v>
      </c>
      <c r="H11" s="19">
        <f t="shared" ref="H11:I11" si="3">H12+H13</f>
        <v>663622</v>
      </c>
      <c r="I11" s="19">
        <f t="shared" si="3"/>
        <v>663622</v>
      </c>
      <c r="J11" s="19"/>
    </row>
    <row r="12" spans="1:10">
      <c r="A12" s="4"/>
      <c r="B12" s="29" t="s">
        <v>32</v>
      </c>
      <c r="C12" s="26" t="str">
        <f t="shared" si="1"/>
        <v>913</v>
      </c>
      <c r="D12" s="26" t="s">
        <v>16</v>
      </c>
      <c r="E12" s="26" t="s">
        <v>6</v>
      </c>
      <c r="F12" s="26" t="s">
        <v>62</v>
      </c>
      <c r="G12" s="22">
        <v>610</v>
      </c>
      <c r="H12" s="19">
        <f>381978+51562</f>
        <v>433540</v>
      </c>
      <c r="I12" s="19">
        <f>H12</f>
        <v>433540</v>
      </c>
      <c r="J12" s="22"/>
    </row>
    <row r="13" spans="1:10">
      <c r="A13" s="4"/>
      <c r="B13" s="29" t="s">
        <v>17</v>
      </c>
      <c r="C13" s="26" t="str">
        <f>C12</f>
        <v>913</v>
      </c>
      <c r="D13" s="26" t="s">
        <v>16</v>
      </c>
      <c r="E13" s="26" t="s">
        <v>6</v>
      </c>
      <c r="F13" s="26" t="s">
        <v>62</v>
      </c>
      <c r="G13" s="22">
        <v>620</v>
      </c>
      <c r="H13" s="19">
        <v>230082</v>
      </c>
      <c r="I13" s="19">
        <f>H13</f>
        <v>230082</v>
      </c>
      <c r="J13" s="22"/>
    </row>
    <row r="14" spans="1:10" ht="37.5" customHeight="1">
      <c r="A14" s="4"/>
      <c r="B14" s="29" t="s">
        <v>7</v>
      </c>
      <c r="C14" s="26" t="str">
        <f>C11</f>
        <v>913</v>
      </c>
      <c r="D14" s="26" t="s">
        <v>16</v>
      </c>
      <c r="E14" s="26" t="s">
        <v>6</v>
      </c>
      <c r="F14" s="26" t="s">
        <v>63</v>
      </c>
      <c r="G14" s="38"/>
      <c r="H14" s="21">
        <f t="shared" ref="H14:I15" si="4">H15</f>
        <v>80054</v>
      </c>
      <c r="I14" s="21">
        <f>I15</f>
        <v>80054</v>
      </c>
      <c r="J14" s="21"/>
    </row>
    <row r="15" spans="1:10" ht="27" customHeight="1">
      <c r="A15" s="4"/>
      <c r="B15" s="29" t="s">
        <v>23</v>
      </c>
      <c r="C15" s="26" t="str">
        <f>C14</f>
        <v>913</v>
      </c>
      <c r="D15" s="26" t="s">
        <v>16</v>
      </c>
      <c r="E15" s="26" t="s">
        <v>6</v>
      </c>
      <c r="F15" s="26" t="s">
        <v>64</v>
      </c>
      <c r="G15" s="38"/>
      <c r="H15" s="21">
        <f t="shared" si="4"/>
        <v>80054</v>
      </c>
      <c r="I15" s="21">
        <f t="shared" si="4"/>
        <v>80054</v>
      </c>
      <c r="J15" s="21"/>
    </row>
    <row r="16" spans="1:10" ht="41.25" customHeight="1">
      <c r="A16" s="4"/>
      <c r="B16" s="29" t="s">
        <v>11</v>
      </c>
      <c r="C16" s="26" t="str">
        <f>C15</f>
        <v>913</v>
      </c>
      <c r="D16" s="26" t="s">
        <v>16</v>
      </c>
      <c r="E16" s="26" t="s">
        <v>6</v>
      </c>
      <c r="F16" s="26" t="s">
        <v>64</v>
      </c>
      <c r="G16" s="26" t="s">
        <v>12</v>
      </c>
      <c r="H16" s="21">
        <f t="shared" ref="H16:I16" si="5">H17+H18</f>
        <v>80054</v>
      </c>
      <c r="I16" s="21">
        <f t="shared" si="5"/>
        <v>80054</v>
      </c>
      <c r="J16" s="21"/>
    </row>
    <row r="17" spans="1:10" ht="33.75" customHeight="1">
      <c r="A17" s="6"/>
      <c r="B17" s="29" t="s">
        <v>32</v>
      </c>
      <c r="C17" s="26" t="str">
        <f>C16</f>
        <v>913</v>
      </c>
      <c r="D17" s="26" t="s">
        <v>16</v>
      </c>
      <c r="E17" s="26" t="s">
        <v>6</v>
      </c>
      <c r="F17" s="26" t="s">
        <v>64</v>
      </c>
      <c r="G17" s="22">
        <v>610</v>
      </c>
      <c r="H17" s="19">
        <f>197+1076+37160+17394</f>
        <v>55827</v>
      </c>
      <c r="I17" s="19">
        <f>H17</f>
        <v>55827</v>
      </c>
      <c r="J17" s="22"/>
    </row>
    <row r="18" spans="1:10" ht="28.5" customHeight="1">
      <c r="A18" s="6"/>
      <c r="B18" s="29" t="s">
        <v>17</v>
      </c>
      <c r="C18" s="26" t="str">
        <f>C14</f>
        <v>913</v>
      </c>
      <c r="D18" s="26" t="s">
        <v>16</v>
      </c>
      <c r="E18" s="26" t="s">
        <v>6</v>
      </c>
      <c r="F18" s="26" t="s">
        <v>64</v>
      </c>
      <c r="G18" s="22">
        <v>620</v>
      </c>
      <c r="H18" s="19">
        <f>105+600+19300+4222</f>
        <v>24227</v>
      </c>
      <c r="I18" s="19">
        <f>H18</f>
        <v>24227</v>
      </c>
      <c r="J18" s="22"/>
    </row>
    <row r="19" spans="1:10" ht="30" customHeight="1">
      <c r="A19" s="6"/>
      <c r="B19" s="28" t="s">
        <v>35</v>
      </c>
      <c r="C19" s="26" t="s">
        <v>29</v>
      </c>
      <c r="D19" s="26" t="s">
        <v>16</v>
      </c>
      <c r="E19" s="26" t="s">
        <v>6</v>
      </c>
      <c r="F19" s="26" t="s">
        <v>65</v>
      </c>
      <c r="G19" s="26"/>
      <c r="H19" s="19">
        <f t="shared" ref="H19:I21" si="6">H20</f>
        <v>296738</v>
      </c>
      <c r="I19" s="19">
        <f t="shared" si="6"/>
        <v>296738</v>
      </c>
      <c r="J19" s="19"/>
    </row>
    <row r="20" spans="1:10" ht="33">
      <c r="A20" s="6"/>
      <c r="B20" s="28" t="s">
        <v>37</v>
      </c>
      <c r="C20" s="26" t="s">
        <v>29</v>
      </c>
      <c r="D20" s="26" t="s">
        <v>16</v>
      </c>
      <c r="E20" s="26" t="s">
        <v>6</v>
      </c>
      <c r="F20" s="26" t="s">
        <v>66</v>
      </c>
      <c r="G20" s="26"/>
      <c r="H20" s="19">
        <f t="shared" si="6"/>
        <v>296738</v>
      </c>
      <c r="I20" s="19">
        <f t="shared" si="6"/>
        <v>296738</v>
      </c>
      <c r="J20" s="19"/>
    </row>
    <row r="21" spans="1:10" ht="40.5" customHeight="1">
      <c r="A21" s="6"/>
      <c r="B21" s="28" t="s">
        <v>11</v>
      </c>
      <c r="C21" s="26" t="str">
        <f>C19</f>
        <v>913</v>
      </c>
      <c r="D21" s="26" t="s">
        <v>16</v>
      </c>
      <c r="E21" s="26" t="s">
        <v>6</v>
      </c>
      <c r="F21" s="26" t="s">
        <v>66</v>
      </c>
      <c r="G21" s="26" t="s">
        <v>12</v>
      </c>
      <c r="H21" s="19">
        <f t="shared" si="6"/>
        <v>296738</v>
      </c>
      <c r="I21" s="19">
        <f t="shared" si="6"/>
        <v>296738</v>
      </c>
      <c r="J21" s="19"/>
    </row>
    <row r="22" spans="1:10" ht="53.25" customHeight="1">
      <c r="A22" s="6"/>
      <c r="B22" s="28" t="s">
        <v>34</v>
      </c>
      <c r="C22" s="26" t="str">
        <f>C20</f>
        <v>913</v>
      </c>
      <c r="D22" s="26" t="s">
        <v>16</v>
      </c>
      <c r="E22" s="26" t="s">
        <v>6</v>
      </c>
      <c r="F22" s="26" t="s">
        <v>66</v>
      </c>
      <c r="G22" s="22">
        <v>630</v>
      </c>
      <c r="H22" s="19">
        <v>296738</v>
      </c>
      <c r="I22" s="19">
        <f>H22</f>
        <v>296738</v>
      </c>
      <c r="J22" s="22"/>
    </row>
    <row r="23" spans="1:10" ht="40.5" customHeight="1">
      <c r="B23" s="40" t="s">
        <v>106</v>
      </c>
      <c r="C23" s="26" t="str">
        <f t="shared" ref="C23:C33" si="7">C21</f>
        <v>913</v>
      </c>
      <c r="D23" s="26" t="s">
        <v>16</v>
      </c>
      <c r="E23" s="26" t="s">
        <v>6</v>
      </c>
      <c r="F23" s="26" t="s">
        <v>87</v>
      </c>
      <c r="G23" s="26"/>
      <c r="H23" s="19"/>
      <c r="I23" s="19"/>
      <c r="J23" s="19">
        <f t="shared" ref="J23" si="8">J24+J29+J34</f>
        <v>1040414</v>
      </c>
    </row>
    <row r="24" spans="1:10" ht="33">
      <c r="B24" s="28" t="s">
        <v>41</v>
      </c>
      <c r="C24" s="26" t="str">
        <f t="shared" si="7"/>
        <v>913</v>
      </c>
      <c r="D24" s="26" t="s">
        <v>16</v>
      </c>
      <c r="E24" s="26" t="s">
        <v>6</v>
      </c>
      <c r="F24" s="26" t="s">
        <v>88</v>
      </c>
      <c r="G24" s="38"/>
      <c r="H24" s="21"/>
      <c r="I24" s="21"/>
      <c r="J24" s="21">
        <f t="shared" ref="J24:J25" si="9">J25</f>
        <v>663622</v>
      </c>
    </row>
    <row r="25" spans="1:10">
      <c r="B25" s="29" t="s">
        <v>22</v>
      </c>
      <c r="C25" s="26" t="str">
        <f t="shared" si="7"/>
        <v>913</v>
      </c>
      <c r="D25" s="26" t="s">
        <v>16</v>
      </c>
      <c r="E25" s="26" t="s">
        <v>6</v>
      </c>
      <c r="F25" s="26" t="s">
        <v>89</v>
      </c>
      <c r="G25" s="38"/>
      <c r="H25" s="21"/>
      <c r="I25" s="21"/>
      <c r="J25" s="21">
        <f t="shared" si="9"/>
        <v>663622</v>
      </c>
    </row>
    <row r="26" spans="1:10" ht="33">
      <c r="B26" s="29" t="s">
        <v>11</v>
      </c>
      <c r="C26" s="26" t="str">
        <f t="shared" si="7"/>
        <v>913</v>
      </c>
      <c r="D26" s="26" t="s">
        <v>16</v>
      </c>
      <c r="E26" s="26" t="s">
        <v>6</v>
      </c>
      <c r="F26" s="26" t="s">
        <v>89</v>
      </c>
      <c r="G26" s="26" t="s">
        <v>12</v>
      </c>
      <c r="H26" s="19"/>
      <c r="I26" s="19"/>
      <c r="J26" s="19">
        <f t="shared" ref="J26" si="10">J27+J28</f>
        <v>663622</v>
      </c>
    </row>
    <row r="27" spans="1:10">
      <c r="B27" s="29" t="s">
        <v>32</v>
      </c>
      <c r="C27" s="26" t="str">
        <f t="shared" si="7"/>
        <v>913</v>
      </c>
      <c r="D27" s="26" t="s">
        <v>16</v>
      </c>
      <c r="E27" s="26" t="s">
        <v>6</v>
      </c>
      <c r="F27" s="26" t="s">
        <v>89</v>
      </c>
      <c r="G27" s="22">
        <v>610</v>
      </c>
      <c r="H27" s="19"/>
      <c r="I27" s="22"/>
      <c r="J27" s="19">
        <f>381978+51562</f>
        <v>433540</v>
      </c>
    </row>
    <row r="28" spans="1:10">
      <c r="B28" s="29" t="s">
        <v>17</v>
      </c>
      <c r="C28" s="26" t="str">
        <f t="shared" si="7"/>
        <v>913</v>
      </c>
      <c r="D28" s="26" t="s">
        <v>16</v>
      </c>
      <c r="E28" s="26" t="s">
        <v>6</v>
      </c>
      <c r="F28" s="26" t="s">
        <v>89</v>
      </c>
      <c r="G28" s="22">
        <v>620</v>
      </c>
      <c r="H28" s="19"/>
      <c r="I28" s="22"/>
      <c r="J28" s="19">
        <v>230082</v>
      </c>
    </row>
    <row r="29" spans="1:10">
      <c r="B29" s="29" t="s">
        <v>7</v>
      </c>
      <c r="C29" s="26" t="str">
        <f t="shared" si="7"/>
        <v>913</v>
      </c>
      <c r="D29" s="26" t="s">
        <v>16</v>
      </c>
      <c r="E29" s="26" t="s">
        <v>6</v>
      </c>
      <c r="F29" s="26" t="s">
        <v>90</v>
      </c>
      <c r="G29" s="38"/>
      <c r="H29" s="21"/>
      <c r="I29" s="21"/>
      <c r="J29" s="21">
        <f t="shared" ref="J29:J30" si="11">J30</f>
        <v>80054</v>
      </c>
    </row>
    <row r="30" spans="1:10">
      <c r="B30" s="29" t="s">
        <v>23</v>
      </c>
      <c r="C30" s="26" t="str">
        <f t="shared" si="7"/>
        <v>913</v>
      </c>
      <c r="D30" s="26" t="s">
        <v>16</v>
      </c>
      <c r="E30" s="26" t="s">
        <v>6</v>
      </c>
      <c r="F30" s="26" t="s">
        <v>91</v>
      </c>
      <c r="G30" s="38"/>
      <c r="H30" s="21"/>
      <c r="I30" s="21"/>
      <c r="J30" s="21">
        <f t="shared" si="11"/>
        <v>80054</v>
      </c>
    </row>
    <row r="31" spans="1:10" ht="33">
      <c r="B31" s="29" t="s">
        <v>11</v>
      </c>
      <c r="C31" s="26" t="str">
        <f t="shared" si="7"/>
        <v>913</v>
      </c>
      <c r="D31" s="26" t="s">
        <v>16</v>
      </c>
      <c r="E31" s="26" t="s">
        <v>6</v>
      </c>
      <c r="F31" s="26" t="s">
        <v>91</v>
      </c>
      <c r="G31" s="26" t="s">
        <v>12</v>
      </c>
      <c r="H31" s="21"/>
      <c r="I31" s="21"/>
      <c r="J31" s="21">
        <f t="shared" ref="J31" si="12">J32+J33</f>
        <v>80054</v>
      </c>
    </row>
    <row r="32" spans="1:10">
      <c r="B32" s="29" t="s">
        <v>32</v>
      </c>
      <c r="C32" s="26" t="str">
        <f t="shared" si="7"/>
        <v>913</v>
      </c>
      <c r="D32" s="26" t="s">
        <v>16</v>
      </c>
      <c r="E32" s="26" t="s">
        <v>6</v>
      </c>
      <c r="F32" s="26" t="s">
        <v>91</v>
      </c>
      <c r="G32" s="22">
        <v>610</v>
      </c>
      <c r="H32" s="19"/>
      <c r="I32" s="22"/>
      <c r="J32" s="19">
        <f>197+1076+37160+17394</f>
        <v>55827</v>
      </c>
    </row>
    <row r="33" spans="1:10">
      <c r="B33" s="29" t="s">
        <v>17</v>
      </c>
      <c r="C33" s="26" t="str">
        <f t="shared" si="7"/>
        <v>913</v>
      </c>
      <c r="D33" s="26" t="s">
        <v>16</v>
      </c>
      <c r="E33" s="26" t="s">
        <v>6</v>
      </c>
      <c r="F33" s="26" t="s">
        <v>91</v>
      </c>
      <c r="G33" s="22">
        <v>620</v>
      </c>
      <c r="H33" s="19"/>
      <c r="I33" s="22"/>
      <c r="J33" s="19">
        <f>105+600+19300+4222</f>
        <v>24227</v>
      </c>
    </row>
    <row r="34" spans="1:10">
      <c r="B34" s="28" t="s">
        <v>35</v>
      </c>
      <c r="C34" s="26" t="s">
        <v>29</v>
      </c>
      <c r="D34" s="26" t="s">
        <v>16</v>
      </c>
      <c r="E34" s="26" t="s">
        <v>6</v>
      </c>
      <c r="F34" s="26" t="s">
        <v>92</v>
      </c>
      <c r="G34" s="26"/>
      <c r="H34" s="19"/>
      <c r="I34" s="19"/>
      <c r="J34" s="19">
        <f t="shared" ref="J34:J36" si="13">J35</f>
        <v>296738</v>
      </c>
    </row>
    <row r="35" spans="1:10" ht="33">
      <c r="B35" s="28" t="s">
        <v>37</v>
      </c>
      <c r="C35" s="26" t="s">
        <v>29</v>
      </c>
      <c r="D35" s="26" t="s">
        <v>16</v>
      </c>
      <c r="E35" s="26" t="s">
        <v>6</v>
      </c>
      <c r="F35" s="26" t="s">
        <v>93</v>
      </c>
      <c r="G35" s="26"/>
      <c r="H35" s="19"/>
      <c r="I35" s="19"/>
      <c r="J35" s="19">
        <f t="shared" si="13"/>
        <v>296738</v>
      </c>
    </row>
    <row r="36" spans="1:10" ht="33">
      <c r="B36" s="28" t="s">
        <v>11</v>
      </c>
      <c r="C36" s="26" t="str">
        <f>C34</f>
        <v>913</v>
      </c>
      <c r="D36" s="26" t="s">
        <v>16</v>
      </c>
      <c r="E36" s="26" t="s">
        <v>6</v>
      </c>
      <c r="F36" s="26" t="s">
        <v>93</v>
      </c>
      <c r="G36" s="26" t="s">
        <v>12</v>
      </c>
      <c r="H36" s="19"/>
      <c r="I36" s="19"/>
      <c r="J36" s="19">
        <f t="shared" si="13"/>
        <v>296738</v>
      </c>
    </row>
    <row r="37" spans="1:10" ht="49.5">
      <c r="B37" s="28" t="s">
        <v>34</v>
      </c>
      <c r="C37" s="26" t="str">
        <f>C35</f>
        <v>913</v>
      </c>
      <c r="D37" s="26" t="s">
        <v>16</v>
      </c>
      <c r="E37" s="26" t="s">
        <v>6</v>
      </c>
      <c r="F37" s="26" t="s">
        <v>93</v>
      </c>
      <c r="G37" s="22">
        <v>630</v>
      </c>
      <c r="H37" s="19"/>
      <c r="I37" s="22"/>
      <c r="J37" s="19">
        <v>296738</v>
      </c>
    </row>
    <row r="38" spans="1:10" ht="37.5" customHeight="1">
      <c r="A38" s="6"/>
      <c r="B38" s="33" t="s">
        <v>18</v>
      </c>
      <c r="C38" s="35" t="s">
        <v>29</v>
      </c>
      <c r="D38" s="35" t="s">
        <v>16</v>
      </c>
      <c r="E38" s="35" t="s">
        <v>10</v>
      </c>
      <c r="F38" s="36"/>
      <c r="G38" s="35"/>
      <c r="H38" s="37">
        <f t="shared" ref="H38:I38" si="14">H39</f>
        <v>600482</v>
      </c>
      <c r="I38" s="37">
        <f t="shared" si="14"/>
        <v>600482</v>
      </c>
      <c r="J38" s="37">
        <f>J52</f>
        <v>600482</v>
      </c>
    </row>
    <row r="39" spans="1:10" ht="49.5">
      <c r="A39" s="6"/>
      <c r="B39" s="11" t="s">
        <v>59</v>
      </c>
      <c r="C39" s="26">
        <v>913</v>
      </c>
      <c r="D39" s="26" t="s">
        <v>16</v>
      </c>
      <c r="E39" s="26" t="s">
        <v>10</v>
      </c>
      <c r="F39" s="26" t="s">
        <v>60</v>
      </c>
      <c r="G39" s="26"/>
      <c r="H39" s="19">
        <f>H40+H44+H48</f>
        <v>600482</v>
      </c>
      <c r="I39" s="19">
        <f t="shared" ref="I39" si="15">I40+I44+I48</f>
        <v>600482</v>
      </c>
      <c r="J39" s="19"/>
    </row>
    <row r="40" spans="1:10" ht="33">
      <c r="A40" s="6"/>
      <c r="B40" s="27" t="s">
        <v>41</v>
      </c>
      <c r="C40" s="26">
        <f>C39</f>
        <v>913</v>
      </c>
      <c r="D40" s="26" t="s">
        <v>16</v>
      </c>
      <c r="E40" s="26" t="s">
        <v>10</v>
      </c>
      <c r="F40" s="26" t="s">
        <v>61</v>
      </c>
      <c r="G40" s="38"/>
      <c r="H40" s="21">
        <f>H41</f>
        <v>568338</v>
      </c>
      <c r="I40" s="21">
        <f t="shared" ref="I40" si="16">I41</f>
        <v>568338</v>
      </c>
      <c r="J40" s="21"/>
    </row>
    <row r="41" spans="1:10">
      <c r="A41" s="6"/>
      <c r="B41" s="27" t="s">
        <v>24</v>
      </c>
      <c r="C41" s="26">
        <f>C40</f>
        <v>913</v>
      </c>
      <c r="D41" s="26" t="s">
        <v>16</v>
      </c>
      <c r="E41" s="26" t="s">
        <v>10</v>
      </c>
      <c r="F41" s="26" t="s">
        <v>67</v>
      </c>
      <c r="G41" s="38"/>
      <c r="H41" s="21">
        <f t="shared" ref="H41:I42" si="17">H42</f>
        <v>568338</v>
      </c>
      <c r="I41" s="21">
        <f t="shared" si="17"/>
        <v>568338</v>
      </c>
      <c r="J41" s="21"/>
    </row>
    <row r="42" spans="1:10" ht="36.75" customHeight="1">
      <c r="A42" s="6"/>
      <c r="B42" s="39" t="s">
        <v>11</v>
      </c>
      <c r="C42" s="26">
        <f>C41</f>
        <v>913</v>
      </c>
      <c r="D42" s="26" t="s">
        <v>16</v>
      </c>
      <c r="E42" s="26" t="s">
        <v>10</v>
      </c>
      <c r="F42" s="26" t="s">
        <v>67</v>
      </c>
      <c r="G42" s="26" t="s">
        <v>12</v>
      </c>
      <c r="H42" s="19">
        <f t="shared" si="17"/>
        <v>568338</v>
      </c>
      <c r="I42" s="19">
        <f t="shared" si="17"/>
        <v>568338</v>
      </c>
      <c r="J42" s="19"/>
    </row>
    <row r="43" spans="1:10" ht="30" customHeight="1">
      <c r="A43" s="6"/>
      <c r="B43" s="39" t="s">
        <v>32</v>
      </c>
      <c r="C43" s="26">
        <f>C42</f>
        <v>913</v>
      </c>
      <c r="D43" s="26" t="s">
        <v>16</v>
      </c>
      <c r="E43" s="26" t="s">
        <v>10</v>
      </c>
      <c r="F43" s="26" t="s">
        <v>67</v>
      </c>
      <c r="G43" s="22">
        <v>610</v>
      </c>
      <c r="H43" s="19">
        <v>568338</v>
      </c>
      <c r="I43" s="19">
        <f>H43</f>
        <v>568338</v>
      </c>
      <c r="J43" s="22"/>
    </row>
    <row r="44" spans="1:10" ht="18.75" customHeight="1">
      <c r="A44" s="6"/>
      <c r="B44" s="39" t="s">
        <v>7</v>
      </c>
      <c r="C44" s="26">
        <v>913</v>
      </c>
      <c r="D44" s="26" t="s">
        <v>16</v>
      </c>
      <c r="E44" s="26" t="s">
        <v>10</v>
      </c>
      <c r="F44" s="26" t="s">
        <v>63</v>
      </c>
      <c r="G44" s="26"/>
      <c r="H44" s="19">
        <f>H45</f>
        <v>9227</v>
      </c>
      <c r="I44" s="19">
        <f t="shared" ref="I44" si="18">I45</f>
        <v>9227</v>
      </c>
      <c r="J44" s="19"/>
    </row>
    <row r="45" spans="1:10" ht="18.75" customHeight="1">
      <c r="A45" s="6"/>
      <c r="B45" s="39" t="s">
        <v>25</v>
      </c>
      <c r="C45" s="26">
        <v>913</v>
      </c>
      <c r="D45" s="26" t="s">
        <v>16</v>
      </c>
      <c r="E45" s="26" t="s">
        <v>10</v>
      </c>
      <c r="F45" s="26" t="s">
        <v>68</v>
      </c>
      <c r="G45" s="26"/>
      <c r="H45" s="19">
        <f t="shared" ref="H45:I46" si="19">H46</f>
        <v>9227</v>
      </c>
      <c r="I45" s="19">
        <f t="shared" si="19"/>
        <v>9227</v>
      </c>
      <c r="J45" s="19"/>
    </row>
    <row r="46" spans="1:10" ht="44.25" customHeight="1">
      <c r="A46" s="6"/>
      <c r="B46" s="39" t="s">
        <v>11</v>
      </c>
      <c r="C46" s="26">
        <v>913</v>
      </c>
      <c r="D46" s="26" t="s">
        <v>16</v>
      </c>
      <c r="E46" s="26" t="s">
        <v>10</v>
      </c>
      <c r="F46" s="26" t="s">
        <v>68</v>
      </c>
      <c r="G46" s="26" t="s">
        <v>12</v>
      </c>
      <c r="H46" s="19">
        <f t="shared" si="19"/>
        <v>9227</v>
      </c>
      <c r="I46" s="19">
        <f t="shared" si="19"/>
        <v>9227</v>
      </c>
      <c r="J46" s="19"/>
    </row>
    <row r="47" spans="1:10" ht="30.75" customHeight="1">
      <c r="A47" s="6"/>
      <c r="B47" s="39" t="s">
        <v>32</v>
      </c>
      <c r="C47" s="26">
        <v>913</v>
      </c>
      <c r="D47" s="26" t="s">
        <v>16</v>
      </c>
      <c r="E47" s="26" t="s">
        <v>10</v>
      </c>
      <c r="F47" s="26" t="s">
        <v>68</v>
      </c>
      <c r="G47" s="22">
        <v>610</v>
      </c>
      <c r="H47" s="19">
        <f>1637+8+3591+2846+915+10+20+30+71+99</f>
        <v>9227</v>
      </c>
      <c r="I47" s="19">
        <f>H47</f>
        <v>9227</v>
      </c>
      <c r="J47" s="22"/>
    </row>
    <row r="48" spans="1:10" ht="66">
      <c r="A48" s="6"/>
      <c r="B48" s="40" t="s">
        <v>36</v>
      </c>
      <c r="C48" s="26">
        <v>913</v>
      </c>
      <c r="D48" s="26" t="s">
        <v>16</v>
      </c>
      <c r="E48" s="26" t="s">
        <v>10</v>
      </c>
      <c r="F48" s="26" t="s">
        <v>69</v>
      </c>
      <c r="G48" s="26"/>
      <c r="H48" s="19">
        <f t="shared" ref="H48:I50" si="20">H49</f>
        <v>22917</v>
      </c>
      <c r="I48" s="19">
        <f t="shared" si="20"/>
        <v>22917</v>
      </c>
      <c r="J48" s="19"/>
    </row>
    <row r="49" spans="1:10" ht="33">
      <c r="A49" s="6"/>
      <c r="B49" s="39" t="s">
        <v>38</v>
      </c>
      <c r="C49" s="26">
        <v>913</v>
      </c>
      <c r="D49" s="26" t="s">
        <v>16</v>
      </c>
      <c r="E49" s="26" t="s">
        <v>10</v>
      </c>
      <c r="F49" s="26" t="s">
        <v>70</v>
      </c>
      <c r="G49" s="26"/>
      <c r="H49" s="19">
        <f t="shared" si="20"/>
        <v>22917</v>
      </c>
      <c r="I49" s="19">
        <f t="shared" si="20"/>
        <v>22917</v>
      </c>
      <c r="J49" s="19"/>
    </row>
    <row r="50" spans="1:10" ht="36" customHeight="1">
      <c r="A50" s="6"/>
      <c r="B50" s="40" t="s">
        <v>8</v>
      </c>
      <c r="C50" s="26">
        <v>913</v>
      </c>
      <c r="D50" s="26" t="s">
        <v>16</v>
      </c>
      <c r="E50" s="26" t="s">
        <v>10</v>
      </c>
      <c r="F50" s="26" t="s">
        <v>70</v>
      </c>
      <c r="G50" s="26" t="s">
        <v>9</v>
      </c>
      <c r="H50" s="19">
        <f t="shared" si="20"/>
        <v>22917</v>
      </c>
      <c r="I50" s="19">
        <f t="shared" si="20"/>
        <v>22917</v>
      </c>
      <c r="J50" s="19"/>
    </row>
    <row r="51" spans="1:10" ht="73.5" customHeight="1">
      <c r="A51" s="6"/>
      <c r="B51" s="40" t="s">
        <v>48</v>
      </c>
      <c r="C51" s="26">
        <f>C49</f>
        <v>913</v>
      </c>
      <c r="D51" s="26" t="s">
        <v>16</v>
      </c>
      <c r="E51" s="26" t="s">
        <v>10</v>
      </c>
      <c r="F51" s="26" t="s">
        <v>70</v>
      </c>
      <c r="G51" s="22">
        <v>810</v>
      </c>
      <c r="H51" s="19">
        <f>19410+3152+355</f>
        <v>22917</v>
      </c>
      <c r="I51" s="19">
        <f>H51</f>
        <v>22917</v>
      </c>
      <c r="J51" s="22"/>
    </row>
    <row r="52" spans="1:10" ht="36" customHeight="1">
      <c r="B52" s="59" t="s">
        <v>106</v>
      </c>
      <c r="C52" s="26">
        <v>913</v>
      </c>
      <c r="D52" s="26" t="s">
        <v>16</v>
      </c>
      <c r="E52" s="26" t="s">
        <v>10</v>
      </c>
      <c r="F52" s="26" t="s">
        <v>87</v>
      </c>
      <c r="G52" s="26"/>
      <c r="H52" s="19"/>
      <c r="I52" s="19"/>
      <c r="J52" s="19">
        <f>J53+J57+J61</f>
        <v>600482</v>
      </c>
    </row>
    <row r="53" spans="1:10" ht="33">
      <c r="B53" s="27" t="s">
        <v>41</v>
      </c>
      <c r="C53" s="26">
        <f>C52</f>
        <v>913</v>
      </c>
      <c r="D53" s="26" t="s">
        <v>16</v>
      </c>
      <c r="E53" s="26" t="s">
        <v>10</v>
      </c>
      <c r="F53" s="26" t="s">
        <v>88</v>
      </c>
      <c r="G53" s="38"/>
      <c r="H53" s="21"/>
      <c r="I53" s="21"/>
      <c r="J53" s="21">
        <f>J54</f>
        <v>568338</v>
      </c>
    </row>
    <row r="54" spans="1:10">
      <c r="B54" s="27" t="s">
        <v>24</v>
      </c>
      <c r="C54" s="26">
        <f>C53</f>
        <v>913</v>
      </c>
      <c r="D54" s="26" t="s">
        <v>16</v>
      </c>
      <c r="E54" s="26" t="s">
        <v>10</v>
      </c>
      <c r="F54" s="26" t="s">
        <v>94</v>
      </c>
      <c r="G54" s="38"/>
      <c r="H54" s="21"/>
      <c r="I54" s="21"/>
      <c r="J54" s="21">
        <f t="shared" ref="J54:J55" si="21">J55</f>
        <v>568338</v>
      </c>
    </row>
    <row r="55" spans="1:10" ht="33">
      <c r="B55" s="39" t="s">
        <v>11</v>
      </c>
      <c r="C55" s="26">
        <f>C54</f>
        <v>913</v>
      </c>
      <c r="D55" s="26" t="s">
        <v>16</v>
      </c>
      <c r="E55" s="26" t="s">
        <v>10</v>
      </c>
      <c r="F55" s="26" t="s">
        <v>94</v>
      </c>
      <c r="G55" s="26" t="s">
        <v>12</v>
      </c>
      <c r="H55" s="19"/>
      <c r="I55" s="19"/>
      <c r="J55" s="19">
        <f t="shared" si="21"/>
        <v>568338</v>
      </c>
    </row>
    <row r="56" spans="1:10">
      <c r="B56" s="39" t="s">
        <v>32</v>
      </c>
      <c r="C56" s="26">
        <f>C55</f>
        <v>913</v>
      </c>
      <c r="D56" s="26" t="s">
        <v>16</v>
      </c>
      <c r="E56" s="26" t="s">
        <v>10</v>
      </c>
      <c r="F56" s="26" t="s">
        <v>94</v>
      </c>
      <c r="G56" s="22">
        <v>610</v>
      </c>
      <c r="H56" s="19"/>
      <c r="I56" s="22"/>
      <c r="J56" s="19">
        <v>568338</v>
      </c>
    </row>
    <row r="57" spans="1:10">
      <c r="B57" s="39" t="s">
        <v>7</v>
      </c>
      <c r="C57" s="26">
        <v>913</v>
      </c>
      <c r="D57" s="26" t="s">
        <v>16</v>
      </c>
      <c r="E57" s="26" t="s">
        <v>10</v>
      </c>
      <c r="F57" s="26" t="s">
        <v>90</v>
      </c>
      <c r="G57" s="26"/>
      <c r="H57" s="19"/>
      <c r="I57" s="19"/>
      <c r="J57" s="19">
        <f>J58</f>
        <v>9227</v>
      </c>
    </row>
    <row r="58" spans="1:10">
      <c r="B58" s="39" t="s">
        <v>25</v>
      </c>
      <c r="C58" s="26">
        <v>913</v>
      </c>
      <c r="D58" s="26" t="s">
        <v>16</v>
      </c>
      <c r="E58" s="26" t="s">
        <v>10</v>
      </c>
      <c r="F58" s="26" t="s">
        <v>95</v>
      </c>
      <c r="G58" s="26"/>
      <c r="H58" s="19"/>
      <c r="I58" s="19"/>
      <c r="J58" s="19">
        <f t="shared" ref="J58:J59" si="22">J59</f>
        <v>9227</v>
      </c>
    </row>
    <row r="59" spans="1:10" ht="33">
      <c r="B59" s="39" t="s">
        <v>11</v>
      </c>
      <c r="C59" s="26">
        <v>913</v>
      </c>
      <c r="D59" s="26" t="s">
        <v>16</v>
      </c>
      <c r="E59" s="26" t="s">
        <v>10</v>
      </c>
      <c r="F59" s="26" t="s">
        <v>95</v>
      </c>
      <c r="G59" s="26" t="s">
        <v>12</v>
      </c>
      <c r="H59" s="19"/>
      <c r="I59" s="19"/>
      <c r="J59" s="19">
        <f t="shared" si="22"/>
        <v>9227</v>
      </c>
    </row>
    <row r="60" spans="1:10">
      <c r="B60" s="39" t="s">
        <v>32</v>
      </c>
      <c r="C60" s="26">
        <v>913</v>
      </c>
      <c r="D60" s="26" t="s">
        <v>16</v>
      </c>
      <c r="E60" s="26" t="s">
        <v>10</v>
      </c>
      <c r="F60" s="26" t="s">
        <v>95</v>
      </c>
      <c r="G60" s="22">
        <v>610</v>
      </c>
      <c r="H60" s="19"/>
      <c r="I60" s="22"/>
      <c r="J60" s="19">
        <f>1637+8+3591+2846+915+10+20+30+71+99</f>
        <v>9227</v>
      </c>
    </row>
    <row r="61" spans="1:10" ht="66">
      <c r="B61" s="40" t="s">
        <v>36</v>
      </c>
      <c r="C61" s="26">
        <v>913</v>
      </c>
      <c r="D61" s="26" t="s">
        <v>16</v>
      </c>
      <c r="E61" s="26" t="s">
        <v>10</v>
      </c>
      <c r="F61" s="26" t="s">
        <v>96</v>
      </c>
      <c r="G61" s="26"/>
      <c r="H61" s="19"/>
      <c r="I61" s="19"/>
      <c r="J61" s="19">
        <f t="shared" ref="J61:J63" si="23">J62</f>
        <v>22917</v>
      </c>
    </row>
    <row r="62" spans="1:10" ht="33">
      <c r="B62" s="39" t="s">
        <v>38</v>
      </c>
      <c r="C62" s="26">
        <v>913</v>
      </c>
      <c r="D62" s="26" t="s">
        <v>16</v>
      </c>
      <c r="E62" s="26" t="s">
        <v>10</v>
      </c>
      <c r="F62" s="26" t="s">
        <v>97</v>
      </c>
      <c r="G62" s="26"/>
      <c r="H62" s="19"/>
      <c r="I62" s="19"/>
      <c r="J62" s="19">
        <f t="shared" si="23"/>
        <v>22917</v>
      </c>
    </row>
    <row r="63" spans="1:10">
      <c r="B63" s="40" t="s">
        <v>8</v>
      </c>
      <c r="C63" s="26">
        <v>913</v>
      </c>
      <c r="D63" s="26" t="s">
        <v>16</v>
      </c>
      <c r="E63" s="26" t="s">
        <v>10</v>
      </c>
      <c r="F63" s="26" t="s">
        <v>97</v>
      </c>
      <c r="G63" s="26" t="s">
        <v>9</v>
      </c>
      <c r="H63" s="19"/>
      <c r="I63" s="19"/>
      <c r="J63" s="19">
        <f t="shared" si="23"/>
        <v>22917</v>
      </c>
    </row>
    <row r="64" spans="1:10" ht="72" customHeight="1">
      <c r="B64" s="40" t="s">
        <v>48</v>
      </c>
      <c r="C64" s="26">
        <f>C62</f>
        <v>913</v>
      </c>
      <c r="D64" s="26" t="s">
        <v>16</v>
      </c>
      <c r="E64" s="26" t="s">
        <v>10</v>
      </c>
      <c r="F64" s="26" t="s">
        <v>97</v>
      </c>
      <c r="G64" s="22">
        <v>810</v>
      </c>
      <c r="H64" s="19"/>
      <c r="I64" s="22"/>
      <c r="J64" s="19">
        <f>19410+3152+355</f>
        <v>22917</v>
      </c>
    </row>
    <row r="65" spans="1:10" ht="42" customHeight="1">
      <c r="A65" s="6"/>
      <c r="B65" s="41" t="s">
        <v>55</v>
      </c>
      <c r="C65" s="42" t="s">
        <v>29</v>
      </c>
      <c r="D65" s="42" t="s">
        <v>16</v>
      </c>
      <c r="E65" s="42" t="s">
        <v>56</v>
      </c>
      <c r="F65" s="43"/>
      <c r="G65" s="22"/>
      <c r="H65" s="37">
        <f t="shared" ref="H65:I65" si="24">H66</f>
        <v>297243</v>
      </c>
      <c r="I65" s="37">
        <f t="shared" si="24"/>
        <v>297243</v>
      </c>
      <c r="J65" s="37">
        <f>J75</f>
        <v>297243</v>
      </c>
    </row>
    <row r="66" spans="1:10" ht="49.5">
      <c r="A66" s="6"/>
      <c r="B66" s="11" t="s">
        <v>59</v>
      </c>
      <c r="C66" s="26">
        <v>913</v>
      </c>
      <c r="D66" s="26" t="s">
        <v>16</v>
      </c>
      <c r="E66" s="26" t="s">
        <v>56</v>
      </c>
      <c r="F66" s="26" t="s">
        <v>60</v>
      </c>
      <c r="G66" s="26"/>
      <c r="H66" s="19">
        <f>H67+H71</f>
        <v>297243</v>
      </c>
      <c r="I66" s="19">
        <f t="shared" ref="I66" si="25">I67+I71</f>
        <v>297243</v>
      </c>
      <c r="J66" s="19"/>
    </row>
    <row r="67" spans="1:10" ht="33">
      <c r="A67" s="6"/>
      <c r="B67" s="40" t="s">
        <v>41</v>
      </c>
      <c r="C67" s="26">
        <f>C66</f>
        <v>913</v>
      </c>
      <c r="D67" s="26" t="s">
        <v>16</v>
      </c>
      <c r="E67" s="26" t="s">
        <v>56</v>
      </c>
      <c r="F67" s="26" t="s">
        <v>61</v>
      </c>
      <c r="G67" s="26"/>
      <c r="H67" s="21">
        <f>H68</f>
        <v>296428</v>
      </c>
      <c r="I67" s="21">
        <f t="shared" ref="I67" si="26">I68</f>
        <v>296428</v>
      </c>
      <c r="J67" s="21"/>
    </row>
    <row r="68" spans="1:10" ht="26.25" customHeight="1">
      <c r="A68" s="6"/>
      <c r="B68" s="40" t="s">
        <v>19</v>
      </c>
      <c r="C68" s="26">
        <f>C66</f>
        <v>913</v>
      </c>
      <c r="D68" s="26" t="s">
        <v>16</v>
      </c>
      <c r="E68" s="26" t="s">
        <v>56</v>
      </c>
      <c r="F68" s="26" t="s">
        <v>71</v>
      </c>
      <c r="G68" s="26"/>
      <c r="H68" s="21">
        <f t="shared" ref="H68:I69" si="27">H69</f>
        <v>296428</v>
      </c>
      <c r="I68" s="21">
        <f t="shared" si="27"/>
        <v>296428</v>
      </c>
      <c r="J68" s="21"/>
    </row>
    <row r="69" spans="1:10" ht="36" customHeight="1">
      <c r="A69" s="6"/>
      <c r="B69" s="39" t="s">
        <v>11</v>
      </c>
      <c r="C69" s="26">
        <f>C68</f>
        <v>913</v>
      </c>
      <c r="D69" s="26" t="s">
        <v>16</v>
      </c>
      <c r="E69" s="26" t="s">
        <v>56</v>
      </c>
      <c r="F69" s="26" t="s">
        <v>71</v>
      </c>
      <c r="G69" s="26" t="s">
        <v>12</v>
      </c>
      <c r="H69" s="19">
        <f t="shared" si="27"/>
        <v>296428</v>
      </c>
      <c r="I69" s="19">
        <f t="shared" si="27"/>
        <v>296428</v>
      </c>
      <c r="J69" s="19"/>
    </row>
    <row r="70" spans="1:10" ht="24" customHeight="1">
      <c r="A70" s="6"/>
      <c r="B70" s="39" t="s">
        <v>32</v>
      </c>
      <c r="C70" s="26">
        <f>C69</f>
        <v>913</v>
      </c>
      <c r="D70" s="26" t="s">
        <v>16</v>
      </c>
      <c r="E70" s="26" t="s">
        <v>56</v>
      </c>
      <c r="F70" s="26" t="s">
        <v>71</v>
      </c>
      <c r="G70" s="22">
        <v>610</v>
      </c>
      <c r="H70" s="19">
        <v>296428</v>
      </c>
      <c r="I70" s="19">
        <f>H70</f>
        <v>296428</v>
      </c>
      <c r="J70" s="22"/>
    </row>
    <row r="71" spans="1:10">
      <c r="A71" s="6"/>
      <c r="B71" s="39" t="s">
        <v>7</v>
      </c>
      <c r="C71" s="26">
        <v>913</v>
      </c>
      <c r="D71" s="26" t="s">
        <v>16</v>
      </c>
      <c r="E71" s="26" t="s">
        <v>56</v>
      </c>
      <c r="F71" s="26" t="s">
        <v>63</v>
      </c>
      <c r="G71" s="26"/>
      <c r="H71" s="19">
        <f t="shared" ref="H71:I73" si="28">H72</f>
        <v>815</v>
      </c>
      <c r="I71" s="19">
        <f t="shared" si="28"/>
        <v>815</v>
      </c>
      <c r="J71" s="19"/>
    </row>
    <row r="72" spans="1:10">
      <c r="A72" s="6"/>
      <c r="B72" s="39" t="s">
        <v>20</v>
      </c>
      <c r="C72" s="26">
        <v>913</v>
      </c>
      <c r="D72" s="26" t="s">
        <v>16</v>
      </c>
      <c r="E72" s="26" t="s">
        <v>56</v>
      </c>
      <c r="F72" s="26" t="s">
        <v>72</v>
      </c>
      <c r="G72" s="26"/>
      <c r="H72" s="19">
        <f t="shared" si="28"/>
        <v>815</v>
      </c>
      <c r="I72" s="19">
        <f>I73</f>
        <v>815</v>
      </c>
      <c r="J72" s="19"/>
    </row>
    <row r="73" spans="1:10" ht="33">
      <c r="A73" s="6"/>
      <c r="B73" s="39" t="s">
        <v>11</v>
      </c>
      <c r="C73" s="26">
        <v>913</v>
      </c>
      <c r="D73" s="26" t="s">
        <v>16</v>
      </c>
      <c r="E73" s="26" t="s">
        <v>56</v>
      </c>
      <c r="F73" s="26" t="s">
        <v>72</v>
      </c>
      <c r="G73" s="26" t="s">
        <v>12</v>
      </c>
      <c r="H73" s="19">
        <f t="shared" si="28"/>
        <v>815</v>
      </c>
      <c r="I73" s="19">
        <f>I74</f>
        <v>815</v>
      </c>
      <c r="J73" s="19"/>
    </row>
    <row r="74" spans="1:10" ht="20.25" customHeight="1">
      <c r="A74" s="6"/>
      <c r="B74" s="39" t="s">
        <v>32</v>
      </c>
      <c r="C74" s="26">
        <v>913</v>
      </c>
      <c r="D74" s="26" t="s">
        <v>16</v>
      </c>
      <c r="E74" s="26" t="s">
        <v>56</v>
      </c>
      <c r="F74" s="26" t="s">
        <v>72</v>
      </c>
      <c r="G74" s="22">
        <v>610</v>
      </c>
      <c r="H74" s="19">
        <f>214+297+200+74+30</f>
        <v>815</v>
      </c>
      <c r="I74" s="19">
        <f>H74</f>
        <v>815</v>
      </c>
      <c r="J74" s="22"/>
    </row>
    <row r="75" spans="1:10" ht="32.25" customHeight="1">
      <c r="B75" s="59" t="s">
        <v>106</v>
      </c>
      <c r="C75" s="26">
        <v>913</v>
      </c>
      <c r="D75" s="26" t="s">
        <v>16</v>
      </c>
      <c r="E75" s="26" t="s">
        <v>56</v>
      </c>
      <c r="F75" s="26" t="s">
        <v>87</v>
      </c>
      <c r="G75" s="26"/>
      <c r="H75" s="19"/>
      <c r="I75" s="19"/>
      <c r="J75" s="19">
        <f>J76+J80</f>
        <v>297243</v>
      </c>
    </row>
    <row r="76" spans="1:10" ht="33">
      <c r="B76" s="40" t="s">
        <v>41</v>
      </c>
      <c r="C76" s="26">
        <f>C75</f>
        <v>913</v>
      </c>
      <c r="D76" s="26" t="s">
        <v>16</v>
      </c>
      <c r="E76" s="26" t="s">
        <v>56</v>
      </c>
      <c r="F76" s="26" t="s">
        <v>88</v>
      </c>
      <c r="G76" s="26"/>
      <c r="H76" s="21"/>
      <c r="I76" s="21"/>
      <c r="J76" s="21">
        <f>J77</f>
        <v>296428</v>
      </c>
    </row>
    <row r="77" spans="1:10">
      <c r="B77" s="40" t="s">
        <v>19</v>
      </c>
      <c r="C77" s="26">
        <f>C75</f>
        <v>913</v>
      </c>
      <c r="D77" s="26" t="s">
        <v>16</v>
      </c>
      <c r="E77" s="26" t="s">
        <v>56</v>
      </c>
      <c r="F77" s="26" t="s">
        <v>98</v>
      </c>
      <c r="G77" s="26"/>
      <c r="H77" s="21"/>
      <c r="I77" s="21"/>
      <c r="J77" s="21">
        <f t="shared" ref="J77:J78" si="29">J78</f>
        <v>296428</v>
      </c>
    </row>
    <row r="78" spans="1:10" ht="33">
      <c r="B78" s="39" t="s">
        <v>11</v>
      </c>
      <c r="C78" s="26">
        <f>C77</f>
        <v>913</v>
      </c>
      <c r="D78" s="26" t="s">
        <v>16</v>
      </c>
      <c r="E78" s="26" t="s">
        <v>56</v>
      </c>
      <c r="F78" s="26" t="s">
        <v>98</v>
      </c>
      <c r="G78" s="26" t="s">
        <v>12</v>
      </c>
      <c r="H78" s="19"/>
      <c r="I78" s="19"/>
      <c r="J78" s="19">
        <f t="shared" si="29"/>
        <v>296428</v>
      </c>
    </row>
    <row r="79" spans="1:10">
      <c r="B79" s="39" t="s">
        <v>32</v>
      </c>
      <c r="C79" s="26">
        <f>C78</f>
        <v>913</v>
      </c>
      <c r="D79" s="26" t="s">
        <v>16</v>
      </c>
      <c r="E79" s="26" t="s">
        <v>56</v>
      </c>
      <c r="F79" s="26" t="s">
        <v>98</v>
      </c>
      <c r="G79" s="22">
        <v>610</v>
      </c>
      <c r="H79" s="19"/>
      <c r="I79" s="22"/>
      <c r="J79" s="19">
        <v>296428</v>
      </c>
    </row>
    <row r="80" spans="1:10">
      <c r="B80" s="39" t="s">
        <v>7</v>
      </c>
      <c r="C80" s="26">
        <v>913</v>
      </c>
      <c r="D80" s="26" t="s">
        <v>16</v>
      </c>
      <c r="E80" s="26" t="s">
        <v>56</v>
      </c>
      <c r="F80" s="26" t="s">
        <v>90</v>
      </c>
      <c r="G80" s="26"/>
      <c r="H80" s="19"/>
      <c r="I80" s="19"/>
      <c r="J80" s="19">
        <f t="shared" ref="J80:J82" si="30">J81</f>
        <v>815</v>
      </c>
    </row>
    <row r="81" spans="1:10">
      <c r="B81" s="39" t="s">
        <v>20</v>
      </c>
      <c r="C81" s="26">
        <v>913</v>
      </c>
      <c r="D81" s="26" t="s">
        <v>16</v>
      </c>
      <c r="E81" s="26" t="s">
        <v>56</v>
      </c>
      <c r="F81" s="26" t="s">
        <v>99</v>
      </c>
      <c r="G81" s="26"/>
      <c r="H81" s="19"/>
      <c r="I81" s="19"/>
      <c r="J81" s="19">
        <f t="shared" si="30"/>
        <v>815</v>
      </c>
    </row>
    <row r="82" spans="1:10" ht="33">
      <c r="B82" s="39" t="s">
        <v>11</v>
      </c>
      <c r="C82" s="26">
        <v>913</v>
      </c>
      <c r="D82" s="26" t="s">
        <v>16</v>
      </c>
      <c r="E82" s="26" t="s">
        <v>56</v>
      </c>
      <c r="F82" s="26" t="s">
        <v>99</v>
      </c>
      <c r="G82" s="26" t="s">
        <v>12</v>
      </c>
      <c r="H82" s="19"/>
      <c r="I82" s="19"/>
      <c r="J82" s="19">
        <f t="shared" si="30"/>
        <v>815</v>
      </c>
    </row>
    <row r="83" spans="1:10">
      <c r="B83" s="39" t="s">
        <v>32</v>
      </c>
      <c r="C83" s="26">
        <v>913</v>
      </c>
      <c r="D83" s="26" t="s">
        <v>16</v>
      </c>
      <c r="E83" s="26" t="s">
        <v>56</v>
      </c>
      <c r="F83" s="26" t="s">
        <v>99</v>
      </c>
      <c r="G83" s="22">
        <v>610</v>
      </c>
      <c r="H83" s="19"/>
      <c r="I83" s="22"/>
      <c r="J83" s="19">
        <f>214+297+200+74+30</f>
        <v>815</v>
      </c>
    </row>
    <row r="84" spans="1:10" ht="34.5" customHeight="1">
      <c r="A84" s="6"/>
      <c r="B84" s="33" t="s">
        <v>42</v>
      </c>
      <c r="C84" s="35">
        <v>913</v>
      </c>
      <c r="D84" s="35" t="s">
        <v>16</v>
      </c>
      <c r="E84" s="35" t="s">
        <v>16</v>
      </c>
      <c r="F84" s="36"/>
      <c r="G84" s="35"/>
      <c r="H84" s="37">
        <f>H85</f>
        <v>31014</v>
      </c>
      <c r="I84" s="37">
        <f t="shared" ref="I84" si="31">I85</f>
        <v>31014</v>
      </c>
      <c r="J84" s="37">
        <f>J94</f>
        <v>31014</v>
      </c>
    </row>
    <row r="85" spans="1:10" ht="51.75" customHeight="1">
      <c r="A85" s="6"/>
      <c r="B85" s="28" t="s">
        <v>45</v>
      </c>
      <c r="C85" s="26">
        <v>913</v>
      </c>
      <c r="D85" s="26" t="s">
        <v>16</v>
      </c>
      <c r="E85" s="26" t="s">
        <v>16</v>
      </c>
      <c r="F85" s="26" t="s">
        <v>46</v>
      </c>
      <c r="G85" s="26"/>
      <c r="H85" s="21">
        <f>H86+H90</f>
        <v>31014</v>
      </c>
      <c r="I85" s="21">
        <f>I86+I90</f>
        <v>31014</v>
      </c>
      <c r="J85" s="21"/>
    </row>
    <row r="86" spans="1:10" ht="39.75" customHeight="1">
      <c r="A86" s="6"/>
      <c r="B86" s="40" t="s">
        <v>41</v>
      </c>
      <c r="C86" s="26">
        <v>913</v>
      </c>
      <c r="D86" s="26" t="s">
        <v>16</v>
      </c>
      <c r="E86" s="26" t="s">
        <v>16</v>
      </c>
      <c r="F86" s="26" t="s">
        <v>49</v>
      </c>
      <c r="G86" s="26"/>
      <c r="H86" s="21">
        <f t="shared" ref="H86:I88" si="32">H87</f>
        <v>24709</v>
      </c>
      <c r="I86" s="21">
        <f t="shared" si="32"/>
        <v>24709</v>
      </c>
      <c r="J86" s="21"/>
    </row>
    <row r="87" spans="1:10" ht="42" customHeight="1">
      <c r="A87" s="6"/>
      <c r="B87" s="40" t="s">
        <v>50</v>
      </c>
      <c r="C87" s="26">
        <v>913</v>
      </c>
      <c r="D87" s="26" t="s">
        <v>16</v>
      </c>
      <c r="E87" s="26" t="s">
        <v>16</v>
      </c>
      <c r="F87" s="26" t="s">
        <v>51</v>
      </c>
      <c r="G87" s="26"/>
      <c r="H87" s="21">
        <f t="shared" si="32"/>
        <v>24709</v>
      </c>
      <c r="I87" s="21">
        <f t="shared" si="32"/>
        <v>24709</v>
      </c>
      <c r="J87" s="21"/>
    </row>
    <row r="88" spans="1:10" ht="41.25" customHeight="1">
      <c r="A88" s="6"/>
      <c r="B88" s="40" t="s">
        <v>11</v>
      </c>
      <c r="C88" s="26">
        <v>913</v>
      </c>
      <c r="D88" s="26" t="s">
        <v>16</v>
      </c>
      <c r="E88" s="26" t="s">
        <v>16</v>
      </c>
      <c r="F88" s="26" t="s">
        <v>51</v>
      </c>
      <c r="G88" s="26" t="s">
        <v>12</v>
      </c>
      <c r="H88" s="22">
        <f t="shared" si="32"/>
        <v>24709</v>
      </c>
      <c r="I88" s="22">
        <f t="shared" si="32"/>
        <v>24709</v>
      </c>
      <c r="J88" s="22"/>
    </row>
    <row r="89" spans="1:10" ht="33.75" customHeight="1">
      <c r="A89" s="6"/>
      <c r="B89" s="40" t="s">
        <v>32</v>
      </c>
      <c r="C89" s="26">
        <v>913</v>
      </c>
      <c r="D89" s="26" t="s">
        <v>16</v>
      </c>
      <c r="E89" s="26" t="s">
        <v>16</v>
      </c>
      <c r="F89" s="26" t="s">
        <v>51</v>
      </c>
      <c r="G89" s="22">
        <v>610</v>
      </c>
      <c r="H89" s="21">
        <v>24709</v>
      </c>
      <c r="I89" s="19">
        <f>H89</f>
        <v>24709</v>
      </c>
      <c r="J89" s="22"/>
    </row>
    <row r="90" spans="1:10" ht="30.75" customHeight="1">
      <c r="A90" s="6"/>
      <c r="B90" s="40" t="s">
        <v>7</v>
      </c>
      <c r="C90" s="7">
        <v>913</v>
      </c>
      <c r="D90" s="7" t="s">
        <v>16</v>
      </c>
      <c r="E90" s="7" t="s">
        <v>16</v>
      </c>
      <c r="F90" s="7" t="s">
        <v>52</v>
      </c>
      <c r="G90" s="7"/>
      <c r="H90" s="21">
        <f t="shared" ref="H90:I92" si="33">H91</f>
        <v>6305</v>
      </c>
      <c r="I90" s="21">
        <f t="shared" si="33"/>
        <v>6305</v>
      </c>
      <c r="J90" s="21"/>
    </row>
    <row r="91" spans="1:10" ht="28.5" customHeight="1">
      <c r="A91" s="6"/>
      <c r="B91" s="40" t="s">
        <v>47</v>
      </c>
      <c r="C91" s="7">
        <v>913</v>
      </c>
      <c r="D91" s="7" t="s">
        <v>16</v>
      </c>
      <c r="E91" s="7" t="s">
        <v>16</v>
      </c>
      <c r="F91" s="7" t="s">
        <v>53</v>
      </c>
      <c r="G91" s="7"/>
      <c r="H91" s="21">
        <f t="shared" si="33"/>
        <v>6305</v>
      </c>
      <c r="I91" s="21">
        <f t="shared" si="33"/>
        <v>6305</v>
      </c>
      <c r="J91" s="21"/>
    </row>
    <row r="92" spans="1:10" ht="39" customHeight="1">
      <c r="A92" s="6"/>
      <c r="B92" s="40" t="s">
        <v>11</v>
      </c>
      <c r="C92" s="26">
        <v>913</v>
      </c>
      <c r="D92" s="26" t="s">
        <v>16</v>
      </c>
      <c r="E92" s="26" t="s">
        <v>16</v>
      </c>
      <c r="F92" s="26" t="s">
        <v>53</v>
      </c>
      <c r="G92" s="26" t="s">
        <v>12</v>
      </c>
      <c r="H92" s="21">
        <f t="shared" si="33"/>
        <v>6305</v>
      </c>
      <c r="I92" s="21">
        <f t="shared" si="33"/>
        <v>6305</v>
      </c>
      <c r="J92" s="21"/>
    </row>
    <row r="93" spans="1:10" ht="24.75" customHeight="1">
      <c r="A93" s="6"/>
      <c r="B93" s="40" t="s">
        <v>32</v>
      </c>
      <c r="C93" s="26">
        <v>913</v>
      </c>
      <c r="D93" s="26" t="s">
        <v>16</v>
      </c>
      <c r="E93" s="26" t="s">
        <v>16</v>
      </c>
      <c r="F93" s="26" t="s">
        <v>53</v>
      </c>
      <c r="G93" s="22">
        <v>610</v>
      </c>
      <c r="H93" s="21">
        <f>6255+50</f>
        <v>6305</v>
      </c>
      <c r="I93" s="19">
        <f>H93</f>
        <v>6305</v>
      </c>
      <c r="J93" s="22"/>
    </row>
    <row r="94" spans="1:10" ht="25.5" customHeight="1">
      <c r="B94" s="40" t="s">
        <v>106</v>
      </c>
      <c r="C94" s="26">
        <v>913</v>
      </c>
      <c r="D94" s="26" t="s">
        <v>16</v>
      </c>
      <c r="E94" s="26" t="s">
        <v>16</v>
      </c>
      <c r="F94" s="26" t="s">
        <v>87</v>
      </c>
      <c r="G94" s="26"/>
      <c r="H94" s="21"/>
      <c r="I94" s="21"/>
      <c r="J94" s="21">
        <f>J95+J99</f>
        <v>31014</v>
      </c>
    </row>
    <row r="95" spans="1:10" ht="33">
      <c r="B95" s="40" t="s">
        <v>41</v>
      </c>
      <c r="C95" s="26">
        <v>913</v>
      </c>
      <c r="D95" s="26" t="s">
        <v>16</v>
      </c>
      <c r="E95" s="26" t="s">
        <v>16</v>
      </c>
      <c r="F95" s="26" t="s">
        <v>88</v>
      </c>
      <c r="G95" s="26"/>
      <c r="H95" s="21"/>
      <c r="I95" s="21"/>
      <c r="J95" s="21">
        <f t="shared" ref="J95:J97" si="34">J96</f>
        <v>24709</v>
      </c>
    </row>
    <row r="96" spans="1:10" ht="33">
      <c r="B96" s="40" t="s">
        <v>50</v>
      </c>
      <c r="C96" s="26">
        <v>913</v>
      </c>
      <c r="D96" s="26" t="s">
        <v>16</v>
      </c>
      <c r="E96" s="26" t="s">
        <v>16</v>
      </c>
      <c r="F96" s="26" t="s">
        <v>100</v>
      </c>
      <c r="G96" s="26"/>
      <c r="H96" s="21"/>
      <c r="I96" s="21"/>
      <c r="J96" s="21">
        <f t="shared" si="34"/>
        <v>24709</v>
      </c>
    </row>
    <row r="97" spans="1:10" ht="33">
      <c r="B97" s="40" t="s">
        <v>11</v>
      </c>
      <c r="C97" s="26">
        <v>913</v>
      </c>
      <c r="D97" s="26" t="s">
        <v>16</v>
      </c>
      <c r="E97" s="26" t="s">
        <v>16</v>
      </c>
      <c r="F97" s="26" t="s">
        <v>100</v>
      </c>
      <c r="G97" s="26" t="s">
        <v>12</v>
      </c>
      <c r="H97" s="22"/>
      <c r="I97" s="22"/>
      <c r="J97" s="22">
        <f t="shared" si="34"/>
        <v>24709</v>
      </c>
    </row>
    <row r="98" spans="1:10">
      <c r="B98" s="40" t="s">
        <v>32</v>
      </c>
      <c r="C98" s="26">
        <v>913</v>
      </c>
      <c r="D98" s="26" t="s">
        <v>16</v>
      </c>
      <c r="E98" s="26" t="s">
        <v>16</v>
      </c>
      <c r="F98" s="26" t="s">
        <v>100</v>
      </c>
      <c r="G98" s="22">
        <v>610</v>
      </c>
      <c r="H98" s="21"/>
      <c r="I98" s="22"/>
      <c r="J98" s="21">
        <v>24709</v>
      </c>
    </row>
    <row r="99" spans="1:10">
      <c r="B99" s="40" t="s">
        <v>7</v>
      </c>
      <c r="C99" s="7">
        <v>913</v>
      </c>
      <c r="D99" s="7" t="s">
        <v>16</v>
      </c>
      <c r="E99" s="7" t="s">
        <v>16</v>
      </c>
      <c r="F99" s="7" t="s">
        <v>90</v>
      </c>
      <c r="G99" s="7"/>
      <c r="H99" s="21"/>
      <c r="I99" s="21"/>
      <c r="J99" s="21">
        <f t="shared" ref="J99:J101" si="35">J100</f>
        <v>6305</v>
      </c>
    </row>
    <row r="100" spans="1:10">
      <c r="B100" s="40" t="s">
        <v>47</v>
      </c>
      <c r="C100" s="7">
        <v>913</v>
      </c>
      <c r="D100" s="7" t="s">
        <v>16</v>
      </c>
      <c r="E100" s="7" t="s">
        <v>16</v>
      </c>
      <c r="F100" s="7" t="s">
        <v>101</v>
      </c>
      <c r="G100" s="7"/>
      <c r="H100" s="21"/>
      <c r="I100" s="21"/>
      <c r="J100" s="21">
        <f t="shared" si="35"/>
        <v>6305</v>
      </c>
    </row>
    <row r="101" spans="1:10" ht="33">
      <c r="B101" s="40" t="s">
        <v>11</v>
      </c>
      <c r="C101" s="26">
        <v>913</v>
      </c>
      <c r="D101" s="26" t="s">
        <v>16</v>
      </c>
      <c r="E101" s="26" t="s">
        <v>16</v>
      </c>
      <c r="F101" s="26" t="s">
        <v>101</v>
      </c>
      <c r="G101" s="26" t="s">
        <v>12</v>
      </c>
      <c r="H101" s="21"/>
      <c r="I101" s="21"/>
      <c r="J101" s="21">
        <f t="shared" si="35"/>
        <v>6305</v>
      </c>
    </row>
    <row r="102" spans="1:10">
      <c r="B102" s="40" t="s">
        <v>32</v>
      </c>
      <c r="C102" s="26">
        <v>913</v>
      </c>
      <c r="D102" s="26" t="s">
        <v>16</v>
      </c>
      <c r="E102" s="26" t="s">
        <v>16</v>
      </c>
      <c r="F102" s="26" t="s">
        <v>101</v>
      </c>
      <c r="G102" s="22">
        <v>610</v>
      </c>
      <c r="H102" s="21"/>
      <c r="I102" s="22"/>
      <c r="J102" s="21">
        <f>6255+50</f>
        <v>6305</v>
      </c>
    </row>
    <row r="103" spans="1:10" ht="45.75" customHeight="1">
      <c r="A103" s="6"/>
      <c r="B103" s="33" t="s">
        <v>26</v>
      </c>
      <c r="C103" s="35">
        <v>913</v>
      </c>
      <c r="D103" s="35" t="s">
        <v>16</v>
      </c>
      <c r="E103" s="35" t="s">
        <v>15</v>
      </c>
      <c r="F103" s="36"/>
      <c r="G103" s="35"/>
      <c r="H103" s="37">
        <f>H104</f>
        <v>65744</v>
      </c>
      <c r="I103" s="37">
        <f>I104</f>
        <v>65744</v>
      </c>
      <c r="J103" s="37">
        <f>J121</f>
        <v>65744</v>
      </c>
    </row>
    <row r="104" spans="1:10" ht="49.5">
      <c r="A104" s="4"/>
      <c r="B104" s="11" t="s">
        <v>59</v>
      </c>
      <c r="C104" s="7">
        <v>913</v>
      </c>
      <c r="D104" s="7" t="s">
        <v>16</v>
      </c>
      <c r="E104" s="7" t="s">
        <v>15</v>
      </c>
      <c r="F104" s="7" t="s">
        <v>60</v>
      </c>
      <c r="G104" s="7"/>
      <c r="H104" s="19">
        <f>H105+H109+H113</f>
        <v>65744</v>
      </c>
      <c r="I104" s="19">
        <f>I105+I109+I113</f>
        <v>65744</v>
      </c>
      <c r="J104" s="19"/>
    </row>
    <row r="105" spans="1:10" ht="33">
      <c r="A105" s="4"/>
      <c r="B105" s="27" t="s">
        <v>41</v>
      </c>
      <c r="C105" s="7">
        <v>913</v>
      </c>
      <c r="D105" s="7" t="s">
        <v>16</v>
      </c>
      <c r="E105" s="7" t="s">
        <v>15</v>
      </c>
      <c r="F105" s="7" t="s">
        <v>61</v>
      </c>
      <c r="G105" s="7"/>
      <c r="H105" s="21">
        <f t="shared" ref="H105:I107" si="36">H106</f>
        <v>51475</v>
      </c>
      <c r="I105" s="21">
        <f t="shared" si="36"/>
        <v>51475</v>
      </c>
      <c r="J105" s="21"/>
    </row>
    <row r="106" spans="1:10" ht="33">
      <c r="A106" s="4"/>
      <c r="B106" s="27" t="s">
        <v>27</v>
      </c>
      <c r="C106" s="7">
        <v>913</v>
      </c>
      <c r="D106" s="7" t="s">
        <v>16</v>
      </c>
      <c r="E106" s="7" t="s">
        <v>15</v>
      </c>
      <c r="F106" s="7" t="s">
        <v>80</v>
      </c>
      <c r="G106" s="7"/>
      <c r="H106" s="21">
        <f t="shared" si="36"/>
        <v>51475</v>
      </c>
      <c r="I106" s="21">
        <f>I107</f>
        <v>51475</v>
      </c>
      <c r="J106" s="21"/>
    </row>
    <row r="107" spans="1:10" ht="33">
      <c r="A107" s="4"/>
      <c r="B107" s="27" t="s">
        <v>11</v>
      </c>
      <c r="C107" s="7">
        <v>913</v>
      </c>
      <c r="D107" s="7" t="s">
        <v>16</v>
      </c>
      <c r="E107" s="7" t="s">
        <v>15</v>
      </c>
      <c r="F107" s="7" t="s">
        <v>80</v>
      </c>
      <c r="G107" s="7" t="s">
        <v>12</v>
      </c>
      <c r="H107" s="19">
        <f t="shared" si="36"/>
        <v>51475</v>
      </c>
      <c r="I107" s="19">
        <f>I108</f>
        <v>51475</v>
      </c>
      <c r="J107" s="19"/>
    </row>
    <row r="108" spans="1:10" ht="31.5" customHeight="1">
      <c r="A108" s="4"/>
      <c r="B108" s="12" t="s">
        <v>17</v>
      </c>
      <c r="C108" s="7">
        <v>913</v>
      </c>
      <c r="D108" s="7" t="s">
        <v>16</v>
      </c>
      <c r="E108" s="7" t="s">
        <v>15</v>
      </c>
      <c r="F108" s="7" t="s">
        <v>80</v>
      </c>
      <c r="G108" s="13">
        <v>620</v>
      </c>
      <c r="H108" s="19">
        <f>25142+26333</f>
        <v>51475</v>
      </c>
      <c r="I108" s="19">
        <f>H108</f>
        <v>51475</v>
      </c>
      <c r="J108" s="22"/>
    </row>
    <row r="109" spans="1:10" ht="28.5" customHeight="1">
      <c r="A109" s="4"/>
      <c r="B109" s="27" t="s">
        <v>7</v>
      </c>
      <c r="C109" s="7">
        <v>913</v>
      </c>
      <c r="D109" s="7" t="s">
        <v>16</v>
      </c>
      <c r="E109" s="7" t="s">
        <v>15</v>
      </c>
      <c r="F109" s="7" t="s">
        <v>63</v>
      </c>
      <c r="G109" s="7"/>
      <c r="H109" s="24">
        <f t="shared" ref="H109:I111" si="37">H110</f>
        <v>597</v>
      </c>
      <c r="I109" s="24">
        <f t="shared" si="37"/>
        <v>597</v>
      </c>
      <c r="J109" s="24"/>
    </row>
    <row r="110" spans="1:10" ht="33">
      <c r="A110" s="4"/>
      <c r="B110" s="27" t="s">
        <v>28</v>
      </c>
      <c r="C110" s="7">
        <v>913</v>
      </c>
      <c r="D110" s="7" t="s">
        <v>16</v>
      </c>
      <c r="E110" s="7" t="s">
        <v>15</v>
      </c>
      <c r="F110" s="7" t="s">
        <v>81</v>
      </c>
      <c r="G110" s="7"/>
      <c r="H110" s="24">
        <f t="shared" si="37"/>
        <v>597</v>
      </c>
      <c r="I110" s="24">
        <f>I111</f>
        <v>597</v>
      </c>
      <c r="J110" s="24"/>
    </row>
    <row r="111" spans="1:10" ht="33">
      <c r="A111" s="4"/>
      <c r="B111" s="27" t="s">
        <v>11</v>
      </c>
      <c r="C111" s="7">
        <v>913</v>
      </c>
      <c r="D111" s="7" t="s">
        <v>16</v>
      </c>
      <c r="E111" s="7" t="s">
        <v>15</v>
      </c>
      <c r="F111" s="7" t="s">
        <v>81</v>
      </c>
      <c r="G111" s="7" t="s">
        <v>12</v>
      </c>
      <c r="H111" s="24">
        <f t="shared" si="37"/>
        <v>597</v>
      </c>
      <c r="I111" s="24">
        <f>I112</f>
        <v>597</v>
      </c>
      <c r="J111" s="24"/>
    </row>
    <row r="112" spans="1:10" ht="30.75" customHeight="1">
      <c r="A112" s="4"/>
      <c r="B112" s="12" t="s">
        <v>17</v>
      </c>
      <c r="C112" s="7">
        <v>913</v>
      </c>
      <c r="D112" s="7" t="s">
        <v>16</v>
      </c>
      <c r="E112" s="7" t="s">
        <v>15</v>
      </c>
      <c r="F112" s="7" t="s">
        <v>81</v>
      </c>
      <c r="G112" s="13">
        <v>620</v>
      </c>
      <c r="H112" s="24">
        <f>10+10+477+100</f>
        <v>597</v>
      </c>
      <c r="I112" s="19">
        <f>H112</f>
        <v>597</v>
      </c>
      <c r="J112" s="22"/>
    </row>
    <row r="113" spans="1:10" ht="43.5" customHeight="1">
      <c r="A113" s="4"/>
      <c r="B113" s="40" t="s">
        <v>39</v>
      </c>
      <c r="C113" s="38">
        <v>913</v>
      </c>
      <c r="D113" s="38" t="s">
        <v>16</v>
      </c>
      <c r="E113" s="38" t="s">
        <v>15</v>
      </c>
      <c r="F113" s="44" t="s">
        <v>84</v>
      </c>
      <c r="G113" s="22"/>
      <c r="H113" s="21">
        <f>H114</f>
        <v>13672</v>
      </c>
      <c r="I113" s="21">
        <f>I114</f>
        <v>13672</v>
      </c>
      <c r="J113" s="21"/>
    </row>
    <row r="114" spans="1:10" ht="47.25" customHeight="1">
      <c r="A114" s="4"/>
      <c r="B114" s="27" t="s">
        <v>27</v>
      </c>
      <c r="C114" s="7">
        <v>913</v>
      </c>
      <c r="D114" s="7" t="s">
        <v>16</v>
      </c>
      <c r="E114" s="7" t="s">
        <v>15</v>
      </c>
      <c r="F114" s="7" t="s">
        <v>82</v>
      </c>
      <c r="G114" s="22"/>
      <c r="H114" s="21">
        <f>H115+H117+H119</f>
        <v>13672</v>
      </c>
      <c r="I114" s="21">
        <f>I115+I117+I119</f>
        <v>13672</v>
      </c>
      <c r="J114" s="21"/>
    </row>
    <row r="115" spans="1:10" ht="84" customHeight="1">
      <c r="A115" s="4"/>
      <c r="B115" s="27" t="s">
        <v>83</v>
      </c>
      <c r="C115" s="7">
        <v>913</v>
      </c>
      <c r="D115" s="7" t="s">
        <v>16</v>
      </c>
      <c r="E115" s="7" t="s">
        <v>15</v>
      </c>
      <c r="F115" s="7" t="s">
        <v>82</v>
      </c>
      <c r="G115" s="22">
        <v>100</v>
      </c>
      <c r="H115" s="21">
        <f>H116</f>
        <v>12848</v>
      </c>
      <c r="I115" s="21">
        <f>I116</f>
        <v>12848</v>
      </c>
      <c r="J115" s="21"/>
    </row>
    <row r="116" spans="1:10" s="47" customFormat="1" ht="33.75" customHeight="1">
      <c r="A116" s="46"/>
      <c r="B116" s="27" t="s">
        <v>31</v>
      </c>
      <c r="C116" s="7">
        <v>913</v>
      </c>
      <c r="D116" s="7" t="s">
        <v>16</v>
      </c>
      <c r="E116" s="7" t="s">
        <v>15</v>
      </c>
      <c r="F116" s="7" t="s">
        <v>82</v>
      </c>
      <c r="G116" s="22">
        <v>110</v>
      </c>
      <c r="H116" s="21">
        <f>12801+47</f>
        <v>12848</v>
      </c>
      <c r="I116" s="19">
        <f>H116</f>
        <v>12848</v>
      </c>
      <c r="J116" s="22"/>
    </row>
    <row r="117" spans="1:10" ht="44.25" customHeight="1">
      <c r="A117" s="4"/>
      <c r="B117" s="27" t="s">
        <v>54</v>
      </c>
      <c r="C117" s="7">
        <v>913</v>
      </c>
      <c r="D117" s="7" t="s">
        <v>16</v>
      </c>
      <c r="E117" s="7" t="s">
        <v>15</v>
      </c>
      <c r="F117" s="7" t="s">
        <v>82</v>
      </c>
      <c r="G117" s="22">
        <v>200</v>
      </c>
      <c r="H117" s="21">
        <f>H118</f>
        <v>812</v>
      </c>
      <c r="I117" s="21">
        <f>I118</f>
        <v>812</v>
      </c>
      <c r="J117" s="21"/>
    </row>
    <row r="118" spans="1:10" ht="36.75" customHeight="1">
      <c r="A118" s="4"/>
      <c r="B118" s="27" t="s">
        <v>40</v>
      </c>
      <c r="C118" s="7">
        <v>913</v>
      </c>
      <c r="D118" s="7" t="s">
        <v>16</v>
      </c>
      <c r="E118" s="7" t="s">
        <v>15</v>
      </c>
      <c r="F118" s="7" t="s">
        <v>82</v>
      </c>
      <c r="G118" s="22">
        <v>240</v>
      </c>
      <c r="H118" s="21">
        <v>812</v>
      </c>
      <c r="I118" s="19">
        <f>H118</f>
        <v>812</v>
      </c>
      <c r="J118" s="22"/>
    </row>
    <row r="119" spans="1:10" ht="30" customHeight="1">
      <c r="A119" s="4"/>
      <c r="B119" s="27" t="s">
        <v>8</v>
      </c>
      <c r="C119" s="7">
        <v>913</v>
      </c>
      <c r="D119" s="7" t="s">
        <v>16</v>
      </c>
      <c r="E119" s="7" t="s">
        <v>15</v>
      </c>
      <c r="F119" s="7" t="s">
        <v>82</v>
      </c>
      <c r="G119" s="22">
        <v>800</v>
      </c>
      <c r="H119" s="21">
        <f>H120</f>
        <v>12</v>
      </c>
      <c r="I119" s="21">
        <f t="shared" ref="I119" si="38">I120</f>
        <v>12</v>
      </c>
      <c r="J119" s="21"/>
    </row>
    <row r="120" spans="1:10" ht="27" customHeight="1">
      <c r="A120" s="6"/>
      <c r="B120" s="27" t="s">
        <v>30</v>
      </c>
      <c r="C120" s="7">
        <v>913</v>
      </c>
      <c r="D120" s="7" t="s">
        <v>16</v>
      </c>
      <c r="E120" s="7" t="s">
        <v>15</v>
      </c>
      <c r="F120" s="7" t="s">
        <v>82</v>
      </c>
      <c r="G120" s="22">
        <v>850</v>
      </c>
      <c r="H120" s="21">
        <v>12</v>
      </c>
      <c r="I120" s="19">
        <f>H120</f>
        <v>12</v>
      </c>
      <c r="J120" s="22"/>
    </row>
    <row r="121" spans="1:10" ht="37.5" customHeight="1">
      <c r="B121" s="59" t="s">
        <v>106</v>
      </c>
      <c r="C121" s="7">
        <v>913</v>
      </c>
      <c r="D121" s="7" t="s">
        <v>16</v>
      </c>
      <c r="E121" s="7" t="s">
        <v>15</v>
      </c>
      <c r="F121" s="7" t="s">
        <v>87</v>
      </c>
      <c r="G121" s="7"/>
      <c r="H121" s="19"/>
      <c r="I121" s="19"/>
      <c r="J121" s="19">
        <f>J122+J126+J130</f>
        <v>65744</v>
      </c>
    </row>
    <row r="122" spans="1:10" ht="33">
      <c r="B122" s="27" t="s">
        <v>41</v>
      </c>
      <c r="C122" s="7">
        <v>913</v>
      </c>
      <c r="D122" s="7" t="s">
        <v>16</v>
      </c>
      <c r="E122" s="7" t="s">
        <v>15</v>
      </c>
      <c r="F122" s="7" t="s">
        <v>88</v>
      </c>
      <c r="G122" s="7"/>
      <c r="H122" s="21"/>
      <c r="I122" s="21"/>
      <c r="J122" s="21">
        <f t="shared" ref="J122:J124" si="39">J123</f>
        <v>51475</v>
      </c>
    </row>
    <row r="123" spans="1:10" ht="33">
      <c r="B123" s="27" t="s">
        <v>27</v>
      </c>
      <c r="C123" s="7">
        <v>913</v>
      </c>
      <c r="D123" s="7" t="s">
        <v>16</v>
      </c>
      <c r="E123" s="7" t="s">
        <v>15</v>
      </c>
      <c r="F123" s="7" t="s">
        <v>102</v>
      </c>
      <c r="G123" s="7"/>
      <c r="H123" s="21"/>
      <c r="I123" s="21"/>
      <c r="J123" s="21">
        <f t="shared" si="39"/>
        <v>51475</v>
      </c>
    </row>
    <row r="124" spans="1:10" ht="33">
      <c r="B124" s="27" t="s">
        <v>11</v>
      </c>
      <c r="C124" s="7">
        <v>913</v>
      </c>
      <c r="D124" s="7" t="s">
        <v>16</v>
      </c>
      <c r="E124" s="7" t="s">
        <v>15</v>
      </c>
      <c r="F124" s="7" t="s">
        <v>102</v>
      </c>
      <c r="G124" s="7" t="s">
        <v>12</v>
      </c>
      <c r="H124" s="19"/>
      <c r="I124" s="19"/>
      <c r="J124" s="19">
        <f t="shared" si="39"/>
        <v>51475</v>
      </c>
    </row>
    <row r="125" spans="1:10">
      <c r="B125" s="12" t="s">
        <v>17</v>
      </c>
      <c r="C125" s="7">
        <v>913</v>
      </c>
      <c r="D125" s="7" t="s">
        <v>16</v>
      </c>
      <c r="E125" s="7" t="s">
        <v>15</v>
      </c>
      <c r="F125" s="7" t="s">
        <v>102</v>
      </c>
      <c r="G125" s="13">
        <v>620</v>
      </c>
      <c r="H125" s="19"/>
      <c r="I125" s="22"/>
      <c r="J125" s="19">
        <f>25142+26333</f>
        <v>51475</v>
      </c>
    </row>
    <row r="126" spans="1:10">
      <c r="B126" s="27" t="s">
        <v>7</v>
      </c>
      <c r="C126" s="7">
        <v>913</v>
      </c>
      <c r="D126" s="7" t="s">
        <v>16</v>
      </c>
      <c r="E126" s="7" t="s">
        <v>15</v>
      </c>
      <c r="F126" s="7" t="s">
        <v>90</v>
      </c>
      <c r="G126" s="7"/>
      <c r="H126" s="24"/>
      <c r="I126" s="24"/>
      <c r="J126" s="24">
        <f t="shared" ref="J126:J128" si="40">J127</f>
        <v>597</v>
      </c>
    </row>
    <row r="127" spans="1:10" ht="33">
      <c r="B127" s="27" t="s">
        <v>28</v>
      </c>
      <c r="C127" s="7">
        <v>913</v>
      </c>
      <c r="D127" s="7" t="s">
        <v>16</v>
      </c>
      <c r="E127" s="7" t="s">
        <v>15</v>
      </c>
      <c r="F127" s="7" t="s">
        <v>103</v>
      </c>
      <c r="G127" s="7"/>
      <c r="H127" s="24"/>
      <c r="I127" s="24"/>
      <c r="J127" s="24">
        <f t="shared" si="40"/>
        <v>597</v>
      </c>
    </row>
    <row r="128" spans="1:10" ht="33">
      <c r="B128" s="27" t="s">
        <v>11</v>
      </c>
      <c r="C128" s="7">
        <v>913</v>
      </c>
      <c r="D128" s="7" t="s">
        <v>16</v>
      </c>
      <c r="E128" s="7" t="s">
        <v>15</v>
      </c>
      <c r="F128" s="7" t="s">
        <v>103</v>
      </c>
      <c r="G128" s="7" t="s">
        <v>12</v>
      </c>
      <c r="H128" s="24"/>
      <c r="I128" s="24"/>
      <c r="J128" s="24">
        <f t="shared" si="40"/>
        <v>597</v>
      </c>
    </row>
    <row r="129" spans="2:10">
      <c r="B129" s="12" t="s">
        <v>17</v>
      </c>
      <c r="C129" s="7">
        <v>913</v>
      </c>
      <c r="D129" s="7" t="s">
        <v>16</v>
      </c>
      <c r="E129" s="7" t="s">
        <v>15</v>
      </c>
      <c r="F129" s="7" t="s">
        <v>103</v>
      </c>
      <c r="G129" s="13">
        <v>620</v>
      </c>
      <c r="H129" s="24"/>
      <c r="I129" s="22"/>
      <c r="J129" s="24">
        <f>10+10+477+100</f>
        <v>597</v>
      </c>
    </row>
    <row r="130" spans="2:10" ht="33">
      <c r="B130" s="40" t="s">
        <v>39</v>
      </c>
      <c r="C130" s="38">
        <v>913</v>
      </c>
      <c r="D130" s="38" t="s">
        <v>16</v>
      </c>
      <c r="E130" s="38" t="s">
        <v>15</v>
      </c>
      <c r="F130" s="44" t="s">
        <v>104</v>
      </c>
      <c r="G130" s="22"/>
      <c r="H130" s="21"/>
      <c r="I130" s="21"/>
      <c r="J130" s="21">
        <f>J131</f>
        <v>13672</v>
      </c>
    </row>
    <row r="131" spans="2:10" ht="33">
      <c r="B131" s="27" t="s">
        <v>27</v>
      </c>
      <c r="C131" s="7">
        <v>913</v>
      </c>
      <c r="D131" s="7" t="s">
        <v>16</v>
      </c>
      <c r="E131" s="7" t="s">
        <v>15</v>
      </c>
      <c r="F131" s="7" t="s">
        <v>105</v>
      </c>
      <c r="G131" s="22"/>
      <c r="H131" s="21"/>
      <c r="I131" s="21"/>
      <c r="J131" s="21">
        <f>J132+J134+J136</f>
        <v>13672</v>
      </c>
    </row>
    <row r="132" spans="2:10" ht="82.5">
      <c r="B132" s="27" t="s">
        <v>83</v>
      </c>
      <c r="C132" s="7">
        <v>913</v>
      </c>
      <c r="D132" s="7" t="s">
        <v>16</v>
      </c>
      <c r="E132" s="7" t="s">
        <v>15</v>
      </c>
      <c r="F132" s="7" t="s">
        <v>105</v>
      </c>
      <c r="G132" s="22">
        <v>100</v>
      </c>
      <c r="H132" s="21"/>
      <c r="I132" s="21"/>
      <c r="J132" s="21">
        <f>J133</f>
        <v>12848</v>
      </c>
    </row>
    <row r="133" spans="2:10">
      <c r="B133" s="27" t="s">
        <v>31</v>
      </c>
      <c r="C133" s="7">
        <v>913</v>
      </c>
      <c r="D133" s="7" t="s">
        <v>16</v>
      </c>
      <c r="E133" s="7" t="s">
        <v>15</v>
      </c>
      <c r="F133" s="7" t="s">
        <v>105</v>
      </c>
      <c r="G133" s="22">
        <v>110</v>
      </c>
      <c r="H133" s="21"/>
      <c r="I133" s="22"/>
      <c r="J133" s="21">
        <f>12801+47</f>
        <v>12848</v>
      </c>
    </row>
    <row r="134" spans="2:10" ht="33">
      <c r="B134" s="27" t="s">
        <v>54</v>
      </c>
      <c r="C134" s="7">
        <v>913</v>
      </c>
      <c r="D134" s="7" t="s">
        <v>16</v>
      </c>
      <c r="E134" s="7" t="s">
        <v>15</v>
      </c>
      <c r="F134" s="7" t="s">
        <v>105</v>
      </c>
      <c r="G134" s="22">
        <v>200</v>
      </c>
      <c r="H134" s="21"/>
      <c r="I134" s="21"/>
      <c r="J134" s="21">
        <f>J135</f>
        <v>812</v>
      </c>
    </row>
    <row r="135" spans="2:10" ht="33">
      <c r="B135" s="27" t="s">
        <v>40</v>
      </c>
      <c r="C135" s="7">
        <v>913</v>
      </c>
      <c r="D135" s="7" t="s">
        <v>16</v>
      </c>
      <c r="E135" s="7" t="s">
        <v>15</v>
      </c>
      <c r="F135" s="7" t="s">
        <v>105</v>
      </c>
      <c r="G135" s="22">
        <v>240</v>
      </c>
      <c r="H135" s="21"/>
      <c r="I135" s="22"/>
      <c r="J135" s="21">
        <v>812</v>
      </c>
    </row>
    <row r="136" spans="2:10">
      <c r="B136" s="27" t="s">
        <v>8</v>
      </c>
      <c r="C136" s="7">
        <v>913</v>
      </c>
      <c r="D136" s="7" t="s">
        <v>16</v>
      </c>
      <c r="E136" s="7" t="s">
        <v>15</v>
      </c>
      <c r="F136" s="7" t="s">
        <v>105</v>
      </c>
      <c r="G136" s="22">
        <v>800</v>
      </c>
      <c r="H136" s="21"/>
      <c r="I136" s="21"/>
      <c r="J136" s="21">
        <f>J137</f>
        <v>12</v>
      </c>
    </row>
    <row r="137" spans="2:10">
      <c r="B137" s="27" t="s">
        <v>30</v>
      </c>
      <c r="C137" s="7">
        <v>913</v>
      </c>
      <c r="D137" s="7" t="s">
        <v>16</v>
      </c>
      <c r="E137" s="7" t="s">
        <v>15</v>
      </c>
      <c r="F137" s="7" t="s">
        <v>105</v>
      </c>
      <c r="G137" s="22">
        <v>850</v>
      </c>
      <c r="H137" s="21"/>
      <c r="I137" s="22"/>
      <c r="J137" s="21">
        <v>12</v>
      </c>
    </row>
    <row r="138" spans="2:10" ht="37.5">
      <c r="B138" s="45" t="s">
        <v>13</v>
      </c>
      <c r="C138" s="14">
        <v>913</v>
      </c>
      <c r="D138" s="14" t="s">
        <v>14</v>
      </c>
      <c r="E138" s="14" t="s">
        <v>0</v>
      </c>
      <c r="F138" s="15"/>
      <c r="G138" s="14"/>
      <c r="H138" s="10">
        <f>H139</f>
        <v>61610</v>
      </c>
      <c r="I138" s="10">
        <f>I151</f>
        <v>61610</v>
      </c>
      <c r="J138" s="10">
        <f>J151</f>
        <v>61610</v>
      </c>
    </row>
    <row r="139" spans="2:10" ht="66">
      <c r="B139" s="27" t="s">
        <v>73</v>
      </c>
      <c r="C139" s="7">
        <v>913</v>
      </c>
      <c r="D139" s="7" t="s">
        <v>14</v>
      </c>
      <c r="E139" s="7" t="s">
        <v>0</v>
      </c>
      <c r="F139" s="9" t="s">
        <v>74</v>
      </c>
      <c r="G139" s="7"/>
      <c r="H139" s="8">
        <f>H140+H147</f>
        <v>61610</v>
      </c>
      <c r="I139" s="50"/>
      <c r="J139" s="50"/>
    </row>
    <row r="140" spans="2:10" ht="25.5" customHeight="1">
      <c r="B140" s="11" t="s">
        <v>7</v>
      </c>
      <c r="C140" s="7">
        <v>913</v>
      </c>
      <c r="D140" s="7" t="s">
        <v>14</v>
      </c>
      <c r="E140" s="7" t="s">
        <v>0</v>
      </c>
      <c r="F140" s="9" t="s">
        <v>75</v>
      </c>
      <c r="G140" s="7"/>
      <c r="H140" s="8">
        <f>H143+H146</f>
        <v>18268</v>
      </c>
      <c r="I140" s="50"/>
      <c r="J140" s="50"/>
    </row>
    <row r="141" spans="2:10" ht="23.25" customHeight="1">
      <c r="B141" s="11" t="s">
        <v>25</v>
      </c>
      <c r="C141" s="7">
        <v>913</v>
      </c>
      <c r="D141" s="7" t="s">
        <v>14</v>
      </c>
      <c r="E141" s="7" t="s">
        <v>0</v>
      </c>
      <c r="F141" s="9" t="s">
        <v>76</v>
      </c>
      <c r="G141" s="7"/>
      <c r="H141" s="8">
        <f>H142</f>
        <v>15856</v>
      </c>
      <c r="I141" s="50"/>
      <c r="J141" s="50"/>
    </row>
    <row r="142" spans="2:10" ht="44.25" customHeight="1">
      <c r="B142" s="11" t="s">
        <v>11</v>
      </c>
      <c r="C142" s="7">
        <v>913</v>
      </c>
      <c r="D142" s="7" t="s">
        <v>14</v>
      </c>
      <c r="E142" s="7" t="s">
        <v>0</v>
      </c>
      <c r="F142" s="9" t="s">
        <v>76</v>
      </c>
      <c r="G142" s="7" t="s">
        <v>12</v>
      </c>
      <c r="H142" s="8">
        <f>H143</f>
        <v>15856</v>
      </c>
      <c r="I142" s="50"/>
      <c r="J142" s="50"/>
    </row>
    <row r="143" spans="2:10" ht="27" customHeight="1">
      <c r="B143" s="12" t="s">
        <v>32</v>
      </c>
      <c r="C143" s="7">
        <v>913</v>
      </c>
      <c r="D143" s="7" t="s">
        <v>14</v>
      </c>
      <c r="E143" s="7" t="s">
        <v>0</v>
      </c>
      <c r="F143" s="9" t="s">
        <v>76</v>
      </c>
      <c r="G143" s="13">
        <v>610</v>
      </c>
      <c r="H143" s="13">
        <v>15856</v>
      </c>
      <c r="I143" s="49"/>
      <c r="J143" s="51"/>
    </row>
    <row r="144" spans="2:10" ht="24" customHeight="1">
      <c r="B144" s="27" t="s">
        <v>20</v>
      </c>
      <c r="C144" s="7">
        <v>913</v>
      </c>
      <c r="D144" s="7" t="s">
        <v>14</v>
      </c>
      <c r="E144" s="7" t="s">
        <v>0</v>
      </c>
      <c r="F144" s="7" t="s">
        <v>79</v>
      </c>
      <c r="G144" s="7"/>
      <c r="H144" s="13">
        <f>H145</f>
        <v>2412</v>
      </c>
      <c r="I144" s="52"/>
      <c r="J144" s="52"/>
    </row>
    <row r="145" spans="2:10" ht="43.5" customHeight="1">
      <c r="B145" s="27" t="s">
        <v>11</v>
      </c>
      <c r="C145" s="7">
        <v>913</v>
      </c>
      <c r="D145" s="7" t="s">
        <v>14</v>
      </c>
      <c r="E145" s="7" t="s">
        <v>0</v>
      </c>
      <c r="F145" s="7" t="s">
        <v>79</v>
      </c>
      <c r="G145" s="7" t="s">
        <v>12</v>
      </c>
      <c r="H145" s="13">
        <f>H146</f>
        <v>2412</v>
      </c>
      <c r="I145" s="52"/>
      <c r="J145" s="52"/>
    </row>
    <row r="146" spans="2:10" ht="29.25" customHeight="1">
      <c r="B146" s="12" t="s">
        <v>32</v>
      </c>
      <c r="C146" s="7">
        <v>913</v>
      </c>
      <c r="D146" s="7" t="s">
        <v>14</v>
      </c>
      <c r="E146" s="7" t="s">
        <v>0</v>
      </c>
      <c r="F146" s="7" t="s">
        <v>79</v>
      </c>
      <c r="G146" s="13">
        <v>610</v>
      </c>
      <c r="H146" s="13">
        <f>2412</f>
        <v>2412</v>
      </c>
      <c r="I146" s="49"/>
      <c r="J146" s="51"/>
    </row>
    <row r="147" spans="2:10" ht="66">
      <c r="B147" s="30" t="s">
        <v>36</v>
      </c>
      <c r="C147" s="7">
        <v>913</v>
      </c>
      <c r="D147" s="7" t="s">
        <v>14</v>
      </c>
      <c r="E147" s="7" t="s">
        <v>0</v>
      </c>
      <c r="F147" s="9" t="s">
        <v>77</v>
      </c>
      <c r="G147" s="7"/>
      <c r="H147" s="8">
        <f t="shared" ref="H147:H149" si="41">H148</f>
        <v>43342</v>
      </c>
      <c r="I147" s="50"/>
      <c r="J147" s="50"/>
    </row>
    <row r="148" spans="2:10" ht="33">
      <c r="B148" s="29" t="s">
        <v>38</v>
      </c>
      <c r="C148" s="7">
        <v>913</v>
      </c>
      <c r="D148" s="7" t="s">
        <v>14</v>
      </c>
      <c r="E148" s="7" t="s">
        <v>0</v>
      </c>
      <c r="F148" s="9" t="s">
        <v>78</v>
      </c>
      <c r="G148" s="7"/>
      <c r="H148" s="8">
        <f t="shared" si="41"/>
        <v>43342</v>
      </c>
      <c r="I148" s="50"/>
      <c r="J148" s="50"/>
    </row>
    <row r="149" spans="2:10">
      <c r="B149" s="30" t="s">
        <v>8</v>
      </c>
      <c r="C149" s="7">
        <v>913</v>
      </c>
      <c r="D149" s="7" t="s">
        <v>14</v>
      </c>
      <c r="E149" s="7" t="s">
        <v>0</v>
      </c>
      <c r="F149" s="9" t="s">
        <v>78</v>
      </c>
      <c r="G149" s="7" t="s">
        <v>9</v>
      </c>
      <c r="H149" s="8">
        <f t="shared" si="41"/>
        <v>43342</v>
      </c>
      <c r="I149" s="50"/>
      <c r="J149" s="50"/>
    </row>
    <row r="150" spans="2:10" ht="54.75" customHeight="1">
      <c r="B150" s="53" t="s">
        <v>33</v>
      </c>
      <c r="C150" s="54">
        <v>913</v>
      </c>
      <c r="D150" s="54" t="s">
        <v>14</v>
      </c>
      <c r="E150" s="54" t="s">
        <v>0</v>
      </c>
      <c r="F150" s="55" t="s">
        <v>78</v>
      </c>
      <c r="G150" s="56">
        <v>810</v>
      </c>
      <c r="H150" s="56">
        <v>43342</v>
      </c>
      <c r="I150" s="57"/>
      <c r="J150" s="58"/>
    </row>
    <row r="151" spans="2:10" ht="29.25" customHeight="1">
      <c r="B151" s="40" t="s">
        <v>106</v>
      </c>
      <c r="C151" s="7">
        <v>913</v>
      </c>
      <c r="D151" s="7" t="s">
        <v>14</v>
      </c>
      <c r="E151" s="7" t="s">
        <v>0</v>
      </c>
      <c r="F151" s="9" t="s">
        <v>87</v>
      </c>
      <c r="G151" s="7"/>
      <c r="H151" s="8"/>
      <c r="I151" s="8">
        <f>I152+I159</f>
        <v>61610</v>
      </c>
      <c r="J151" s="8">
        <f>J152+J159</f>
        <v>61610</v>
      </c>
    </row>
    <row r="152" spans="2:10">
      <c r="B152" s="11" t="s">
        <v>7</v>
      </c>
      <c r="C152" s="7">
        <v>913</v>
      </c>
      <c r="D152" s="7" t="s">
        <v>14</v>
      </c>
      <c r="E152" s="7" t="s">
        <v>0</v>
      </c>
      <c r="F152" s="9" t="s">
        <v>90</v>
      </c>
      <c r="G152" s="7"/>
      <c r="H152" s="8"/>
      <c r="I152" s="8">
        <f>I155+I158</f>
        <v>18268</v>
      </c>
      <c r="J152" s="8">
        <f>J155+J158</f>
        <v>18268</v>
      </c>
    </row>
    <row r="153" spans="2:10">
      <c r="B153" s="11" t="s">
        <v>25</v>
      </c>
      <c r="C153" s="7">
        <v>913</v>
      </c>
      <c r="D153" s="7" t="s">
        <v>14</v>
      </c>
      <c r="E153" s="7" t="s">
        <v>0</v>
      </c>
      <c r="F153" s="9" t="s">
        <v>95</v>
      </c>
      <c r="G153" s="7"/>
      <c r="H153" s="8"/>
      <c r="I153" s="8">
        <f>I154</f>
        <v>15856</v>
      </c>
      <c r="J153" s="8">
        <f>J154</f>
        <v>15856</v>
      </c>
    </row>
    <row r="154" spans="2:10" ht="33">
      <c r="B154" s="11" t="s">
        <v>11</v>
      </c>
      <c r="C154" s="7">
        <v>913</v>
      </c>
      <c r="D154" s="7" t="s">
        <v>14</v>
      </c>
      <c r="E154" s="7" t="s">
        <v>0</v>
      </c>
      <c r="F154" s="9" t="s">
        <v>95</v>
      </c>
      <c r="G154" s="7" t="s">
        <v>12</v>
      </c>
      <c r="H154" s="8"/>
      <c r="I154" s="8">
        <f>I155</f>
        <v>15856</v>
      </c>
      <c r="J154" s="8">
        <f>J155</f>
        <v>15856</v>
      </c>
    </row>
    <row r="155" spans="2:10">
      <c r="B155" s="12" t="s">
        <v>32</v>
      </c>
      <c r="C155" s="7">
        <v>913</v>
      </c>
      <c r="D155" s="7" t="s">
        <v>14</v>
      </c>
      <c r="E155" s="7" t="s">
        <v>0</v>
      </c>
      <c r="F155" s="9" t="s">
        <v>95</v>
      </c>
      <c r="G155" s="13">
        <v>610</v>
      </c>
      <c r="H155" s="13"/>
      <c r="I155" s="13">
        <v>15856</v>
      </c>
      <c r="J155" s="13">
        <v>15856</v>
      </c>
    </row>
    <row r="156" spans="2:10">
      <c r="B156" s="27" t="s">
        <v>20</v>
      </c>
      <c r="C156" s="7">
        <v>913</v>
      </c>
      <c r="D156" s="7" t="s">
        <v>14</v>
      </c>
      <c r="E156" s="7" t="s">
        <v>0</v>
      </c>
      <c r="F156" s="7" t="s">
        <v>99</v>
      </c>
      <c r="G156" s="7"/>
      <c r="H156" s="13"/>
      <c r="I156" s="13">
        <f>I157</f>
        <v>2412</v>
      </c>
      <c r="J156" s="13">
        <f>J157</f>
        <v>2412</v>
      </c>
    </row>
    <row r="157" spans="2:10" ht="33">
      <c r="B157" s="27" t="s">
        <v>11</v>
      </c>
      <c r="C157" s="7">
        <v>913</v>
      </c>
      <c r="D157" s="7" t="s">
        <v>14</v>
      </c>
      <c r="E157" s="7" t="s">
        <v>0</v>
      </c>
      <c r="F157" s="7" t="s">
        <v>99</v>
      </c>
      <c r="G157" s="7" t="s">
        <v>12</v>
      </c>
      <c r="H157" s="13"/>
      <c r="I157" s="13">
        <f>I158</f>
        <v>2412</v>
      </c>
      <c r="J157" s="13">
        <f>J158</f>
        <v>2412</v>
      </c>
    </row>
    <row r="158" spans="2:10">
      <c r="B158" s="12" t="s">
        <v>32</v>
      </c>
      <c r="C158" s="7">
        <v>913</v>
      </c>
      <c r="D158" s="7" t="s">
        <v>14</v>
      </c>
      <c r="E158" s="7" t="s">
        <v>0</v>
      </c>
      <c r="F158" s="7" t="s">
        <v>99</v>
      </c>
      <c r="G158" s="13">
        <v>610</v>
      </c>
      <c r="H158" s="13"/>
      <c r="I158" s="13">
        <f>2412</f>
        <v>2412</v>
      </c>
      <c r="J158" s="13">
        <f>2412</f>
        <v>2412</v>
      </c>
    </row>
    <row r="159" spans="2:10" ht="66">
      <c r="B159" s="30" t="s">
        <v>36</v>
      </c>
      <c r="C159" s="7">
        <v>913</v>
      </c>
      <c r="D159" s="7" t="s">
        <v>14</v>
      </c>
      <c r="E159" s="7" t="s">
        <v>0</v>
      </c>
      <c r="F159" s="9" t="s">
        <v>96</v>
      </c>
      <c r="G159" s="7"/>
      <c r="H159" s="8"/>
      <c r="I159" s="8">
        <f t="shared" ref="I159:J161" si="42">I160</f>
        <v>43342</v>
      </c>
      <c r="J159" s="8">
        <f t="shared" si="42"/>
        <v>43342</v>
      </c>
    </row>
    <row r="160" spans="2:10" ht="33">
      <c r="B160" s="29" t="s">
        <v>38</v>
      </c>
      <c r="C160" s="7">
        <v>913</v>
      </c>
      <c r="D160" s="7" t="s">
        <v>14</v>
      </c>
      <c r="E160" s="7" t="s">
        <v>0</v>
      </c>
      <c r="F160" s="9" t="s">
        <v>97</v>
      </c>
      <c r="G160" s="7"/>
      <c r="H160" s="8"/>
      <c r="I160" s="8">
        <f t="shared" si="42"/>
        <v>43342</v>
      </c>
      <c r="J160" s="8">
        <f t="shared" si="42"/>
        <v>43342</v>
      </c>
    </row>
    <row r="161" spans="2:10">
      <c r="B161" s="30" t="s">
        <v>8</v>
      </c>
      <c r="C161" s="7">
        <v>913</v>
      </c>
      <c r="D161" s="7" t="s">
        <v>14</v>
      </c>
      <c r="E161" s="7" t="s">
        <v>0</v>
      </c>
      <c r="F161" s="9" t="s">
        <v>97</v>
      </c>
      <c r="G161" s="7" t="s">
        <v>9</v>
      </c>
      <c r="H161" s="8"/>
      <c r="I161" s="8">
        <f t="shared" si="42"/>
        <v>43342</v>
      </c>
      <c r="J161" s="8">
        <f t="shared" si="42"/>
        <v>43342</v>
      </c>
    </row>
    <row r="162" spans="2:10" ht="49.5">
      <c r="B162" s="30" t="s">
        <v>33</v>
      </c>
      <c r="C162" s="7">
        <v>913</v>
      </c>
      <c r="D162" s="7" t="s">
        <v>14</v>
      </c>
      <c r="E162" s="7" t="s">
        <v>0</v>
      </c>
      <c r="F162" s="9" t="s">
        <v>97</v>
      </c>
      <c r="G162" s="13">
        <v>810</v>
      </c>
      <c r="H162" s="13"/>
      <c r="I162" s="13">
        <v>43342</v>
      </c>
      <c r="J162" s="13">
        <v>43342</v>
      </c>
    </row>
  </sheetData>
  <autoFilter ref="A6:J150"/>
  <mergeCells count="11">
    <mergeCell ref="B1:J1"/>
    <mergeCell ref="J4:J5"/>
    <mergeCell ref="B3:B5"/>
    <mergeCell ref="C3:C5"/>
    <mergeCell ref="D3:D5"/>
    <mergeCell ref="E3:E5"/>
    <mergeCell ref="F3:F5"/>
    <mergeCell ref="G3:G5"/>
    <mergeCell ref="H3:J3"/>
    <mergeCell ref="H4:H5"/>
    <mergeCell ref="I4:I5"/>
  </mergeCells>
  <pageMargins left="0.31496062992125984" right="0.19685039370078741" top="0.47244094488188981" bottom="0.35433070866141736" header="0.35433070866141736" footer="0.39370078740157483"/>
  <pageSetup paperSize="9" scale="61" firstPageNumber="131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2019 -2021</vt:lpstr>
      <vt:lpstr>'2019 -2021'!Заголовки_для_печати</vt:lpstr>
      <vt:lpstr>'2019 -2021'!Область_печати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Дмитриева Галина Анатольевна</cp:lastModifiedBy>
  <cp:lastPrinted>2018-09-10T06:08:31Z</cp:lastPrinted>
  <dcterms:created xsi:type="dcterms:W3CDTF">2007-01-25T06:11:58Z</dcterms:created>
  <dcterms:modified xsi:type="dcterms:W3CDTF">2018-09-11T11:31:23Z</dcterms:modified>
</cp:coreProperties>
</file>