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80" yWindow="660" windowWidth="15180" windowHeight="8385" tabRatio="601"/>
  </bookViews>
  <sheets>
    <sheet name="2020-22 гг" sheetId="11" r:id="rId1"/>
  </sheets>
  <definedNames>
    <definedName name="_GoBack" localSheetId="0">'2020-22 гг'!#REF!</definedName>
    <definedName name="_xlnm._FilterDatabase" localSheetId="0" hidden="1">'2020-22 гг'!$A$6:$J$150</definedName>
    <definedName name="Z_01956A78_C30F_4A6D_AB18_BE68E1E409AD_.wvu.FilterData" localSheetId="0" hidden="1">'2020-22 гг'!$B$4:$G$150</definedName>
    <definedName name="Z_01B870DF_9B51_455C_BCC1_805F9FE29A1A_.wvu.FilterData" localSheetId="0" hidden="1">'2020-22 гг'!$B$4:$G$150</definedName>
    <definedName name="Z_02A445F9_EB30_4971_AF6A_FB264DA3CAF7_.wvu.FilterData" localSheetId="0" hidden="1">'2020-22 гг'!$B$4:$G$150</definedName>
    <definedName name="Z_1017CEEA_AAB6_4391_A84F_D3D92A119D47_.wvu.FilterData" localSheetId="0" hidden="1">'2020-22 гг'!$B$4:$G$150</definedName>
    <definedName name="Z_22D221E2_E819_4B50_86C0_1C8C9EE2E7D0_.wvu.FilterData" localSheetId="0" hidden="1">'2020-22 гг'!$B$4:$G$150</definedName>
    <definedName name="Z_2D9BA8A9_EAC4_4C42_AE33_EBEC3A688857_.wvu.FilterData" localSheetId="0" hidden="1">'2020-22 гг'!$B$4:$G$150</definedName>
    <definedName name="Z_33CBA0B9_C5DA_4397_ACB9_3A99A51248A9_.wvu.FilterData" localSheetId="0" hidden="1">'2020-22 гг'!$B$4:$G$150</definedName>
    <definedName name="Z_35334B33_0172_4120_8C4C_AE46E444BD02_.wvu.Cols" localSheetId="0" hidden="1">'2020-22 гг'!$A:$A</definedName>
    <definedName name="Z_35334B33_0172_4120_8C4C_AE46E444BD02_.wvu.FilterData" localSheetId="0" hidden="1">'2020-22 гг'!$B$4:$G$150</definedName>
    <definedName name="Z_35334B33_0172_4120_8C4C_AE46E444BD02_.wvu.PrintArea" localSheetId="0" hidden="1">'2020-22 гг'!$B$1:$G$3</definedName>
    <definedName name="Z_35334B33_0172_4120_8C4C_AE46E444BD02_.wvu.PrintTitles" localSheetId="0" hidden="1">'2020-22 гг'!#REF!</definedName>
    <definedName name="Z_42485AAC_9016_4902_9984_D8B000A3C0BA_.wvu.FilterData" localSheetId="0" hidden="1">'2020-22 гг'!$B$4:$G$150</definedName>
    <definedName name="Z_4574D6EC_4C6E_4AE0_BBAC_579BFA2E5222_.wvu.FilterData" localSheetId="0" hidden="1">'2020-22 гг'!$B$4:$G$150</definedName>
    <definedName name="Z_4BDE8F7E_E99C_4705_BC41_800C1892277A_.wvu.FilterData" localSheetId="0" hidden="1">'2020-22 гг'!$B$4:$G$150</definedName>
    <definedName name="Z_511DDFE9_093E_4D73_A881_6FAC07A23819_.wvu.FilterData" localSheetId="0" hidden="1">'2020-22 гг'!$B$4:$G$150</definedName>
    <definedName name="Z_5232074F_42E3_4D31_B84D_45CD41479130_.wvu.FilterData" localSheetId="0" hidden="1">'2020-22 гг'!$B$4:$G$150</definedName>
    <definedName name="Z_5CD25935_9E11_4D1E_87D7_C9A247FFE19A_.wvu.Cols" localSheetId="0" hidden="1">'2020-22 гг'!$A:$A</definedName>
    <definedName name="Z_5CD25935_9E11_4D1E_87D7_C9A247FFE19A_.wvu.FilterData" localSheetId="0" hidden="1">'2020-22 гг'!$B$4:$G$150</definedName>
    <definedName name="Z_5CD25935_9E11_4D1E_87D7_C9A247FFE19A_.wvu.PrintArea" localSheetId="0" hidden="1">'2020-22 гг'!$B$1:$G$3</definedName>
    <definedName name="Z_5CD25935_9E11_4D1E_87D7_C9A247FFE19A_.wvu.PrintTitles" localSheetId="0" hidden="1">'2020-22 гг'!#REF!</definedName>
    <definedName name="Z_76B3475F_B2E4_4723_8523_971272954EF1_.wvu.FilterData" localSheetId="0" hidden="1">'2020-22 гг'!$B$4:$G$150</definedName>
    <definedName name="Z_7C142A5F_5BBF_46A6_BD29_E4F4CE8D3045_.wvu.FilterData" localSheetId="0" hidden="1">'2020-22 гг'!$B$4:$G$150</definedName>
    <definedName name="Z_8025D3C9_48E3_4830_9A1D_B211D2B01CC9_.wvu.Cols" localSheetId="0" hidden="1">'2020-22 гг'!$A:$A</definedName>
    <definedName name="Z_8025D3C9_48E3_4830_9A1D_B211D2B01CC9_.wvu.FilterData" localSheetId="0" hidden="1">'2020-22 гг'!$B$4:$G$150</definedName>
    <definedName name="Z_8025D3C9_48E3_4830_9A1D_B211D2B01CC9_.wvu.PrintArea" localSheetId="0" hidden="1">'2020-22 гг'!$B$1:$G$3</definedName>
    <definedName name="Z_8025D3C9_48E3_4830_9A1D_B211D2B01CC9_.wvu.PrintTitles" localSheetId="0" hidden="1">'2020-22 гг'!#REF!</definedName>
    <definedName name="Z_80CC6171_A3A4_4E47_A57E_A46CF4BD86AA_.wvu.Cols" localSheetId="0" hidden="1">'2020-22 гг'!$A:$A</definedName>
    <definedName name="Z_80CC6171_A3A4_4E47_A57E_A46CF4BD86AA_.wvu.FilterData" localSheetId="0" hidden="1">'2020-22 гг'!$B$4:$G$150</definedName>
    <definedName name="Z_80CC6171_A3A4_4E47_A57E_A46CF4BD86AA_.wvu.PrintArea" localSheetId="0" hidden="1">'2020-22 гг'!$B$1:$G$3</definedName>
    <definedName name="Z_80CC6171_A3A4_4E47_A57E_A46CF4BD86AA_.wvu.PrintTitles" localSheetId="0" hidden="1">'2020-22 гг'!#REF!</definedName>
    <definedName name="Z_816F5BDB_041F_4535_8A8D_570947B4DEA6_.wvu.FilterData" localSheetId="0" hidden="1">'2020-22 гг'!$B$4:$G$150</definedName>
    <definedName name="Z_88BAA436_A99C_4284_AB64_2E44D3B35059_.wvu.FilterData" localSheetId="0" hidden="1">'2020-22 гг'!$B$4:$G$150</definedName>
    <definedName name="Z_902FE9BE_74C3_4EE7_B55E_940EDA4BA33A_.wvu.FilterData" localSheetId="0" hidden="1">'2020-22 гг'!$B$4:$G$150</definedName>
    <definedName name="Z_A8C3B75E_E26D_42CB_81BF_51A0AEE858D9_.wvu.FilterData" localSheetId="0" hidden="1">'2020-22 гг'!$B$4:$G$150</definedName>
    <definedName name="Z_AC18B0AE_9B85_4283_A23B_84ED55DF44E0_.wvu.FilterData" localSheetId="0" hidden="1">'2020-22 гг'!$B$4:$G$150</definedName>
    <definedName name="Z_AF89B2B4_FDD6_4F7A_8B10_793D70383CA3_.wvu.FilterData" localSheetId="0" hidden="1">'2020-22 гг'!$B$4:$G$150</definedName>
    <definedName name="Z_CDD19145_0711_4C50_A76A_1A81DAF7AD26_.wvu.Cols" localSheetId="0" hidden="1">'2020-22 гг'!$A:$A</definedName>
    <definedName name="Z_CDD19145_0711_4C50_A76A_1A81DAF7AD26_.wvu.FilterData" localSheetId="0" hidden="1">'2020-22 гг'!$B$4:$G$150</definedName>
    <definedName name="Z_CDD19145_0711_4C50_A76A_1A81DAF7AD26_.wvu.PrintArea" localSheetId="0" hidden="1">'2020-22 гг'!$B$1:$G$3</definedName>
    <definedName name="Z_CDD19145_0711_4C50_A76A_1A81DAF7AD26_.wvu.PrintTitles" localSheetId="0" hidden="1">'2020-22 гг'!#REF!</definedName>
    <definedName name="Z_CDD19145_0711_4C50_A76A_1A81DAF7AD26_.wvu.Rows" localSheetId="0" hidden="1">'2020-22 гг'!#REF!,'2020-22 гг'!#REF!</definedName>
    <definedName name="Z_D072545B_292F_4E9F_B314_D8549E577BDA_.wvu.FilterData" localSheetId="0" hidden="1">'2020-22 гг'!$B$4:$G$150</definedName>
    <definedName name="Z_D46B0118_190B_4726_9170_01784579671C_.wvu.FilterData" localSheetId="0" hidden="1">'2020-22 гг'!$B$4:$G$150</definedName>
    <definedName name="Z_E72F3C6F_C13E_4C1E_A923_3BA8471A61A0_.wvu.FilterData" localSheetId="0" hidden="1">'2020-22 гг'!$B$4:$G$150</definedName>
    <definedName name="Z_EBF4E2A3_3DC7_46F0_9A46_118480FE3972_.wvu.Cols" localSheetId="0" hidden="1">'2020-22 гг'!$A:$A</definedName>
    <definedName name="Z_EBF4E2A3_3DC7_46F0_9A46_118480FE3972_.wvu.FilterData" localSheetId="0" hidden="1">'2020-22 гг'!$B$4:$G$150</definedName>
    <definedName name="Z_EBF4E2A3_3DC7_46F0_9A46_118480FE3972_.wvu.PrintArea" localSheetId="0" hidden="1">'2020-22 гг'!$B$1:$G$3</definedName>
    <definedName name="Z_EBF4E2A3_3DC7_46F0_9A46_118480FE3972_.wvu.PrintTitles" localSheetId="0" hidden="1">'2020-22 гг'!#REF!</definedName>
    <definedName name="Z_F2D62945_ACE4_403F_8064_D80F81363D1F_.wvu.FilterData" localSheetId="0" hidden="1">'2020-22 гг'!$B$4:$G$150</definedName>
    <definedName name="_xlnm.Print_Titles" localSheetId="0">'2020-22 гг'!$3:$5</definedName>
    <definedName name="_xlnm.Print_Area" localSheetId="0">'2020-22 гг'!$A$1:$J$150</definedName>
  </definedNames>
  <calcPr calcId="125725" fullPrecision="0"/>
  <customWorkbookViews>
    <customWorkbookView name="Базунова Наталья Шайдукаевна - Личное представление" guid="{8025D3C9-48E3-4830-9A1D-B211D2B01CC9}" mergeInterval="0" personalView="1" maximized="1" xWindow="1" yWindow="1" windowWidth="1436" windowHeight="666" tabRatio="601" activeSheetId="2"/>
    <customWorkbookView name="Кравченко - Личное представление" guid="{35334B33-0172-4120-8C4C-AE46E444BD02}" mergeInterval="0" personalView="1" maximized="1" xWindow="1" yWindow="1" windowWidth="1276" windowHeight="794" tabRatio="601" activeSheetId="1"/>
    <customWorkbookView name="Молканова Валентина Павловна - Личное представление" guid="{C090083C-0C6E-4944-A31F-96320BFBAF98}" mergeInterval="0" personalView="1" maximized="1" xWindow="1" yWindow="1" windowWidth="1276" windowHeight="744" tabRatio="601" activeSheetId="2"/>
    <customWorkbookView name="Ефанина - Личное представление" guid="{1833A3AC-F1C3-479E-93FB-954CE1B96DD5}" mergeInterval="0" personalView="1" maximized="1" xWindow="1" yWindow="1" windowWidth="1003" windowHeight="526" tabRatio="601" activeSheetId="3"/>
    <customWorkbookView name="natel - Личное представление" guid="{42BE0E33-0098-430A-8B11-16EBA87FC314}" mergeInterval="0" personalView="1" maximized="1" xWindow="1" yWindow="1" windowWidth="1276" windowHeight="804" tabRatio="601" activeSheetId="2"/>
    <customWorkbookView name="Панова Елена Юрьевна - Личное представление" guid="{80CC6171-A3A4-4E47-A57E-A46CF4BD86AA}" mergeInterval="0" personalView="1" maximized="1" xWindow="1" yWindow="1" windowWidth="1276" windowHeight="630" tabRatio="601" activeSheetId="1" showComments="commIndAndComment"/>
    <customWorkbookView name="Бельмесова Надежда Леонидова - Личное представление" guid="{58B46F73-A41D-4F3D-963E-80563FCBD365}" mergeInterval="0" personalView="1" maximized="1" xWindow="1" yWindow="1" windowWidth="1276" windowHeight="790" tabRatio="601" activeSheetId="3"/>
    <customWorkbookView name="mma - Личное представление" guid="{CDD19145-0711-4C50-A76A-1A81DAF7AD26}" mergeInterval="0" personalView="1" maximized="1" xWindow="1" yWindow="1" windowWidth="1276" windowHeight="804" tabRatio="601" activeSheetId="3"/>
    <customWorkbookView name="Бедункович Марина Александровна - Личное представление" guid="{EBF4E2A3-3DC7-46F0-9A46-118480FE3972}" mergeInterval="0" personalView="1" maximized="1" xWindow="1" yWindow="1" windowWidth="1280" windowHeight="804" tabRatio="601" activeSheetId="1"/>
    <customWorkbookView name="Зарубина Наталья Ивановна - Личное представление" guid="{F92D569F-0B37-4A6C-9FA9-FCD72AF6E093}" mergeInterval="0" personalView="1" maximized="1" xWindow="1" yWindow="1" windowWidth="1276" windowHeight="806" tabRatio="601" activeSheetId="1"/>
    <customWorkbookView name="Зинченко Надежда Викторовна - Личное представление" guid="{FB1F440F-5159-41B8-B588-E2F1462433FA}" mergeInterval="0" personalView="1" maximized="1" xWindow="1" yWindow="1" windowWidth="1436" windowHeight="670" tabRatio="601" activeSheetId="2"/>
    <customWorkbookView name="Кочеткова Ольга Владимировна - Личное представление" guid="{5CD25935-9E11-4D1E-87D7-C9A247FFE19A}" mergeInterval="0" personalView="1" maximized="1" xWindow="1" yWindow="1" windowWidth="1020" windowHeight="513" tabRatio="601" activeSheetId="2"/>
    <customWorkbookView name="Дмитриева Галина Анатольевна - Личное представление" guid="{031BF490-79C6-4EB7-93E5-4FA3BDCB273E}" mergeInterval="0" personalView="1" maximized="1" xWindow="1" yWindow="1" windowWidth="1276" windowHeight="790" tabRatio="601" activeSheetId="1" showComments="commIndAndComment"/>
  </customWorkbookViews>
</workbook>
</file>

<file path=xl/calcChain.xml><?xml version="1.0" encoding="utf-8"?>
<calcChain xmlns="http://schemas.openxmlformats.org/spreadsheetml/2006/main">
  <c r="I60" i="11"/>
  <c r="I64"/>
  <c r="H47"/>
  <c r="H51"/>
  <c r="J129"/>
  <c r="I129"/>
  <c r="J83"/>
  <c r="I83"/>
  <c r="J60"/>
  <c r="H112"/>
  <c r="H74"/>
  <c r="J64"/>
  <c r="J33" l="1"/>
  <c r="I33"/>
  <c r="J32"/>
  <c r="I32"/>
  <c r="H18"/>
  <c r="H17"/>
  <c r="J125" l="1"/>
  <c r="I125"/>
  <c r="I82"/>
  <c r="I81" s="1"/>
  <c r="I80" s="1"/>
  <c r="I78"/>
  <c r="I77" s="1"/>
  <c r="I76" s="1"/>
  <c r="H108"/>
  <c r="I63"/>
  <c r="I62" s="1"/>
  <c r="I61" s="1"/>
  <c r="I59"/>
  <c r="I58" s="1"/>
  <c r="I57" s="1"/>
  <c r="I55"/>
  <c r="I54" s="1"/>
  <c r="I53" s="1"/>
  <c r="J27"/>
  <c r="I27"/>
  <c r="H12"/>
  <c r="I75" l="1"/>
  <c r="I65" s="1"/>
  <c r="I52"/>
  <c r="I38" s="1"/>
  <c r="J136" l="1"/>
  <c r="J134"/>
  <c r="J132"/>
  <c r="J131" s="1"/>
  <c r="J130" s="1"/>
  <c r="I136"/>
  <c r="I134"/>
  <c r="I132"/>
  <c r="I131" s="1"/>
  <c r="I130" s="1"/>
  <c r="I36" l="1"/>
  <c r="I35" s="1"/>
  <c r="I34" s="1"/>
  <c r="I31"/>
  <c r="I30" s="1"/>
  <c r="I29" s="1"/>
  <c r="I26"/>
  <c r="I25" s="1"/>
  <c r="I24" s="1"/>
  <c r="I128"/>
  <c r="I127" s="1"/>
  <c r="I126" s="1"/>
  <c r="I124"/>
  <c r="I123" s="1"/>
  <c r="I122" s="1"/>
  <c r="J102"/>
  <c r="J101" s="1"/>
  <c r="J100" s="1"/>
  <c r="J99" s="1"/>
  <c r="J97"/>
  <c r="J96" s="1"/>
  <c r="J95" s="1"/>
  <c r="I102"/>
  <c r="I101" s="1"/>
  <c r="I100" s="1"/>
  <c r="I99" s="1"/>
  <c r="I97"/>
  <c r="I96" s="1"/>
  <c r="I95" s="1"/>
  <c r="I138"/>
  <c r="J138"/>
  <c r="C9"/>
  <c r="C10" s="1"/>
  <c r="C11" s="1"/>
  <c r="C21"/>
  <c r="C23" s="1"/>
  <c r="C25" s="1"/>
  <c r="C27" s="1"/>
  <c r="C29" s="1"/>
  <c r="C31" s="1"/>
  <c r="C33" s="1"/>
  <c r="C22"/>
  <c r="C24" s="1"/>
  <c r="C26" s="1"/>
  <c r="C28" s="1"/>
  <c r="C30" s="1"/>
  <c r="C32" s="1"/>
  <c r="C36"/>
  <c r="C37"/>
  <c r="J128"/>
  <c r="J127" s="1"/>
  <c r="J126" s="1"/>
  <c r="J124"/>
  <c r="J123" s="1"/>
  <c r="J122" s="1"/>
  <c r="J82"/>
  <c r="J81" s="1"/>
  <c r="J80" s="1"/>
  <c r="J78"/>
  <c r="J77" s="1"/>
  <c r="J76" s="1"/>
  <c r="C77"/>
  <c r="C78" s="1"/>
  <c r="C79" s="1"/>
  <c r="C76"/>
  <c r="C64"/>
  <c r="J63"/>
  <c r="J62" s="1"/>
  <c r="J61" s="1"/>
  <c r="J59"/>
  <c r="J58" s="1"/>
  <c r="J57" s="1"/>
  <c r="J55"/>
  <c r="J54" s="1"/>
  <c r="J53" s="1"/>
  <c r="C53"/>
  <c r="C54" s="1"/>
  <c r="C55" s="1"/>
  <c r="C56" s="1"/>
  <c r="J36"/>
  <c r="J35" s="1"/>
  <c r="J34" s="1"/>
  <c r="J26"/>
  <c r="J25" s="1"/>
  <c r="J24" s="1"/>
  <c r="H149"/>
  <c r="H148" s="1"/>
  <c r="H147" s="1"/>
  <c r="H145"/>
  <c r="H144" s="1"/>
  <c r="H142"/>
  <c r="H141" s="1"/>
  <c r="H119"/>
  <c r="H117"/>
  <c r="H93"/>
  <c r="H88"/>
  <c r="H87" s="1"/>
  <c r="H86" s="1"/>
  <c r="H69"/>
  <c r="H68" s="1"/>
  <c r="H67" s="1"/>
  <c r="C68"/>
  <c r="C69" s="1"/>
  <c r="C70" s="1"/>
  <c r="C67"/>
  <c r="C51"/>
  <c r="H42"/>
  <c r="H41" s="1"/>
  <c r="H40" s="1"/>
  <c r="C40"/>
  <c r="C41" s="1"/>
  <c r="C42" s="1"/>
  <c r="C43" s="1"/>
  <c r="H21"/>
  <c r="H20" s="1"/>
  <c r="H19" s="1"/>
  <c r="I121" l="1"/>
  <c r="I103" s="1"/>
  <c r="I23"/>
  <c r="I7" s="1"/>
  <c r="J94"/>
  <c r="I94"/>
  <c r="I84" s="1"/>
  <c r="H50"/>
  <c r="H49" s="1"/>
  <c r="H48" s="1"/>
  <c r="H92"/>
  <c r="H91" s="1"/>
  <c r="H90" s="1"/>
  <c r="H85" s="1"/>
  <c r="H84" s="1"/>
  <c r="H107"/>
  <c r="H106" s="1"/>
  <c r="H105" s="1"/>
  <c r="H111"/>
  <c r="H110" s="1"/>
  <c r="H109" s="1"/>
  <c r="H115"/>
  <c r="H114" s="1"/>
  <c r="H113" s="1"/>
  <c r="J52"/>
  <c r="J38" s="1"/>
  <c r="J31"/>
  <c r="J30" s="1"/>
  <c r="J29" s="1"/>
  <c r="J23" s="1"/>
  <c r="J7" s="1"/>
  <c r="J75"/>
  <c r="C12"/>
  <c r="C13" s="1"/>
  <c r="C14"/>
  <c r="H11"/>
  <c r="H16"/>
  <c r="H15" s="1"/>
  <c r="H14" s="1"/>
  <c r="J121"/>
  <c r="H46"/>
  <c r="H45" s="1"/>
  <c r="H44" s="1"/>
  <c r="H73"/>
  <c r="H72" s="1"/>
  <c r="H71" s="1"/>
  <c r="H66" s="1"/>
  <c r="H65" s="1"/>
  <c r="H140"/>
  <c r="H139" s="1"/>
  <c r="H39" l="1"/>
  <c r="H38" s="1"/>
  <c r="H10"/>
  <c r="H9" s="1"/>
  <c r="H8" s="1"/>
  <c r="H7" s="1"/>
  <c r="H138"/>
  <c r="H104"/>
  <c r="H103" s="1"/>
  <c r="J103"/>
  <c r="J84"/>
  <c r="J65"/>
  <c r="C18"/>
  <c r="C15"/>
  <c r="C16" s="1"/>
  <c r="C17" s="1"/>
  <c r="I6"/>
  <c r="J6" l="1"/>
  <c r="H6"/>
</calcChain>
</file>

<file path=xl/sharedStrings.xml><?xml version="1.0" encoding="utf-8"?>
<sst xmlns="http://schemas.openxmlformats.org/spreadsheetml/2006/main" count="616" uniqueCount="101">
  <si>
    <t>06</t>
  </si>
  <si>
    <t>Наименование главного распорядителя средств бюджета, раздела, подраздела, целевой статьи, вида расходов бюджета городского округа</t>
  </si>
  <si>
    <t>ЦСР</t>
  </si>
  <si>
    <t>ВР</t>
  </si>
  <si>
    <t>Код</t>
  </si>
  <si>
    <t>ПР</t>
  </si>
  <si>
    <t>01</t>
  </si>
  <si>
    <t>Мероприятия в установленной сфере деятельности</t>
  </si>
  <si>
    <t>Иные бюджетные ассигнования</t>
  </si>
  <si>
    <t>800</t>
  </si>
  <si>
    <t>02</t>
  </si>
  <si>
    <t>Предоставление субсидий бюджетным, автономным учреждениям и иным некоммерческим организациям</t>
  </si>
  <si>
    <t>600</t>
  </si>
  <si>
    <t>Другие вопросы в области социальной политики</t>
  </si>
  <si>
    <t>10</t>
  </si>
  <si>
    <t>09</t>
  </si>
  <si>
    <t>07</t>
  </si>
  <si>
    <t>Субсидии автономным учреждениям</t>
  </si>
  <si>
    <t>Общее образование</t>
  </si>
  <si>
    <t>Организации дополнительного образования</t>
  </si>
  <si>
    <t>Мероприятия в сфере дополнительного образования</t>
  </si>
  <si>
    <t>Дошкольное образование</t>
  </si>
  <si>
    <t>Дошкольные образовательные организации</t>
  </si>
  <si>
    <t>Мероприятия в сфере дошкольного образования</t>
  </si>
  <si>
    <t>Общеобразовательные организации</t>
  </si>
  <si>
    <t>Мероприятия в общеобразовательных организациях</t>
  </si>
  <si>
    <t>Другие вопросы в области образования</t>
  </si>
  <si>
    <t>Организации, осуществляющие обеспечение образовательной деятельности</t>
  </si>
  <si>
    <t>Мероприятия в организациях, осуществляющих обеспечение образовательной деятельности</t>
  </si>
  <si>
    <t>913</t>
  </si>
  <si>
    <t xml:space="preserve">Уплата налогов, сборов и иных платежей                    </t>
  </si>
  <si>
    <t>Расходы на выплаты персоналу казенных учреждений</t>
  </si>
  <si>
    <t>Субсидии бюджетным учреждениям</t>
  </si>
  <si>
    <t>Субсидии юридическим лицам (кроме некоммерческих организаций), индивидуальным предпринимателям, физическим лицам</t>
  </si>
  <si>
    <t>Субсидии некоммерческим организациям (за исключением государственных (муниципальных) учреждений)</t>
  </si>
  <si>
    <t>Субсидии некоммерческим организациям</t>
  </si>
  <si>
    <t>Субсидии юридическим лицам (за исключением субсидий муниципальным учреждениям), индивидуальным предпринимателям, физическим лицам</t>
  </si>
  <si>
    <t>Субсидии некоммерческим организациям в сфере дошкольного образования</t>
  </si>
  <si>
    <t>Субсидии юридическим лицам в сфере общего образования</t>
  </si>
  <si>
    <t>Финансовое обеспечение деятельности казенных учреждений</t>
  </si>
  <si>
    <t>Иные закупки товаров, работ и услуг для обеспечения государственных (муниципальных нужд)</t>
  </si>
  <si>
    <t>Финансовое обеспечение деятельности бюджетных и автономных  учреждений</t>
  </si>
  <si>
    <t>Молодежная политика</t>
  </si>
  <si>
    <t>Сумма (тыс.руб.)</t>
  </si>
  <si>
    <t xml:space="preserve">Рз </t>
  </si>
  <si>
    <t>Муниципальная программа организации работы с детьми и молодежью в городском округе Тольятти «Молодежь Тольятти» на 2014-2020гг.</t>
  </si>
  <si>
    <t>030 00 00000</t>
  </si>
  <si>
    <t>Мероприятия в области молодежной политики</t>
  </si>
  <si>
    <t>Субсидии юридическим лицам (кроме некоммерческих организаций), индивидуальным предпринимателям, физическим лицам-производителям товаров, работ, услуг</t>
  </si>
  <si>
    <t>030 00 02000</t>
  </si>
  <si>
    <t>Организации, осуществляющие обеспечение деятельности в области молодежной политики</t>
  </si>
  <si>
    <t>030 00 02350</t>
  </si>
  <si>
    <t>030 00 04000</t>
  </si>
  <si>
    <t>030 00 04350</t>
  </si>
  <si>
    <t>Закупка товаров, работ и услуг для обеспечения государственных (муниципальных) нужд</t>
  </si>
  <si>
    <t>Дополнительное образование детей</t>
  </si>
  <si>
    <t>03</t>
  </si>
  <si>
    <t>Проект бюджета на 2020 год</t>
  </si>
  <si>
    <t>Муниципальная программа «Развитие системы образования городского округа Тольятти на 2017-2020 гг.»</t>
  </si>
  <si>
    <t>070 00 00000</t>
  </si>
  <si>
    <t>070 00 02000</t>
  </si>
  <si>
    <t>070 00 02260</t>
  </si>
  <si>
    <t>070 00 04000</t>
  </si>
  <si>
    <t>070 00 04260</t>
  </si>
  <si>
    <t>070 00 10000</t>
  </si>
  <si>
    <t>070 00 10260</t>
  </si>
  <si>
    <t>070 00 02270</t>
  </si>
  <si>
    <t>070 00 04270</t>
  </si>
  <si>
    <t>070 00 06000</t>
  </si>
  <si>
    <t>070 00 06270</t>
  </si>
  <si>
    <t>070 00 02280</t>
  </si>
  <si>
    <t>070 00 04280</t>
  </si>
  <si>
    <t>070 00 02300</t>
  </si>
  <si>
    <t>070 00 04300</t>
  </si>
  <si>
    <t>070 00 12300</t>
  </si>
  <si>
    <t>Расходы на выплаты персоналу в целях обеспечения выполнения функций государственными (муниципальными) органами, казенными  учреждениями, органами управления государственными внебюджетными фондами</t>
  </si>
  <si>
    <t>070 00 12000</t>
  </si>
  <si>
    <t>Департамент образования администрации городского округа Тольятти</t>
  </si>
  <si>
    <t>Проект бюджета на 2021 год</t>
  </si>
  <si>
    <t>990 00 00000</t>
  </si>
  <si>
    <t>990 00 02000</t>
  </si>
  <si>
    <t>990 00 02260</t>
  </si>
  <si>
    <t>990 00 04000</t>
  </si>
  <si>
    <t>990 00 04260</t>
  </si>
  <si>
    <t>990 00 10000</t>
  </si>
  <si>
    <t>990 00 10260</t>
  </si>
  <si>
    <t>990 00 02270</t>
  </si>
  <si>
    <t>990 00 04270</t>
  </si>
  <si>
    <t>990 00 06000</t>
  </si>
  <si>
    <t>990 00 06270</t>
  </si>
  <si>
    <t>990 00 02280</t>
  </si>
  <si>
    <t>990 00 04280</t>
  </si>
  <si>
    <t>990 00 02350</t>
  </si>
  <si>
    <t>990 00 04350</t>
  </si>
  <si>
    <t>990 00 02300</t>
  </si>
  <si>
    <t>990 00 04300</t>
  </si>
  <si>
    <t>990 00 12000</t>
  </si>
  <si>
    <t>990 00 12300</t>
  </si>
  <si>
    <t>Проект бюджета на 2022 год</t>
  </si>
  <si>
    <t>ИНФОРМАЦИЯ О ПРЕДВАРИТЕЛЬНОМ РАСПРЕДЕЛЕНИИ БЮДЖЕТНЫХ АССИГНОВАНИЙ ПО РАЗДЕЛАМ, ПОДРАЗДЕЛАМ, ЦЕЛЕВЫМ СТАТЬЯМ (МУНИЦИПАЛЬНЫМ ПРОГРАММАМ И НЕПРОГРАММНЫМ НАПРАВЛЕНИЯМ ДЕЯТЕЛЬНОСТИ), ГРУППАМ  И ПОДГРУППАМ ВИДОВ РАСХОДОВ КЛАССИФИКАЦИИ РАСХОДОВ БЮДЖЕТОВ В ВЕДОМСТВЕННОЙ СТРУКТУРЕ РАСХОДОВ БЮДЖЕТА ГОРОДСКОГО ОКРУГА ТОЛЬЯТТИ НА 2020 ГОД И ПЛАНОВЫЙ ПЕРИОД 2021-2022 ГГ</t>
  </si>
  <si>
    <t>Непрограммное направление расходов</t>
  </si>
</sst>
</file>

<file path=xl/styles.xml><?xml version="1.0" encoding="utf-8"?>
<styleSheet xmlns="http://schemas.openxmlformats.org/spreadsheetml/2006/main">
  <numFmts count="2">
    <numFmt numFmtId="41" formatCode="_-* #,##0_р_._-;\-* #,##0_р_._-;_-* &quot;-&quot;_р_._-;_-@_-"/>
    <numFmt numFmtId="164" formatCode="#,##0.0"/>
  </numFmts>
  <fonts count="11">
    <font>
      <sz val="10"/>
      <name val="Arial Cyr"/>
      <charset val="204"/>
    </font>
    <font>
      <sz val="10"/>
      <name val="Arial Cyr"/>
      <charset val="204"/>
    </font>
    <font>
      <sz val="13"/>
      <name val="Times New Roman"/>
      <family val="1"/>
      <charset val="204"/>
    </font>
    <font>
      <b/>
      <sz val="20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color theme="1"/>
      <name val="Times New Roman"/>
      <family val="2"/>
      <charset val="204"/>
    </font>
    <font>
      <sz val="10"/>
      <name val="Arial"/>
      <family val="2"/>
      <charset val="204"/>
    </font>
    <font>
      <sz val="13"/>
      <color theme="0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0">
    <xf numFmtId="0" fontId="0" fillId="0" borderId="0"/>
    <xf numFmtId="0" fontId="1" fillId="0" borderId="0"/>
    <xf numFmtId="9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7" fillId="0" borderId="0"/>
    <xf numFmtId="0" fontId="8" fillId="0" borderId="0"/>
    <xf numFmtId="0" fontId="8" fillId="0" borderId="0"/>
    <xf numFmtId="0" fontId="8" fillId="0" borderId="0"/>
    <xf numFmtId="0" fontId="8" fillId="0" borderId="0"/>
  </cellStyleXfs>
  <cellXfs count="68">
    <xf numFmtId="0" fontId="0" fillId="0" borderId="0" xfId="0"/>
    <xf numFmtId="0" fontId="2" fillId="0" borderId="0" xfId="0" applyFont="1" applyFill="1" applyAlignment="1"/>
    <xf numFmtId="0" fontId="0" fillId="0" borderId="0" xfId="0" applyFont="1" applyFill="1"/>
    <xf numFmtId="0" fontId="4" fillId="0" borderId="0" xfId="0" applyFont="1" applyFill="1" applyBorder="1" applyAlignment="1">
      <alignment wrapText="1"/>
    </xf>
    <xf numFmtId="0" fontId="2" fillId="0" borderId="1" xfId="0" applyFont="1" applyFill="1" applyBorder="1" applyAlignment="1"/>
    <xf numFmtId="0" fontId="0" fillId="0" borderId="0" xfId="0" applyFont="1" applyFill="1" applyBorder="1"/>
    <xf numFmtId="0" fontId="2" fillId="0" borderId="2" xfId="0" applyFont="1" applyFill="1" applyBorder="1" applyAlignment="1"/>
    <xf numFmtId="49" fontId="2" fillId="0" borderId="1" xfId="0" applyNumberFormat="1" applyFont="1" applyFill="1" applyBorder="1" applyAlignment="1">
      <alignment horizontal="center" wrapText="1"/>
    </xf>
    <xf numFmtId="3" fontId="2" fillId="0" borderId="1" xfId="0" applyNumberFormat="1" applyFont="1" applyFill="1" applyBorder="1" applyAlignment="1">
      <alignment horizontal="center"/>
    </xf>
    <xf numFmtId="1" fontId="2" fillId="0" borderId="1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wrapText="1"/>
    </xf>
    <xf numFmtId="0" fontId="2" fillId="0" borderId="1" xfId="1" applyFont="1" applyFill="1" applyBorder="1" applyAlignment="1">
      <alignment horizontal="left" wrapText="1"/>
    </xf>
    <xf numFmtId="3" fontId="2" fillId="0" borderId="1" xfId="0" applyNumberFormat="1" applyFont="1" applyFill="1" applyBorder="1" applyAlignment="1">
      <alignment horizontal="center" wrapText="1"/>
    </xf>
    <xf numFmtId="0" fontId="2" fillId="0" borderId="0" xfId="0" applyFont="1" applyFill="1" applyAlignment="1">
      <alignment wrapText="1"/>
    </xf>
    <xf numFmtId="0" fontId="2" fillId="0" borderId="0" xfId="0" applyFont="1" applyFill="1" applyAlignment="1">
      <alignment horizontal="center"/>
    </xf>
    <xf numFmtId="164" fontId="2" fillId="0" borderId="0" xfId="0" applyNumberFormat="1" applyFont="1" applyFill="1" applyAlignment="1"/>
    <xf numFmtId="3" fontId="2" fillId="0" borderId="1" xfId="3" applyNumberFormat="1" applyFont="1" applyFill="1" applyBorder="1" applyAlignment="1">
      <alignment horizontal="center" vertical="center"/>
    </xf>
    <xf numFmtId="0" fontId="3" fillId="0" borderId="0" xfId="0" applyNumberFormat="1" applyFont="1" applyFill="1" applyBorder="1" applyAlignment="1">
      <alignment horizontal="center" vertical="center" wrapText="1"/>
    </xf>
    <xf numFmtId="3" fontId="2" fillId="0" borderId="1" xfId="0" applyNumberFormat="1" applyFont="1" applyFill="1" applyBorder="1" applyAlignment="1">
      <alignment horizontal="center" vertical="center"/>
    </xf>
    <xf numFmtId="3" fontId="2" fillId="0" borderId="1" xfId="0" applyNumberFormat="1" applyFont="1" applyFill="1" applyBorder="1" applyAlignment="1">
      <alignment horizontal="center" vertical="center" wrapText="1"/>
    </xf>
    <xf numFmtId="3" fontId="4" fillId="0" borderId="1" xfId="3" applyNumberFormat="1" applyFont="1" applyFill="1" applyBorder="1" applyAlignment="1">
      <alignment horizontal="center" vertical="center"/>
    </xf>
    <xf numFmtId="1" fontId="2" fillId="0" borderId="1" xfId="0" applyNumberFormat="1" applyFont="1" applyFill="1" applyBorder="1" applyAlignment="1">
      <alignment horizontal="center" vertical="center"/>
    </xf>
    <xf numFmtId="164" fontId="4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1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vertical="top" wrapText="1"/>
    </xf>
    <xf numFmtId="3" fontId="3" fillId="0" borderId="0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49" fontId="2" fillId="0" borderId="1" xfId="1" applyNumberFormat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3" fontId="9" fillId="0" borderId="1" xfId="3" applyNumberFormat="1" applyFont="1" applyFill="1" applyBorder="1" applyAlignment="1">
      <alignment horizontal="center" vertical="center"/>
    </xf>
    <xf numFmtId="3" fontId="9" fillId="0" borderId="1" xfId="0" applyNumberFormat="1" applyFont="1" applyFill="1" applyBorder="1" applyAlignment="1">
      <alignment horizontal="center"/>
    </xf>
    <xf numFmtId="3" fontId="10" fillId="0" borderId="2" xfId="3" applyNumberFormat="1" applyFont="1" applyFill="1" applyBorder="1" applyAlignment="1">
      <alignment horizontal="center"/>
    </xf>
    <xf numFmtId="3" fontId="9" fillId="0" borderId="1" xfId="0" applyNumberFormat="1" applyFont="1" applyFill="1" applyBorder="1" applyAlignment="1">
      <alignment horizontal="center" wrapText="1"/>
    </xf>
    <xf numFmtId="0" fontId="2" fillId="0" borderId="5" xfId="0" applyFont="1" applyFill="1" applyBorder="1" applyAlignment="1">
      <alignment vertical="top" wrapText="1"/>
    </xf>
    <xf numFmtId="49" fontId="2" fillId="0" borderId="5" xfId="0" applyNumberFormat="1" applyFont="1" applyFill="1" applyBorder="1" applyAlignment="1">
      <alignment horizontal="center" wrapText="1"/>
    </xf>
    <xf numFmtId="3" fontId="2" fillId="0" borderId="5" xfId="0" applyNumberFormat="1" applyFont="1" applyFill="1" applyBorder="1" applyAlignment="1">
      <alignment horizontal="center" wrapText="1"/>
    </xf>
    <xf numFmtId="3" fontId="9" fillId="0" borderId="5" xfId="3" applyNumberFormat="1" applyFont="1" applyFill="1" applyBorder="1" applyAlignment="1">
      <alignment horizontal="center"/>
    </xf>
    <xf numFmtId="3" fontId="10" fillId="0" borderId="5" xfId="3" applyNumberFormat="1" applyFont="1" applyFill="1" applyBorder="1" applyAlignment="1">
      <alignment horizontal="center"/>
    </xf>
    <xf numFmtId="49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49" fontId="5" fillId="0" borderId="1" xfId="3" applyNumberFormat="1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center" vertical="center" wrapText="1"/>
    </xf>
    <xf numFmtId="3" fontId="5" fillId="0" borderId="1" xfId="3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left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1" fontId="2" fillId="0" borderId="1" xfId="1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wrapText="1"/>
    </xf>
    <xf numFmtId="49" fontId="5" fillId="0" borderId="1" xfId="0" applyNumberFormat="1" applyFont="1" applyFill="1" applyBorder="1" applyAlignment="1">
      <alignment horizontal="center" wrapText="1"/>
    </xf>
    <xf numFmtId="164" fontId="5" fillId="0" borderId="1" xfId="0" applyNumberFormat="1" applyFont="1" applyFill="1" applyBorder="1" applyAlignment="1">
      <alignment horizontal="center" wrapText="1"/>
    </xf>
    <xf numFmtId="3" fontId="5" fillId="0" borderId="1" xfId="3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4" fillId="0" borderId="1" xfId="2" applyNumberFormat="1" applyFont="1" applyFill="1" applyBorder="1" applyAlignment="1">
      <alignment horizontal="center" vertical="center" wrapText="1"/>
    </xf>
    <xf numFmtId="49" fontId="4" fillId="0" borderId="5" xfId="0" applyNumberFormat="1" applyFont="1" applyFill="1" applyBorder="1" applyAlignment="1">
      <alignment vertical="center"/>
    </xf>
    <xf numFmtId="49" fontId="4" fillId="0" borderId="7" xfId="0" applyNumberFormat="1" applyFont="1" applyFill="1" applyBorder="1" applyAlignment="1">
      <alignment vertical="center"/>
    </xf>
    <xf numFmtId="49" fontId="4" fillId="0" borderId="6" xfId="0" applyNumberFormat="1" applyFont="1" applyFill="1" applyBorder="1" applyAlignment="1">
      <alignment vertical="center"/>
    </xf>
    <xf numFmtId="49" fontId="4" fillId="0" borderId="5" xfId="0" applyNumberFormat="1" applyFont="1" applyFill="1" applyBorder="1" applyAlignment="1">
      <alignment horizontal="center" vertical="center" wrapText="1"/>
    </xf>
    <xf numFmtId="49" fontId="4" fillId="0" borderId="7" xfId="0" applyNumberFormat="1" applyFont="1" applyFill="1" applyBorder="1" applyAlignment="1">
      <alignment horizontal="center" vertical="center" wrapText="1"/>
    </xf>
    <xf numFmtId="49" fontId="4" fillId="0" borderId="6" xfId="0" applyNumberFormat="1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49" fontId="4" fillId="0" borderId="4" xfId="0" applyNumberFormat="1" applyFont="1" applyFill="1" applyBorder="1" applyAlignment="1">
      <alignment horizontal="center" vertical="center" wrapText="1"/>
    </xf>
    <xf numFmtId="49" fontId="4" fillId="0" borderId="3" xfId="0" applyNumberFormat="1" applyFont="1" applyFill="1" applyBorder="1" applyAlignment="1">
      <alignment horizontal="center" vertical="center" wrapText="1"/>
    </xf>
  </cellXfs>
  <cellStyles count="10">
    <cellStyle name="Денежный 2" xfId="6"/>
    <cellStyle name="Обычный" xfId="0" builtinId="0"/>
    <cellStyle name="Обычный 10 2 2" xfId="9"/>
    <cellStyle name="Обычный 2" xfId="1"/>
    <cellStyle name="Обычный 2 2 2 2" xfId="7"/>
    <cellStyle name="Обычный 2 3" xfId="8"/>
    <cellStyle name="Обычный 3" xfId="5"/>
    <cellStyle name="Процентный" xfId="2" builtinId="5"/>
    <cellStyle name="Финансовый [0]" xfId="3" builtinId="6"/>
    <cellStyle name="Финансовый [0] 2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50"/>
  <sheetViews>
    <sheetView showZeros="0" tabSelected="1" view="pageBreakPreview" topLeftCell="B37" zoomScale="80" zoomScaleNormal="76" zoomScaleSheetLayoutView="80" workbookViewId="0">
      <selection activeCell="B9" sqref="B9"/>
    </sheetView>
  </sheetViews>
  <sheetFormatPr defaultRowHeight="16.5"/>
  <cols>
    <col min="1" max="1" width="2.5703125" style="1" hidden="1" customWidth="1"/>
    <col min="2" max="2" width="59.42578125" style="13" customWidth="1"/>
    <col min="3" max="3" width="8.7109375" style="14" customWidth="1"/>
    <col min="4" max="4" width="7.140625" style="1" customWidth="1"/>
    <col min="5" max="5" width="6.28515625" style="1" customWidth="1"/>
    <col min="6" max="6" width="18.85546875" style="15" customWidth="1"/>
    <col min="7" max="7" width="7.85546875" style="14" customWidth="1"/>
    <col min="8" max="8" width="19.140625" style="2" customWidth="1"/>
    <col min="9" max="9" width="18.7109375" style="2" customWidth="1"/>
    <col min="10" max="10" width="18.140625" style="2" customWidth="1"/>
    <col min="11" max="16384" width="9.140625" style="2"/>
  </cols>
  <sheetData>
    <row r="1" spans="1:10" s="5" customFormat="1" ht="104.25" customHeight="1">
      <c r="A1" s="3"/>
      <c r="B1" s="56" t="s">
        <v>99</v>
      </c>
      <c r="C1" s="56"/>
      <c r="D1" s="56"/>
      <c r="E1" s="56"/>
      <c r="F1" s="56"/>
      <c r="G1" s="56"/>
      <c r="H1" s="56"/>
      <c r="I1" s="56"/>
      <c r="J1" s="56"/>
    </row>
    <row r="2" spans="1:10" s="5" customFormat="1" ht="25.5">
      <c r="A2" s="3"/>
      <c r="B2" s="17"/>
      <c r="C2" s="17"/>
      <c r="D2" s="17"/>
      <c r="E2" s="17"/>
      <c r="F2" s="17"/>
      <c r="G2" s="17"/>
      <c r="H2" s="28"/>
      <c r="I2" s="28"/>
      <c r="J2" s="28"/>
    </row>
    <row r="3" spans="1:10" ht="38.25" customHeight="1">
      <c r="A3" s="3"/>
      <c r="B3" s="58" t="s">
        <v>1</v>
      </c>
      <c r="C3" s="59" t="s">
        <v>4</v>
      </c>
      <c r="D3" s="62" t="s">
        <v>44</v>
      </c>
      <c r="E3" s="62" t="s">
        <v>5</v>
      </c>
      <c r="F3" s="62" t="s">
        <v>2</v>
      </c>
      <c r="G3" s="62" t="s">
        <v>3</v>
      </c>
      <c r="H3" s="65" t="s">
        <v>43</v>
      </c>
      <c r="I3" s="66"/>
      <c r="J3" s="67"/>
    </row>
    <row r="4" spans="1:10" ht="40.5" customHeight="1">
      <c r="A4" s="4"/>
      <c r="B4" s="58"/>
      <c r="C4" s="60"/>
      <c r="D4" s="63"/>
      <c r="E4" s="63"/>
      <c r="F4" s="63"/>
      <c r="G4" s="63"/>
      <c r="H4" s="57" t="s">
        <v>57</v>
      </c>
      <c r="I4" s="57" t="s">
        <v>78</v>
      </c>
      <c r="J4" s="57" t="s">
        <v>98</v>
      </c>
    </row>
    <row r="5" spans="1:10" ht="34.5" customHeight="1">
      <c r="A5" s="4"/>
      <c r="B5" s="58"/>
      <c r="C5" s="61"/>
      <c r="D5" s="64"/>
      <c r="E5" s="64"/>
      <c r="F5" s="64"/>
      <c r="G5" s="64"/>
      <c r="H5" s="57"/>
      <c r="I5" s="57"/>
      <c r="J5" s="57"/>
    </row>
    <row r="6" spans="1:10" ht="60.75">
      <c r="A6" s="4"/>
      <c r="B6" s="29" t="s">
        <v>77</v>
      </c>
      <c r="C6" s="42">
        <v>913</v>
      </c>
      <c r="D6" s="42"/>
      <c r="E6" s="42"/>
      <c r="F6" s="22"/>
      <c r="G6" s="42"/>
      <c r="H6" s="20">
        <f>H7+H38+H84+H103+H65+H138</f>
        <v>2251947</v>
      </c>
      <c r="I6" s="20">
        <f>I7+I38+I84+I103+I65+I138</f>
        <v>2185737</v>
      </c>
      <c r="J6" s="20">
        <f>J7+J38+J84+J103+J65+J138</f>
        <v>2185084</v>
      </c>
    </row>
    <row r="7" spans="1:10" ht="25.5" customHeight="1">
      <c r="A7" s="4"/>
      <c r="B7" s="43" t="s">
        <v>21</v>
      </c>
      <c r="C7" s="44">
        <v>913</v>
      </c>
      <c r="D7" s="45" t="s">
        <v>16</v>
      </c>
      <c r="E7" s="45" t="s">
        <v>6</v>
      </c>
      <c r="F7" s="46"/>
      <c r="G7" s="45"/>
      <c r="H7" s="47">
        <f>H8</f>
        <v>1118788</v>
      </c>
      <c r="I7" s="47">
        <f>I23</f>
        <v>1118788</v>
      </c>
      <c r="J7" s="47">
        <f>J23</f>
        <v>1118788</v>
      </c>
    </row>
    <row r="8" spans="1:10" ht="49.5">
      <c r="A8" s="4"/>
      <c r="B8" s="25" t="s">
        <v>58</v>
      </c>
      <c r="C8" s="23" t="s">
        <v>29</v>
      </c>
      <c r="D8" s="23" t="s">
        <v>16</v>
      </c>
      <c r="E8" s="23" t="s">
        <v>6</v>
      </c>
      <c r="F8" s="23" t="s">
        <v>59</v>
      </c>
      <c r="G8" s="23"/>
      <c r="H8" s="16">
        <f t="shared" ref="H8" si="0">H9+H14+H19</f>
        <v>1118788</v>
      </c>
      <c r="I8" s="16"/>
      <c r="J8" s="16"/>
    </row>
    <row r="9" spans="1:10" ht="36" customHeight="1">
      <c r="A9" s="4"/>
      <c r="B9" s="25" t="s">
        <v>41</v>
      </c>
      <c r="C9" s="23" t="str">
        <f t="shared" ref="C9:C12" si="1">C8</f>
        <v>913</v>
      </c>
      <c r="D9" s="23" t="s">
        <v>16</v>
      </c>
      <c r="E9" s="23" t="s">
        <v>6</v>
      </c>
      <c r="F9" s="23" t="s">
        <v>60</v>
      </c>
      <c r="G9" s="30"/>
      <c r="H9" s="18">
        <f t="shared" ref="H9:H10" si="2">H10</f>
        <v>731116</v>
      </c>
      <c r="I9" s="18"/>
      <c r="J9" s="18"/>
    </row>
    <row r="10" spans="1:10" ht="21.75" customHeight="1">
      <c r="A10" s="4"/>
      <c r="B10" s="26" t="s">
        <v>22</v>
      </c>
      <c r="C10" s="23" t="str">
        <f t="shared" si="1"/>
        <v>913</v>
      </c>
      <c r="D10" s="23" t="s">
        <v>16</v>
      </c>
      <c r="E10" s="23" t="s">
        <v>6</v>
      </c>
      <c r="F10" s="23" t="s">
        <v>61</v>
      </c>
      <c r="G10" s="30"/>
      <c r="H10" s="18">
        <f t="shared" si="2"/>
        <v>731116</v>
      </c>
      <c r="I10" s="18"/>
      <c r="J10" s="18"/>
    </row>
    <row r="11" spans="1:10" ht="41.25" customHeight="1">
      <c r="A11" s="4"/>
      <c r="B11" s="26" t="s">
        <v>11</v>
      </c>
      <c r="C11" s="23" t="str">
        <f t="shared" si="1"/>
        <v>913</v>
      </c>
      <c r="D11" s="23" t="s">
        <v>16</v>
      </c>
      <c r="E11" s="23" t="s">
        <v>6</v>
      </c>
      <c r="F11" s="23" t="s">
        <v>61</v>
      </c>
      <c r="G11" s="23" t="s">
        <v>12</v>
      </c>
      <c r="H11" s="16">
        <f t="shared" ref="H11" si="3">H12+H13</f>
        <v>731116</v>
      </c>
      <c r="I11" s="16"/>
      <c r="J11" s="16"/>
    </row>
    <row r="12" spans="1:10">
      <c r="A12" s="4"/>
      <c r="B12" s="26" t="s">
        <v>32</v>
      </c>
      <c r="C12" s="23" t="str">
        <f t="shared" si="1"/>
        <v>913</v>
      </c>
      <c r="D12" s="23" t="s">
        <v>16</v>
      </c>
      <c r="E12" s="23" t="s">
        <v>6</v>
      </c>
      <c r="F12" s="23" t="s">
        <v>61</v>
      </c>
      <c r="G12" s="19">
        <v>610</v>
      </c>
      <c r="H12" s="16">
        <f>404800+56455</f>
        <v>461255</v>
      </c>
      <c r="I12" s="16"/>
      <c r="J12" s="19"/>
    </row>
    <row r="13" spans="1:10">
      <c r="A13" s="4"/>
      <c r="B13" s="26" t="s">
        <v>17</v>
      </c>
      <c r="C13" s="23" t="str">
        <f>C12</f>
        <v>913</v>
      </c>
      <c r="D13" s="23" t="s">
        <v>16</v>
      </c>
      <c r="E13" s="23" t="s">
        <v>6</v>
      </c>
      <c r="F13" s="23" t="s">
        <v>61</v>
      </c>
      <c r="G13" s="19">
        <v>620</v>
      </c>
      <c r="H13" s="16">
        <v>269861</v>
      </c>
      <c r="I13" s="16"/>
      <c r="J13" s="19"/>
    </row>
    <row r="14" spans="1:10" ht="37.5" customHeight="1">
      <c r="A14" s="4"/>
      <c r="B14" s="26" t="s">
        <v>7</v>
      </c>
      <c r="C14" s="23" t="str">
        <f>C11</f>
        <v>913</v>
      </c>
      <c r="D14" s="23" t="s">
        <v>16</v>
      </c>
      <c r="E14" s="23" t="s">
        <v>6</v>
      </c>
      <c r="F14" s="23" t="s">
        <v>62</v>
      </c>
      <c r="G14" s="30"/>
      <c r="H14" s="18">
        <f t="shared" ref="H14:H15" si="4">H15</f>
        <v>79474</v>
      </c>
      <c r="I14" s="18"/>
      <c r="J14" s="18"/>
    </row>
    <row r="15" spans="1:10" ht="27" customHeight="1">
      <c r="A15" s="4"/>
      <c r="B15" s="26" t="s">
        <v>23</v>
      </c>
      <c r="C15" s="23" t="str">
        <f>C14</f>
        <v>913</v>
      </c>
      <c r="D15" s="23" t="s">
        <v>16</v>
      </c>
      <c r="E15" s="23" t="s">
        <v>6</v>
      </c>
      <c r="F15" s="23" t="s">
        <v>63</v>
      </c>
      <c r="G15" s="30"/>
      <c r="H15" s="18">
        <f t="shared" si="4"/>
        <v>79474</v>
      </c>
      <c r="I15" s="18"/>
      <c r="J15" s="18"/>
    </row>
    <row r="16" spans="1:10" ht="41.25" customHeight="1">
      <c r="A16" s="4"/>
      <c r="B16" s="26" t="s">
        <v>11</v>
      </c>
      <c r="C16" s="23" t="str">
        <f>C15</f>
        <v>913</v>
      </c>
      <c r="D16" s="23" t="s">
        <v>16</v>
      </c>
      <c r="E16" s="23" t="s">
        <v>6</v>
      </c>
      <c r="F16" s="23" t="s">
        <v>63</v>
      </c>
      <c r="G16" s="23" t="s">
        <v>12</v>
      </c>
      <c r="H16" s="18">
        <f t="shared" ref="H16" si="5">H17+H18</f>
        <v>79474</v>
      </c>
      <c r="I16" s="18"/>
      <c r="J16" s="18"/>
    </row>
    <row r="17" spans="1:10" ht="33.75" customHeight="1">
      <c r="A17" s="6"/>
      <c r="B17" s="26" t="s">
        <v>32</v>
      </c>
      <c r="C17" s="23" t="str">
        <f>C16</f>
        <v>913</v>
      </c>
      <c r="D17" s="23" t="s">
        <v>16</v>
      </c>
      <c r="E17" s="23" t="s">
        <v>6</v>
      </c>
      <c r="F17" s="23" t="s">
        <v>63</v>
      </c>
      <c r="G17" s="19">
        <v>610</v>
      </c>
      <c r="H17" s="16">
        <f>197+661+17732+37653</f>
        <v>56243</v>
      </c>
      <c r="I17" s="16"/>
      <c r="J17" s="19"/>
    </row>
    <row r="18" spans="1:10" ht="28.5" customHeight="1">
      <c r="A18" s="6"/>
      <c r="B18" s="26" t="s">
        <v>17</v>
      </c>
      <c r="C18" s="23" t="str">
        <f>C14</f>
        <v>913</v>
      </c>
      <c r="D18" s="23" t="s">
        <v>16</v>
      </c>
      <c r="E18" s="23" t="s">
        <v>6</v>
      </c>
      <c r="F18" s="23" t="s">
        <v>63</v>
      </c>
      <c r="G18" s="19">
        <v>620</v>
      </c>
      <c r="H18" s="16">
        <f>105+350+3927+18849</f>
        <v>23231</v>
      </c>
      <c r="I18" s="16"/>
      <c r="J18" s="19"/>
    </row>
    <row r="19" spans="1:10" ht="30" customHeight="1">
      <c r="A19" s="6"/>
      <c r="B19" s="25" t="s">
        <v>35</v>
      </c>
      <c r="C19" s="23" t="s">
        <v>29</v>
      </c>
      <c r="D19" s="23" t="s">
        <v>16</v>
      </c>
      <c r="E19" s="23" t="s">
        <v>6</v>
      </c>
      <c r="F19" s="23" t="s">
        <v>64</v>
      </c>
      <c r="G19" s="23"/>
      <c r="H19" s="16">
        <f t="shared" ref="H19:H21" si="6">H20</f>
        <v>308198</v>
      </c>
      <c r="I19" s="16"/>
      <c r="J19" s="16"/>
    </row>
    <row r="20" spans="1:10" ht="33">
      <c r="A20" s="6"/>
      <c r="B20" s="25" t="s">
        <v>37</v>
      </c>
      <c r="C20" s="23" t="s">
        <v>29</v>
      </c>
      <c r="D20" s="23" t="s">
        <v>16</v>
      </c>
      <c r="E20" s="23" t="s">
        <v>6</v>
      </c>
      <c r="F20" s="23" t="s">
        <v>65</v>
      </c>
      <c r="G20" s="23"/>
      <c r="H20" s="16">
        <f t="shared" si="6"/>
        <v>308198</v>
      </c>
      <c r="I20" s="16"/>
      <c r="J20" s="16"/>
    </row>
    <row r="21" spans="1:10" ht="40.5" customHeight="1">
      <c r="A21" s="6"/>
      <c r="B21" s="25" t="s">
        <v>11</v>
      </c>
      <c r="C21" s="23" t="str">
        <f>C19</f>
        <v>913</v>
      </c>
      <c r="D21" s="23" t="s">
        <v>16</v>
      </c>
      <c r="E21" s="23" t="s">
        <v>6</v>
      </c>
      <c r="F21" s="23" t="s">
        <v>65</v>
      </c>
      <c r="G21" s="23" t="s">
        <v>12</v>
      </c>
      <c r="H21" s="16">
        <f t="shared" si="6"/>
        <v>308198</v>
      </c>
      <c r="I21" s="16"/>
      <c r="J21" s="16"/>
    </row>
    <row r="22" spans="1:10" ht="53.25" customHeight="1">
      <c r="A22" s="6"/>
      <c r="B22" s="25" t="s">
        <v>34</v>
      </c>
      <c r="C22" s="23" t="str">
        <f>C20</f>
        <v>913</v>
      </c>
      <c r="D22" s="23" t="s">
        <v>16</v>
      </c>
      <c r="E22" s="23" t="s">
        <v>6</v>
      </c>
      <c r="F22" s="23" t="s">
        <v>65</v>
      </c>
      <c r="G22" s="19">
        <v>630</v>
      </c>
      <c r="H22" s="16">
        <v>308198</v>
      </c>
      <c r="I22" s="16"/>
      <c r="J22" s="19"/>
    </row>
    <row r="23" spans="1:10" ht="40.5" customHeight="1">
      <c r="B23" s="32" t="s">
        <v>100</v>
      </c>
      <c r="C23" s="23" t="str">
        <f t="shared" ref="C23:C33" si="7">C21</f>
        <v>913</v>
      </c>
      <c r="D23" s="23" t="s">
        <v>16</v>
      </c>
      <c r="E23" s="23" t="s">
        <v>6</v>
      </c>
      <c r="F23" s="23" t="s">
        <v>79</v>
      </c>
      <c r="G23" s="23"/>
      <c r="H23" s="16"/>
      <c r="I23" s="16">
        <f t="shared" ref="I23:J23" si="8">I24+I29+I34</f>
        <v>1118788</v>
      </c>
      <c r="J23" s="16">
        <f t="shared" si="8"/>
        <v>1118788</v>
      </c>
    </row>
    <row r="24" spans="1:10" ht="33">
      <c r="B24" s="25" t="s">
        <v>41</v>
      </c>
      <c r="C24" s="23" t="str">
        <f t="shared" si="7"/>
        <v>913</v>
      </c>
      <c r="D24" s="23" t="s">
        <v>16</v>
      </c>
      <c r="E24" s="23" t="s">
        <v>6</v>
      </c>
      <c r="F24" s="23" t="s">
        <v>80</v>
      </c>
      <c r="G24" s="30"/>
      <c r="H24" s="18"/>
      <c r="I24" s="18">
        <f t="shared" ref="I24:J25" si="9">I25</f>
        <v>731116</v>
      </c>
      <c r="J24" s="18">
        <f t="shared" si="9"/>
        <v>731116</v>
      </c>
    </row>
    <row r="25" spans="1:10">
      <c r="B25" s="26" t="s">
        <v>22</v>
      </c>
      <c r="C25" s="23" t="str">
        <f t="shared" si="7"/>
        <v>913</v>
      </c>
      <c r="D25" s="23" t="s">
        <v>16</v>
      </c>
      <c r="E25" s="23" t="s">
        <v>6</v>
      </c>
      <c r="F25" s="23" t="s">
        <v>81</v>
      </c>
      <c r="G25" s="30"/>
      <c r="H25" s="18"/>
      <c r="I25" s="18">
        <f t="shared" si="9"/>
        <v>731116</v>
      </c>
      <c r="J25" s="18">
        <f t="shared" si="9"/>
        <v>731116</v>
      </c>
    </row>
    <row r="26" spans="1:10" ht="33">
      <c r="B26" s="26" t="s">
        <v>11</v>
      </c>
      <c r="C26" s="23" t="str">
        <f t="shared" si="7"/>
        <v>913</v>
      </c>
      <c r="D26" s="23" t="s">
        <v>16</v>
      </c>
      <c r="E26" s="23" t="s">
        <v>6</v>
      </c>
      <c r="F26" s="23" t="s">
        <v>81</v>
      </c>
      <c r="G26" s="23" t="s">
        <v>12</v>
      </c>
      <c r="H26" s="16"/>
      <c r="I26" s="16">
        <f t="shared" ref="I26:J26" si="10">I27+I28</f>
        <v>731116</v>
      </c>
      <c r="J26" s="16">
        <f t="shared" si="10"/>
        <v>731116</v>
      </c>
    </row>
    <row r="27" spans="1:10">
      <c r="B27" s="26" t="s">
        <v>32</v>
      </c>
      <c r="C27" s="23" t="str">
        <f t="shared" si="7"/>
        <v>913</v>
      </c>
      <c r="D27" s="23" t="s">
        <v>16</v>
      </c>
      <c r="E27" s="23" t="s">
        <v>6</v>
      </c>
      <c r="F27" s="23" t="s">
        <v>81</v>
      </c>
      <c r="G27" s="19">
        <v>610</v>
      </c>
      <c r="H27" s="16"/>
      <c r="I27" s="16">
        <f t="shared" ref="I27:J27" si="11">404800+56455</f>
        <v>461255</v>
      </c>
      <c r="J27" s="16">
        <f t="shared" si="11"/>
        <v>461255</v>
      </c>
    </row>
    <row r="28" spans="1:10">
      <c r="B28" s="26" t="s">
        <v>17</v>
      </c>
      <c r="C28" s="23" t="str">
        <f t="shared" si="7"/>
        <v>913</v>
      </c>
      <c r="D28" s="23" t="s">
        <v>16</v>
      </c>
      <c r="E28" s="23" t="s">
        <v>6</v>
      </c>
      <c r="F28" s="23" t="s">
        <v>81</v>
      </c>
      <c r="G28" s="19">
        <v>620</v>
      </c>
      <c r="H28" s="16"/>
      <c r="I28" s="16">
        <v>269861</v>
      </c>
      <c r="J28" s="16">
        <v>269861</v>
      </c>
    </row>
    <row r="29" spans="1:10">
      <c r="B29" s="26" t="s">
        <v>7</v>
      </c>
      <c r="C29" s="23" t="str">
        <f t="shared" si="7"/>
        <v>913</v>
      </c>
      <c r="D29" s="23" t="s">
        <v>16</v>
      </c>
      <c r="E29" s="23" t="s">
        <v>6</v>
      </c>
      <c r="F29" s="23" t="s">
        <v>82</v>
      </c>
      <c r="G29" s="30"/>
      <c r="H29" s="18"/>
      <c r="I29" s="18">
        <f t="shared" ref="I29:J30" si="12">I30</f>
        <v>79474</v>
      </c>
      <c r="J29" s="18">
        <f t="shared" si="12"/>
        <v>79474</v>
      </c>
    </row>
    <row r="30" spans="1:10">
      <c r="B30" s="26" t="s">
        <v>23</v>
      </c>
      <c r="C30" s="23" t="str">
        <f t="shared" si="7"/>
        <v>913</v>
      </c>
      <c r="D30" s="23" t="s">
        <v>16</v>
      </c>
      <c r="E30" s="23" t="s">
        <v>6</v>
      </c>
      <c r="F30" s="23" t="s">
        <v>83</v>
      </c>
      <c r="G30" s="30"/>
      <c r="H30" s="18"/>
      <c r="I30" s="18">
        <f t="shared" si="12"/>
        <v>79474</v>
      </c>
      <c r="J30" s="18">
        <f t="shared" si="12"/>
        <v>79474</v>
      </c>
    </row>
    <row r="31" spans="1:10" ht="33">
      <c r="B31" s="26" t="s">
        <v>11</v>
      </c>
      <c r="C31" s="23" t="str">
        <f t="shared" si="7"/>
        <v>913</v>
      </c>
      <c r="D31" s="23" t="s">
        <v>16</v>
      </c>
      <c r="E31" s="23" t="s">
        <v>6</v>
      </c>
      <c r="F31" s="23" t="s">
        <v>83</v>
      </c>
      <c r="G31" s="23" t="s">
        <v>12</v>
      </c>
      <c r="H31" s="18"/>
      <c r="I31" s="18">
        <f t="shared" ref="I31:J31" si="13">I32+I33</f>
        <v>79474</v>
      </c>
      <c r="J31" s="18">
        <f t="shared" si="13"/>
        <v>79474</v>
      </c>
    </row>
    <row r="32" spans="1:10">
      <c r="B32" s="26" t="s">
        <v>32</v>
      </c>
      <c r="C32" s="23" t="str">
        <f t="shared" si="7"/>
        <v>913</v>
      </c>
      <c r="D32" s="23" t="s">
        <v>16</v>
      </c>
      <c r="E32" s="23" t="s">
        <v>6</v>
      </c>
      <c r="F32" s="23" t="s">
        <v>83</v>
      </c>
      <c r="G32" s="19">
        <v>610</v>
      </c>
      <c r="H32" s="16"/>
      <c r="I32" s="16">
        <f t="shared" ref="I32:J32" si="14">197+661+17732+37653</f>
        <v>56243</v>
      </c>
      <c r="J32" s="16">
        <f t="shared" si="14"/>
        <v>56243</v>
      </c>
    </row>
    <row r="33" spans="1:10">
      <c r="B33" s="26" t="s">
        <v>17</v>
      </c>
      <c r="C33" s="23" t="str">
        <f t="shared" si="7"/>
        <v>913</v>
      </c>
      <c r="D33" s="23" t="s">
        <v>16</v>
      </c>
      <c r="E33" s="23" t="s">
        <v>6</v>
      </c>
      <c r="F33" s="23" t="s">
        <v>83</v>
      </c>
      <c r="G33" s="19">
        <v>620</v>
      </c>
      <c r="H33" s="16"/>
      <c r="I33" s="16">
        <f t="shared" ref="I33:J33" si="15">105+350+3927+18849</f>
        <v>23231</v>
      </c>
      <c r="J33" s="16">
        <f t="shared" si="15"/>
        <v>23231</v>
      </c>
    </row>
    <row r="34" spans="1:10">
      <c r="B34" s="25" t="s">
        <v>35</v>
      </c>
      <c r="C34" s="23" t="s">
        <v>29</v>
      </c>
      <c r="D34" s="23" t="s">
        <v>16</v>
      </c>
      <c r="E34" s="23" t="s">
        <v>6</v>
      </c>
      <c r="F34" s="23" t="s">
        <v>84</v>
      </c>
      <c r="G34" s="23"/>
      <c r="H34" s="16"/>
      <c r="I34" s="16">
        <f t="shared" ref="I34:J36" si="16">I35</f>
        <v>308198</v>
      </c>
      <c r="J34" s="16">
        <f t="shared" si="16"/>
        <v>308198</v>
      </c>
    </row>
    <row r="35" spans="1:10" ht="33">
      <c r="B35" s="25" t="s">
        <v>37</v>
      </c>
      <c r="C35" s="23" t="s">
        <v>29</v>
      </c>
      <c r="D35" s="23" t="s">
        <v>16</v>
      </c>
      <c r="E35" s="23" t="s">
        <v>6</v>
      </c>
      <c r="F35" s="23" t="s">
        <v>85</v>
      </c>
      <c r="G35" s="23"/>
      <c r="H35" s="16"/>
      <c r="I35" s="16">
        <f t="shared" si="16"/>
        <v>308198</v>
      </c>
      <c r="J35" s="16">
        <f t="shared" si="16"/>
        <v>308198</v>
      </c>
    </row>
    <row r="36" spans="1:10" ht="33">
      <c r="B36" s="25" t="s">
        <v>11</v>
      </c>
      <c r="C36" s="23" t="str">
        <f>C34</f>
        <v>913</v>
      </c>
      <c r="D36" s="23" t="s">
        <v>16</v>
      </c>
      <c r="E36" s="23" t="s">
        <v>6</v>
      </c>
      <c r="F36" s="23" t="s">
        <v>85</v>
      </c>
      <c r="G36" s="23" t="s">
        <v>12</v>
      </c>
      <c r="H36" s="16"/>
      <c r="I36" s="16">
        <f t="shared" si="16"/>
        <v>308198</v>
      </c>
      <c r="J36" s="16">
        <f t="shared" si="16"/>
        <v>308198</v>
      </c>
    </row>
    <row r="37" spans="1:10" ht="49.5">
      <c r="B37" s="25" t="s">
        <v>34</v>
      </c>
      <c r="C37" s="23" t="str">
        <f>C35</f>
        <v>913</v>
      </c>
      <c r="D37" s="23" t="s">
        <v>16</v>
      </c>
      <c r="E37" s="23" t="s">
        <v>6</v>
      </c>
      <c r="F37" s="23" t="s">
        <v>85</v>
      </c>
      <c r="G37" s="19">
        <v>630</v>
      </c>
      <c r="H37" s="16"/>
      <c r="I37" s="16">
        <v>308198</v>
      </c>
      <c r="J37" s="16">
        <v>308198</v>
      </c>
    </row>
    <row r="38" spans="1:10" ht="37.5" customHeight="1">
      <c r="A38" s="6"/>
      <c r="B38" s="43" t="s">
        <v>18</v>
      </c>
      <c r="C38" s="45" t="s">
        <v>29</v>
      </c>
      <c r="D38" s="45" t="s">
        <v>16</v>
      </c>
      <c r="E38" s="45" t="s">
        <v>10</v>
      </c>
      <c r="F38" s="46"/>
      <c r="G38" s="45"/>
      <c r="H38" s="47">
        <f t="shared" ref="H38" si="17">H39</f>
        <v>649114</v>
      </c>
      <c r="I38" s="47">
        <f>I52</f>
        <v>642841</v>
      </c>
      <c r="J38" s="47">
        <f>J52</f>
        <v>642841</v>
      </c>
    </row>
    <row r="39" spans="1:10" ht="49.5">
      <c r="A39" s="6"/>
      <c r="B39" s="10" t="s">
        <v>58</v>
      </c>
      <c r="C39" s="23">
        <v>913</v>
      </c>
      <c r="D39" s="23" t="s">
        <v>16</v>
      </c>
      <c r="E39" s="23" t="s">
        <v>10</v>
      </c>
      <c r="F39" s="23" t="s">
        <v>59</v>
      </c>
      <c r="G39" s="23"/>
      <c r="H39" s="16">
        <f>H40+H44+H48</f>
        <v>649114</v>
      </c>
      <c r="I39" s="16"/>
      <c r="J39" s="16"/>
    </row>
    <row r="40" spans="1:10" ht="33">
      <c r="A40" s="6"/>
      <c r="B40" s="24" t="s">
        <v>41</v>
      </c>
      <c r="C40" s="23">
        <f>C39</f>
        <v>913</v>
      </c>
      <c r="D40" s="23" t="s">
        <v>16</v>
      </c>
      <c r="E40" s="23" t="s">
        <v>10</v>
      </c>
      <c r="F40" s="23" t="s">
        <v>60</v>
      </c>
      <c r="G40" s="30"/>
      <c r="H40" s="18">
        <f>H41</f>
        <v>606424</v>
      </c>
      <c r="I40" s="18"/>
      <c r="J40" s="18"/>
    </row>
    <row r="41" spans="1:10">
      <c r="A41" s="6"/>
      <c r="B41" s="24" t="s">
        <v>24</v>
      </c>
      <c r="C41" s="23">
        <f>C40</f>
        <v>913</v>
      </c>
      <c r="D41" s="23" t="s">
        <v>16</v>
      </c>
      <c r="E41" s="23" t="s">
        <v>10</v>
      </c>
      <c r="F41" s="23" t="s">
        <v>66</v>
      </c>
      <c r="G41" s="30"/>
      <c r="H41" s="18">
        <f t="shared" ref="H41:H42" si="18">H42</f>
        <v>606424</v>
      </c>
      <c r="I41" s="18"/>
      <c r="J41" s="18"/>
    </row>
    <row r="42" spans="1:10" ht="36.75" customHeight="1">
      <c r="A42" s="6"/>
      <c r="B42" s="31" t="s">
        <v>11</v>
      </c>
      <c r="C42" s="23">
        <f>C41</f>
        <v>913</v>
      </c>
      <c r="D42" s="23" t="s">
        <v>16</v>
      </c>
      <c r="E42" s="23" t="s">
        <v>10</v>
      </c>
      <c r="F42" s="23" t="s">
        <v>66</v>
      </c>
      <c r="G42" s="23" t="s">
        <v>12</v>
      </c>
      <c r="H42" s="16">
        <f t="shared" si="18"/>
        <v>606424</v>
      </c>
      <c r="I42" s="16"/>
      <c r="J42" s="16"/>
    </row>
    <row r="43" spans="1:10" ht="30" customHeight="1">
      <c r="A43" s="6"/>
      <c r="B43" s="31" t="s">
        <v>32</v>
      </c>
      <c r="C43" s="23">
        <f>C42</f>
        <v>913</v>
      </c>
      <c r="D43" s="23" t="s">
        <v>16</v>
      </c>
      <c r="E43" s="23" t="s">
        <v>10</v>
      </c>
      <c r="F43" s="23" t="s">
        <v>66</v>
      </c>
      <c r="G43" s="19">
        <v>610</v>
      </c>
      <c r="H43" s="16">
        <v>606424</v>
      </c>
      <c r="I43" s="16"/>
      <c r="J43" s="19"/>
    </row>
    <row r="44" spans="1:10" ht="18.75" customHeight="1">
      <c r="A44" s="6"/>
      <c r="B44" s="31" t="s">
        <v>7</v>
      </c>
      <c r="C44" s="23">
        <v>913</v>
      </c>
      <c r="D44" s="23" t="s">
        <v>16</v>
      </c>
      <c r="E44" s="23" t="s">
        <v>10</v>
      </c>
      <c r="F44" s="23" t="s">
        <v>62</v>
      </c>
      <c r="G44" s="23"/>
      <c r="H44" s="16">
        <f>H45</f>
        <v>16962</v>
      </c>
      <c r="I44" s="16"/>
      <c r="J44" s="16"/>
    </row>
    <row r="45" spans="1:10" ht="18.75" customHeight="1">
      <c r="A45" s="6"/>
      <c r="B45" s="31" t="s">
        <v>25</v>
      </c>
      <c r="C45" s="23">
        <v>913</v>
      </c>
      <c r="D45" s="23" t="s">
        <v>16</v>
      </c>
      <c r="E45" s="23" t="s">
        <v>10</v>
      </c>
      <c r="F45" s="23" t="s">
        <v>67</v>
      </c>
      <c r="G45" s="23"/>
      <c r="H45" s="16">
        <f t="shared" ref="H45:H46" si="19">H46</f>
        <v>16962</v>
      </c>
      <c r="I45" s="16"/>
      <c r="J45" s="16"/>
    </row>
    <row r="46" spans="1:10" ht="44.25" customHeight="1">
      <c r="A46" s="6"/>
      <c r="B46" s="31" t="s">
        <v>11</v>
      </c>
      <c r="C46" s="23">
        <v>913</v>
      </c>
      <c r="D46" s="23" t="s">
        <v>16</v>
      </c>
      <c r="E46" s="23" t="s">
        <v>10</v>
      </c>
      <c r="F46" s="23" t="s">
        <v>67</v>
      </c>
      <c r="G46" s="23" t="s">
        <v>12</v>
      </c>
      <c r="H46" s="16">
        <f t="shared" si="19"/>
        <v>16962</v>
      </c>
      <c r="I46" s="16"/>
      <c r="J46" s="16"/>
    </row>
    <row r="47" spans="1:10" ht="30.75" customHeight="1">
      <c r="A47" s="6"/>
      <c r="B47" s="31" t="s">
        <v>32</v>
      </c>
      <c r="C47" s="23">
        <v>913</v>
      </c>
      <c r="D47" s="23" t="s">
        <v>16</v>
      </c>
      <c r="E47" s="23" t="s">
        <v>10</v>
      </c>
      <c r="F47" s="23" t="s">
        <v>67</v>
      </c>
      <c r="G47" s="19">
        <v>610</v>
      </c>
      <c r="H47" s="16">
        <f>390+1374+876+2900+3780+3173+4469</f>
        <v>16962</v>
      </c>
      <c r="I47" s="16"/>
      <c r="J47" s="19"/>
    </row>
    <row r="48" spans="1:10" ht="66">
      <c r="A48" s="6"/>
      <c r="B48" s="32" t="s">
        <v>36</v>
      </c>
      <c r="C48" s="23">
        <v>913</v>
      </c>
      <c r="D48" s="23" t="s">
        <v>16</v>
      </c>
      <c r="E48" s="23" t="s">
        <v>10</v>
      </c>
      <c r="F48" s="23" t="s">
        <v>68</v>
      </c>
      <c r="G48" s="23"/>
      <c r="H48" s="16">
        <f t="shared" ref="H48:H50" si="20">H49</f>
        <v>25728</v>
      </c>
      <c r="I48" s="16"/>
      <c r="J48" s="16"/>
    </row>
    <row r="49" spans="1:10" ht="33">
      <c r="A49" s="6"/>
      <c r="B49" s="31" t="s">
        <v>38</v>
      </c>
      <c r="C49" s="23">
        <v>913</v>
      </c>
      <c r="D49" s="23" t="s">
        <v>16</v>
      </c>
      <c r="E49" s="23" t="s">
        <v>10</v>
      </c>
      <c r="F49" s="23" t="s">
        <v>69</v>
      </c>
      <c r="G49" s="23"/>
      <c r="H49" s="16">
        <f t="shared" si="20"/>
        <v>25728</v>
      </c>
      <c r="I49" s="16"/>
      <c r="J49" s="16"/>
    </row>
    <row r="50" spans="1:10" ht="36" customHeight="1">
      <c r="A50" s="6"/>
      <c r="B50" s="32" t="s">
        <v>8</v>
      </c>
      <c r="C50" s="23">
        <v>913</v>
      </c>
      <c r="D50" s="23" t="s">
        <v>16</v>
      </c>
      <c r="E50" s="23" t="s">
        <v>10</v>
      </c>
      <c r="F50" s="23" t="s">
        <v>69</v>
      </c>
      <c r="G50" s="23" t="s">
        <v>9</v>
      </c>
      <c r="H50" s="16">
        <f t="shared" si="20"/>
        <v>25728</v>
      </c>
      <c r="I50" s="16"/>
      <c r="J50" s="16"/>
    </row>
    <row r="51" spans="1:10" ht="73.5" customHeight="1">
      <c r="A51" s="6"/>
      <c r="B51" s="32" t="s">
        <v>48</v>
      </c>
      <c r="C51" s="23">
        <f>C49</f>
        <v>913</v>
      </c>
      <c r="D51" s="23" t="s">
        <v>16</v>
      </c>
      <c r="E51" s="23" t="s">
        <v>10</v>
      </c>
      <c r="F51" s="23" t="s">
        <v>69</v>
      </c>
      <c r="G51" s="19">
        <v>810</v>
      </c>
      <c r="H51" s="16">
        <f>22321+3056+351</f>
        <v>25728</v>
      </c>
      <c r="I51" s="16"/>
      <c r="J51" s="19"/>
    </row>
    <row r="52" spans="1:10" ht="36" customHeight="1">
      <c r="B52" s="32" t="s">
        <v>100</v>
      </c>
      <c r="C52" s="23">
        <v>913</v>
      </c>
      <c r="D52" s="23" t="s">
        <v>16</v>
      </c>
      <c r="E52" s="23" t="s">
        <v>10</v>
      </c>
      <c r="F52" s="23" t="s">
        <v>79</v>
      </c>
      <c r="G52" s="23"/>
      <c r="H52" s="16"/>
      <c r="I52" s="16">
        <f>I53+I57+I61</f>
        <v>642841</v>
      </c>
      <c r="J52" s="16">
        <f>J53+J57+J61</f>
        <v>642841</v>
      </c>
    </row>
    <row r="53" spans="1:10" ht="33">
      <c r="B53" s="24" t="s">
        <v>41</v>
      </c>
      <c r="C53" s="23">
        <f>C52</f>
        <v>913</v>
      </c>
      <c r="D53" s="23" t="s">
        <v>16</v>
      </c>
      <c r="E53" s="23" t="s">
        <v>10</v>
      </c>
      <c r="F53" s="23" t="s">
        <v>80</v>
      </c>
      <c r="G53" s="30"/>
      <c r="H53" s="18"/>
      <c r="I53" s="18">
        <f>I54</f>
        <v>606424</v>
      </c>
      <c r="J53" s="18">
        <f>J54</f>
        <v>606424</v>
      </c>
    </row>
    <row r="54" spans="1:10">
      <c r="B54" s="24" t="s">
        <v>24</v>
      </c>
      <c r="C54" s="23">
        <f>C53</f>
        <v>913</v>
      </c>
      <c r="D54" s="23" t="s">
        <v>16</v>
      </c>
      <c r="E54" s="23" t="s">
        <v>10</v>
      </c>
      <c r="F54" s="23" t="s">
        <v>86</v>
      </c>
      <c r="G54" s="30"/>
      <c r="H54" s="18"/>
      <c r="I54" s="18">
        <f t="shared" ref="I54:J55" si="21">I55</f>
        <v>606424</v>
      </c>
      <c r="J54" s="18">
        <f t="shared" si="21"/>
        <v>606424</v>
      </c>
    </row>
    <row r="55" spans="1:10" ht="33">
      <c r="B55" s="31" t="s">
        <v>11</v>
      </c>
      <c r="C55" s="23">
        <f>C54</f>
        <v>913</v>
      </c>
      <c r="D55" s="23" t="s">
        <v>16</v>
      </c>
      <c r="E55" s="23" t="s">
        <v>10</v>
      </c>
      <c r="F55" s="23" t="s">
        <v>86</v>
      </c>
      <c r="G55" s="23" t="s">
        <v>12</v>
      </c>
      <c r="H55" s="16"/>
      <c r="I55" s="16">
        <f t="shared" si="21"/>
        <v>606424</v>
      </c>
      <c r="J55" s="16">
        <f t="shared" si="21"/>
        <v>606424</v>
      </c>
    </row>
    <row r="56" spans="1:10">
      <c r="B56" s="31" t="s">
        <v>32</v>
      </c>
      <c r="C56" s="23">
        <f>C55</f>
        <v>913</v>
      </c>
      <c r="D56" s="23" t="s">
        <v>16</v>
      </c>
      <c r="E56" s="23" t="s">
        <v>10</v>
      </c>
      <c r="F56" s="23" t="s">
        <v>86</v>
      </c>
      <c r="G56" s="19">
        <v>610</v>
      </c>
      <c r="H56" s="16"/>
      <c r="I56" s="16">
        <v>606424</v>
      </c>
      <c r="J56" s="16">
        <v>606424</v>
      </c>
    </row>
    <row r="57" spans="1:10">
      <c r="B57" s="31" t="s">
        <v>7</v>
      </c>
      <c r="C57" s="23">
        <v>913</v>
      </c>
      <c r="D57" s="23" t="s">
        <v>16</v>
      </c>
      <c r="E57" s="23" t="s">
        <v>10</v>
      </c>
      <c r="F57" s="23" t="s">
        <v>82</v>
      </c>
      <c r="G57" s="23"/>
      <c r="H57" s="16"/>
      <c r="I57" s="16">
        <f>I58</f>
        <v>13335</v>
      </c>
      <c r="J57" s="16">
        <f>J58</f>
        <v>13335</v>
      </c>
    </row>
    <row r="58" spans="1:10">
      <c r="B58" s="31" t="s">
        <v>25</v>
      </c>
      <c r="C58" s="23">
        <v>913</v>
      </c>
      <c r="D58" s="23" t="s">
        <v>16</v>
      </c>
      <c r="E58" s="23" t="s">
        <v>10</v>
      </c>
      <c r="F58" s="23" t="s">
        <v>87</v>
      </c>
      <c r="G58" s="23"/>
      <c r="H58" s="16"/>
      <c r="I58" s="16">
        <f t="shared" ref="I58:J59" si="22">I59</f>
        <v>13335</v>
      </c>
      <c r="J58" s="16">
        <f t="shared" si="22"/>
        <v>13335</v>
      </c>
    </row>
    <row r="59" spans="1:10" ht="33">
      <c r="B59" s="31" t="s">
        <v>11</v>
      </c>
      <c r="C59" s="23">
        <v>913</v>
      </c>
      <c r="D59" s="23" t="s">
        <v>16</v>
      </c>
      <c r="E59" s="23" t="s">
        <v>10</v>
      </c>
      <c r="F59" s="23" t="s">
        <v>87</v>
      </c>
      <c r="G59" s="23" t="s">
        <v>12</v>
      </c>
      <c r="H59" s="16"/>
      <c r="I59" s="16">
        <f t="shared" si="22"/>
        <v>13335</v>
      </c>
      <c r="J59" s="16">
        <f t="shared" si="22"/>
        <v>13335</v>
      </c>
    </row>
    <row r="60" spans="1:10">
      <c r="B60" s="31" t="s">
        <v>32</v>
      </c>
      <c r="C60" s="23">
        <v>913</v>
      </c>
      <c r="D60" s="23" t="s">
        <v>16</v>
      </c>
      <c r="E60" s="23" t="s">
        <v>10</v>
      </c>
      <c r="F60" s="23" t="s">
        <v>87</v>
      </c>
      <c r="G60" s="19">
        <v>610</v>
      </c>
      <c r="H60" s="16"/>
      <c r="I60" s="16">
        <f>390+1374+876+2900+3326+4469</f>
        <v>13335</v>
      </c>
      <c r="J60" s="16">
        <f>390+1374+876+2900+3326+4469</f>
        <v>13335</v>
      </c>
    </row>
    <row r="61" spans="1:10" ht="66">
      <c r="B61" s="32" t="s">
        <v>36</v>
      </c>
      <c r="C61" s="23">
        <v>913</v>
      </c>
      <c r="D61" s="23" t="s">
        <v>16</v>
      </c>
      <c r="E61" s="23" t="s">
        <v>10</v>
      </c>
      <c r="F61" s="23" t="s">
        <v>88</v>
      </c>
      <c r="G61" s="23"/>
      <c r="H61" s="16"/>
      <c r="I61" s="16">
        <f t="shared" ref="I61:J63" si="23">I62</f>
        <v>23082</v>
      </c>
      <c r="J61" s="16">
        <f t="shared" si="23"/>
        <v>23082</v>
      </c>
    </row>
    <row r="62" spans="1:10" ht="33">
      <c r="B62" s="31" t="s">
        <v>38</v>
      </c>
      <c r="C62" s="23">
        <v>913</v>
      </c>
      <c r="D62" s="23" t="s">
        <v>16</v>
      </c>
      <c r="E62" s="23" t="s">
        <v>10</v>
      </c>
      <c r="F62" s="23" t="s">
        <v>89</v>
      </c>
      <c r="G62" s="23"/>
      <c r="H62" s="16"/>
      <c r="I62" s="16">
        <f t="shared" si="23"/>
        <v>23082</v>
      </c>
      <c r="J62" s="16">
        <f t="shared" si="23"/>
        <v>23082</v>
      </c>
    </row>
    <row r="63" spans="1:10">
      <c r="B63" s="32" t="s">
        <v>8</v>
      </c>
      <c r="C63" s="23">
        <v>913</v>
      </c>
      <c r="D63" s="23" t="s">
        <v>16</v>
      </c>
      <c r="E63" s="23" t="s">
        <v>10</v>
      </c>
      <c r="F63" s="23" t="s">
        <v>89</v>
      </c>
      <c r="G63" s="23" t="s">
        <v>9</v>
      </c>
      <c r="H63" s="16"/>
      <c r="I63" s="16">
        <f t="shared" si="23"/>
        <v>23082</v>
      </c>
      <c r="J63" s="16">
        <f t="shared" si="23"/>
        <v>23082</v>
      </c>
    </row>
    <row r="64" spans="1:10" ht="72" customHeight="1">
      <c r="B64" s="32" t="s">
        <v>48</v>
      </c>
      <c r="C64" s="23">
        <f>C62</f>
        <v>913</v>
      </c>
      <c r="D64" s="23" t="s">
        <v>16</v>
      </c>
      <c r="E64" s="23" t="s">
        <v>10</v>
      </c>
      <c r="F64" s="23" t="s">
        <v>89</v>
      </c>
      <c r="G64" s="19">
        <v>810</v>
      </c>
      <c r="H64" s="16"/>
      <c r="I64" s="16">
        <f t="shared" ref="I64:J64" si="24">19675+3056+351</f>
        <v>23082</v>
      </c>
      <c r="J64" s="16">
        <f t="shared" si="24"/>
        <v>23082</v>
      </c>
    </row>
    <row r="65" spans="1:10" ht="42" customHeight="1">
      <c r="A65" s="6"/>
      <c r="B65" s="48" t="s">
        <v>55</v>
      </c>
      <c r="C65" s="49" t="s">
        <v>29</v>
      </c>
      <c r="D65" s="49" t="s">
        <v>16</v>
      </c>
      <c r="E65" s="49" t="s">
        <v>56</v>
      </c>
      <c r="F65" s="50"/>
      <c r="G65" s="19"/>
      <c r="H65" s="47">
        <f t="shared" ref="H65" si="25">H66</f>
        <v>320970</v>
      </c>
      <c r="I65" s="47">
        <f>I75</f>
        <v>320567</v>
      </c>
      <c r="J65" s="47">
        <f>J75</f>
        <v>320567</v>
      </c>
    </row>
    <row r="66" spans="1:10" ht="49.5">
      <c r="A66" s="6"/>
      <c r="B66" s="10" t="s">
        <v>58</v>
      </c>
      <c r="C66" s="23">
        <v>913</v>
      </c>
      <c r="D66" s="23" t="s">
        <v>16</v>
      </c>
      <c r="E66" s="23" t="s">
        <v>56</v>
      </c>
      <c r="F66" s="23" t="s">
        <v>59</v>
      </c>
      <c r="G66" s="23"/>
      <c r="H66" s="16">
        <f>H67+H71</f>
        <v>320970</v>
      </c>
      <c r="I66" s="16"/>
      <c r="J66" s="16"/>
    </row>
    <row r="67" spans="1:10" ht="33">
      <c r="A67" s="6"/>
      <c r="B67" s="32" t="s">
        <v>41</v>
      </c>
      <c r="C67" s="23">
        <f>C66</f>
        <v>913</v>
      </c>
      <c r="D67" s="23" t="s">
        <v>16</v>
      </c>
      <c r="E67" s="23" t="s">
        <v>56</v>
      </c>
      <c r="F67" s="23" t="s">
        <v>60</v>
      </c>
      <c r="G67" s="23"/>
      <c r="H67" s="18">
        <f>H68</f>
        <v>319081</v>
      </c>
      <c r="I67" s="18"/>
      <c r="J67" s="18"/>
    </row>
    <row r="68" spans="1:10" ht="26.25" customHeight="1">
      <c r="A68" s="6"/>
      <c r="B68" s="32" t="s">
        <v>19</v>
      </c>
      <c r="C68" s="23">
        <f>C66</f>
        <v>913</v>
      </c>
      <c r="D68" s="23" t="s">
        <v>16</v>
      </c>
      <c r="E68" s="23" t="s">
        <v>56</v>
      </c>
      <c r="F68" s="23" t="s">
        <v>70</v>
      </c>
      <c r="G68" s="23"/>
      <c r="H68" s="18">
        <f t="shared" ref="H68:H69" si="26">H69</f>
        <v>319081</v>
      </c>
      <c r="I68" s="18"/>
      <c r="J68" s="18"/>
    </row>
    <row r="69" spans="1:10" ht="36" customHeight="1">
      <c r="A69" s="6"/>
      <c r="B69" s="31" t="s">
        <v>11</v>
      </c>
      <c r="C69" s="23">
        <f>C68</f>
        <v>913</v>
      </c>
      <c r="D69" s="23" t="s">
        <v>16</v>
      </c>
      <c r="E69" s="23" t="s">
        <v>56</v>
      </c>
      <c r="F69" s="23" t="s">
        <v>70</v>
      </c>
      <c r="G69" s="23" t="s">
        <v>12</v>
      </c>
      <c r="H69" s="16">
        <f t="shared" si="26"/>
        <v>319081</v>
      </c>
      <c r="I69" s="16"/>
      <c r="J69" s="16"/>
    </row>
    <row r="70" spans="1:10" ht="24" customHeight="1">
      <c r="A70" s="6"/>
      <c r="B70" s="31" t="s">
        <v>32</v>
      </c>
      <c r="C70" s="23">
        <f>C69</f>
        <v>913</v>
      </c>
      <c r="D70" s="23" t="s">
        <v>16</v>
      </c>
      <c r="E70" s="23" t="s">
        <v>56</v>
      </c>
      <c r="F70" s="23" t="s">
        <v>70</v>
      </c>
      <c r="G70" s="19">
        <v>610</v>
      </c>
      <c r="H70" s="16">
        <v>319081</v>
      </c>
      <c r="I70" s="16"/>
      <c r="J70" s="19"/>
    </row>
    <row r="71" spans="1:10">
      <c r="A71" s="6"/>
      <c r="B71" s="31" t="s">
        <v>7</v>
      </c>
      <c r="C71" s="23">
        <v>913</v>
      </c>
      <c r="D71" s="23" t="s">
        <v>16</v>
      </c>
      <c r="E71" s="23" t="s">
        <v>56</v>
      </c>
      <c r="F71" s="23" t="s">
        <v>62</v>
      </c>
      <c r="G71" s="23"/>
      <c r="H71" s="16">
        <f t="shared" ref="H71:H73" si="27">H72</f>
        <v>1889</v>
      </c>
      <c r="I71" s="16"/>
      <c r="J71" s="16"/>
    </row>
    <row r="72" spans="1:10">
      <c r="A72" s="6"/>
      <c r="B72" s="31" t="s">
        <v>20</v>
      </c>
      <c r="C72" s="23">
        <v>913</v>
      </c>
      <c r="D72" s="23" t="s">
        <v>16</v>
      </c>
      <c r="E72" s="23" t="s">
        <v>56</v>
      </c>
      <c r="F72" s="23" t="s">
        <v>71</v>
      </c>
      <c r="G72" s="23"/>
      <c r="H72" s="16">
        <f t="shared" si="27"/>
        <v>1889</v>
      </c>
      <c r="I72" s="16"/>
      <c r="J72" s="16"/>
    </row>
    <row r="73" spans="1:10" ht="33">
      <c r="A73" s="6"/>
      <c r="B73" s="31" t="s">
        <v>11</v>
      </c>
      <c r="C73" s="23">
        <v>913</v>
      </c>
      <c r="D73" s="23" t="s">
        <v>16</v>
      </c>
      <c r="E73" s="23" t="s">
        <v>56</v>
      </c>
      <c r="F73" s="23" t="s">
        <v>71</v>
      </c>
      <c r="G73" s="23" t="s">
        <v>12</v>
      </c>
      <c r="H73" s="16">
        <f t="shared" si="27"/>
        <v>1889</v>
      </c>
      <c r="I73" s="16"/>
      <c r="J73" s="16"/>
    </row>
    <row r="74" spans="1:10" ht="20.25" customHeight="1">
      <c r="A74" s="6"/>
      <c r="B74" s="31" t="s">
        <v>32</v>
      </c>
      <c r="C74" s="23">
        <v>913</v>
      </c>
      <c r="D74" s="23" t="s">
        <v>16</v>
      </c>
      <c r="E74" s="23" t="s">
        <v>56</v>
      </c>
      <c r="F74" s="23" t="s">
        <v>71</v>
      </c>
      <c r="G74" s="19">
        <v>610</v>
      </c>
      <c r="H74" s="16">
        <f>152+1334+403</f>
        <v>1889</v>
      </c>
      <c r="I74" s="16"/>
      <c r="J74" s="19"/>
    </row>
    <row r="75" spans="1:10" ht="32.25" customHeight="1">
      <c r="B75" s="32" t="s">
        <v>100</v>
      </c>
      <c r="C75" s="23">
        <v>913</v>
      </c>
      <c r="D75" s="23" t="s">
        <v>16</v>
      </c>
      <c r="E75" s="23" t="s">
        <v>56</v>
      </c>
      <c r="F75" s="23" t="s">
        <v>79</v>
      </c>
      <c r="G75" s="23"/>
      <c r="H75" s="16"/>
      <c r="I75" s="16">
        <f>I76+I80</f>
        <v>320567</v>
      </c>
      <c r="J75" s="16">
        <f>J76+J80</f>
        <v>320567</v>
      </c>
    </row>
    <row r="76" spans="1:10" ht="33">
      <c r="B76" s="32" t="s">
        <v>41</v>
      </c>
      <c r="C76" s="23">
        <f>C75</f>
        <v>913</v>
      </c>
      <c r="D76" s="23" t="s">
        <v>16</v>
      </c>
      <c r="E76" s="23" t="s">
        <v>56</v>
      </c>
      <c r="F76" s="23" t="s">
        <v>80</v>
      </c>
      <c r="G76" s="23"/>
      <c r="H76" s="18"/>
      <c r="I76" s="18">
        <f>I77</f>
        <v>319081</v>
      </c>
      <c r="J76" s="18">
        <f>J77</f>
        <v>319081</v>
      </c>
    </row>
    <row r="77" spans="1:10">
      <c r="B77" s="32" t="s">
        <v>19</v>
      </c>
      <c r="C77" s="23">
        <f>C75</f>
        <v>913</v>
      </c>
      <c r="D77" s="23" t="s">
        <v>16</v>
      </c>
      <c r="E77" s="23" t="s">
        <v>56</v>
      </c>
      <c r="F77" s="23" t="s">
        <v>90</v>
      </c>
      <c r="G77" s="23"/>
      <c r="H77" s="18"/>
      <c r="I77" s="18">
        <f t="shared" ref="I77:J78" si="28">I78</f>
        <v>319081</v>
      </c>
      <c r="J77" s="18">
        <f t="shared" si="28"/>
        <v>319081</v>
      </c>
    </row>
    <row r="78" spans="1:10" ht="33">
      <c r="B78" s="31" t="s">
        <v>11</v>
      </c>
      <c r="C78" s="23">
        <f>C77</f>
        <v>913</v>
      </c>
      <c r="D78" s="23" t="s">
        <v>16</v>
      </c>
      <c r="E78" s="23" t="s">
        <v>56</v>
      </c>
      <c r="F78" s="23" t="s">
        <v>90</v>
      </c>
      <c r="G78" s="23" t="s">
        <v>12</v>
      </c>
      <c r="H78" s="16"/>
      <c r="I78" s="16">
        <f t="shared" si="28"/>
        <v>319081</v>
      </c>
      <c r="J78" s="16">
        <f t="shared" si="28"/>
        <v>319081</v>
      </c>
    </row>
    <row r="79" spans="1:10">
      <c r="B79" s="31" t="s">
        <v>32</v>
      </c>
      <c r="C79" s="23">
        <f>C78</f>
        <v>913</v>
      </c>
      <c r="D79" s="23" t="s">
        <v>16</v>
      </c>
      <c r="E79" s="23" t="s">
        <v>56</v>
      </c>
      <c r="F79" s="23" t="s">
        <v>90</v>
      </c>
      <c r="G79" s="19">
        <v>610</v>
      </c>
      <c r="H79" s="16"/>
      <c r="I79" s="16">
        <v>319081</v>
      </c>
      <c r="J79" s="16">
        <v>319081</v>
      </c>
    </row>
    <row r="80" spans="1:10">
      <c r="B80" s="31" t="s">
        <v>7</v>
      </c>
      <c r="C80" s="23">
        <v>913</v>
      </c>
      <c r="D80" s="23" t="s">
        <v>16</v>
      </c>
      <c r="E80" s="23" t="s">
        <v>56</v>
      </c>
      <c r="F80" s="23" t="s">
        <v>82</v>
      </c>
      <c r="G80" s="23"/>
      <c r="H80" s="16"/>
      <c r="I80" s="16">
        <f t="shared" ref="I80:J82" si="29">I81</f>
        <v>1486</v>
      </c>
      <c r="J80" s="16">
        <f t="shared" si="29"/>
        <v>1486</v>
      </c>
    </row>
    <row r="81" spans="1:10">
      <c r="B81" s="31" t="s">
        <v>20</v>
      </c>
      <c r="C81" s="23">
        <v>913</v>
      </c>
      <c r="D81" s="23" t="s">
        <v>16</v>
      </c>
      <c r="E81" s="23" t="s">
        <v>56</v>
      </c>
      <c r="F81" s="23" t="s">
        <v>91</v>
      </c>
      <c r="G81" s="23"/>
      <c r="H81" s="16"/>
      <c r="I81" s="16">
        <f t="shared" si="29"/>
        <v>1486</v>
      </c>
      <c r="J81" s="16">
        <f t="shared" si="29"/>
        <v>1486</v>
      </c>
    </row>
    <row r="82" spans="1:10" ht="33">
      <c r="B82" s="31" t="s">
        <v>11</v>
      </c>
      <c r="C82" s="23">
        <v>913</v>
      </c>
      <c r="D82" s="23" t="s">
        <v>16</v>
      </c>
      <c r="E82" s="23" t="s">
        <v>56</v>
      </c>
      <c r="F82" s="23" t="s">
        <v>91</v>
      </c>
      <c r="G82" s="23" t="s">
        <v>12</v>
      </c>
      <c r="H82" s="16"/>
      <c r="I82" s="16">
        <f t="shared" si="29"/>
        <v>1486</v>
      </c>
      <c r="J82" s="16">
        <f t="shared" si="29"/>
        <v>1486</v>
      </c>
    </row>
    <row r="83" spans="1:10">
      <c r="B83" s="31" t="s">
        <v>32</v>
      </c>
      <c r="C83" s="23">
        <v>913</v>
      </c>
      <c r="D83" s="23" t="s">
        <v>16</v>
      </c>
      <c r="E83" s="23" t="s">
        <v>56</v>
      </c>
      <c r="F83" s="23" t="s">
        <v>91</v>
      </c>
      <c r="G83" s="19">
        <v>610</v>
      </c>
      <c r="H83" s="16"/>
      <c r="I83" s="16">
        <f>152+1334</f>
        <v>1486</v>
      </c>
      <c r="J83" s="16">
        <f>152+1334</f>
        <v>1486</v>
      </c>
    </row>
    <row r="84" spans="1:10" ht="34.5" customHeight="1">
      <c r="A84" s="6"/>
      <c r="B84" s="43" t="s">
        <v>42</v>
      </c>
      <c r="C84" s="45">
        <v>913</v>
      </c>
      <c r="D84" s="45" t="s">
        <v>16</v>
      </c>
      <c r="E84" s="45" t="s">
        <v>16</v>
      </c>
      <c r="F84" s="46"/>
      <c r="G84" s="45"/>
      <c r="H84" s="47">
        <f>H85</f>
        <v>33048</v>
      </c>
      <c r="I84" s="47">
        <f>I94</f>
        <v>33048</v>
      </c>
      <c r="J84" s="47">
        <f>J94</f>
        <v>33048</v>
      </c>
    </row>
    <row r="85" spans="1:10" ht="51.75" customHeight="1">
      <c r="A85" s="6"/>
      <c r="B85" s="25" t="s">
        <v>45</v>
      </c>
      <c r="C85" s="23">
        <v>913</v>
      </c>
      <c r="D85" s="23" t="s">
        <v>16</v>
      </c>
      <c r="E85" s="23" t="s">
        <v>16</v>
      </c>
      <c r="F85" s="23" t="s">
        <v>46</v>
      </c>
      <c r="G85" s="23"/>
      <c r="H85" s="18">
        <f>H86+H90</f>
        <v>33048</v>
      </c>
      <c r="I85" s="18"/>
      <c r="J85" s="18"/>
    </row>
    <row r="86" spans="1:10" ht="39.75" customHeight="1">
      <c r="A86" s="6"/>
      <c r="B86" s="32" t="s">
        <v>41</v>
      </c>
      <c r="C86" s="23">
        <v>913</v>
      </c>
      <c r="D86" s="23" t="s">
        <v>16</v>
      </c>
      <c r="E86" s="23" t="s">
        <v>16</v>
      </c>
      <c r="F86" s="23" t="s">
        <v>49</v>
      </c>
      <c r="G86" s="23"/>
      <c r="H86" s="18">
        <f t="shared" ref="H86:H88" si="30">H87</f>
        <v>26743</v>
      </c>
      <c r="I86" s="18"/>
      <c r="J86" s="18"/>
    </row>
    <row r="87" spans="1:10" ht="42" customHeight="1">
      <c r="A87" s="6"/>
      <c r="B87" s="32" t="s">
        <v>50</v>
      </c>
      <c r="C87" s="23">
        <v>913</v>
      </c>
      <c r="D87" s="23" t="s">
        <v>16</v>
      </c>
      <c r="E87" s="23" t="s">
        <v>16</v>
      </c>
      <c r="F87" s="23" t="s">
        <v>51</v>
      </c>
      <c r="G87" s="23"/>
      <c r="H87" s="18">
        <f t="shared" si="30"/>
        <v>26743</v>
      </c>
      <c r="I87" s="18"/>
      <c r="J87" s="18"/>
    </row>
    <row r="88" spans="1:10" ht="41.25" customHeight="1">
      <c r="A88" s="6"/>
      <c r="B88" s="32" t="s">
        <v>11</v>
      </c>
      <c r="C88" s="23">
        <v>913</v>
      </c>
      <c r="D88" s="23" t="s">
        <v>16</v>
      </c>
      <c r="E88" s="23" t="s">
        <v>16</v>
      </c>
      <c r="F88" s="23" t="s">
        <v>51</v>
      </c>
      <c r="G88" s="23" t="s">
        <v>12</v>
      </c>
      <c r="H88" s="19">
        <f t="shared" si="30"/>
        <v>26743</v>
      </c>
      <c r="I88" s="19"/>
      <c r="J88" s="19"/>
    </row>
    <row r="89" spans="1:10" ht="33.75" customHeight="1">
      <c r="A89" s="6"/>
      <c r="B89" s="32" t="s">
        <v>32</v>
      </c>
      <c r="C89" s="23">
        <v>913</v>
      </c>
      <c r="D89" s="23" t="s">
        <v>16</v>
      </c>
      <c r="E89" s="23" t="s">
        <v>16</v>
      </c>
      <c r="F89" s="23" t="s">
        <v>51</v>
      </c>
      <c r="G89" s="19">
        <v>610</v>
      </c>
      <c r="H89" s="18">
        <v>26743</v>
      </c>
      <c r="I89" s="16"/>
      <c r="J89" s="19"/>
    </row>
    <row r="90" spans="1:10" ht="30.75" customHeight="1">
      <c r="A90" s="6"/>
      <c r="B90" s="32" t="s">
        <v>7</v>
      </c>
      <c r="C90" s="7">
        <v>913</v>
      </c>
      <c r="D90" s="7" t="s">
        <v>16</v>
      </c>
      <c r="E90" s="7" t="s">
        <v>16</v>
      </c>
      <c r="F90" s="7" t="s">
        <v>52</v>
      </c>
      <c r="G90" s="7"/>
      <c r="H90" s="18">
        <f t="shared" ref="H90:H92" si="31">H91</f>
        <v>6305</v>
      </c>
      <c r="I90" s="18"/>
      <c r="J90" s="18"/>
    </row>
    <row r="91" spans="1:10" ht="28.5" customHeight="1">
      <c r="A91" s="6"/>
      <c r="B91" s="32" t="s">
        <v>47</v>
      </c>
      <c r="C91" s="7">
        <v>913</v>
      </c>
      <c r="D91" s="7" t="s">
        <v>16</v>
      </c>
      <c r="E91" s="7" t="s">
        <v>16</v>
      </c>
      <c r="F91" s="7" t="s">
        <v>53</v>
      </c>
      <c r="G91" s="7"/>
      <c r="H91" s="18">
        <f t="shared" si="31"/>
        <v>6305</v>
      </c>
      <c r="I91" s="18"/>
      <c r="J91" s="18"/>
    </row>
    <row r="92" spans="1:10" ht="39" customHeight="1">
      <c r="A92" s="6"/>
      <c r="B92" s="32" t="s">
        <v>11</v>
      </c>
      <c r="C92" s="23">
        <v>913</v>
      </c>
      <c r="D92" s="23" t="s">
        <v>16</v>
      </c>
      <c r="E92" s="23" t="s">
        <v>16</v>
      </c>
      <c r="F92" s="23" t="s">
        <v>53</v>
      </c>
      <c r="G92" s="23" t="s">
        <v>12</v>
      </c>
      <c r="H92" s="18">
        <f t="shared" si="31"/>
        <v>6305</v>
      </c>
      <c r="I92" s="18"/>
      <c r="J92" s="18"/>
    </row>
    <row r="93" spans="1:10" ht="24.75" customHeight="1">
      <c r="A93" s="6"/>
      <c r="B93" s="32" t="s">
        <v>32</v>
      </c>
      <c r="C93" s="23">
        <v>913</v>
      </c>
      <c r="D93" s="23" t="s">
        <v>16</v>
      </c>
      <c r="E93" s="23" t="s">
        <v>16</v>
      </c>
      <c r="F93" s="23" t="s">
        <v>53</v>
      </c>
      <c r="G93" s="19">
        <v>610</v>
      </c>
      <c r="H93" s="18">
        <f>6255+50</f>
        <v>6305</v>
      </c>
      <c r="I93" s="16"/>
      <c r="J93" s="19"/>
    </row>
    <row r="94" spans="1:10" ht="25.5" customHeight="1">
      <c r="B94" s="32" t="s">
        <v>100</v>
      </c>
      <c r="C94" s="23">
        <v>913</v>
      </c>
      <c r="D94" s="23" t="s">
        <v>16</v>
      </c>
      <c r="E94" s="23" t="s">
        <v>16</v>
      </c>
      <c r="F94" s="23" t="s">
        <v>79</v>
      </c>
      <c r="G94" s="23"/>
      <c r="H94" s="18"/>
      <c r="I94" s="18">
        <f>I95+I99</f>
        <v>33048</v>
      </c>
      <c r="J94" s="18">
        <f>J95+J99</f>
        <v>33048</v>
      </c>
    </row>
    <row r="95" spans="1:10" ht="33">
      <c r="B95" s="32" t="s">
        <v>41</v>
      </c>
      <c r="C95" s="23">
        <v>913</v>
      </c>
      <c r="D95" s="23" t="s">
        <v>16</v>
      </c>
      <c r="E95" s="23" t="s">
        <v>16</v>
      </c>
      <c r="F95" s="23" t="s">
        <v>80</v>
      </c>
      <c r="G95" s="23"/>
      <c r="H95" s="18"/>
      <c r="I95" s="18">
        <f t="shared" ref="I95:J97" si="32">I96</f>
        <v>26743</v>
      </c>
      <c r="J95" s="18">
        <f t="shared" si="32"/>
        <v>26743</v>
      </c>
    </row>
    <row r="96" spans="1:10" ht="33">
      <c r="B96" s="32" t="s">
        <v>50</v>
      </c>
      <c r="C96" s="23">
        <v>913</v>
      </c>
      <c r="D96" s="23" t="s">
        <v>16</v>
      </c>
      <c r="E96" s="23" t="s">
        <v>16</v>
      </c>
      <c r="F96" s="23" t="s">
        <v>92</v>
      </c>
      <c r="G96" s="23"/>
      <c r="H96" s="18"/>
      <c r="I96" s="18">
        <f t="shared" si="32"/>
        <v>26743</v>
      </c>
      <c r="J96" s="18">
        <f t="shared" si="32"/>
        <v>26743</v>
      </c>
    </row>
    <row r="97" spans="1:10" ht="33">
      <c r="B97" s="32" t="s">
        <v>11</v>
      </c>
      <c r="C97" s="23">
        <v>913</v>
      </c>
      <c r="D97" s="23" t="s">
        <v>16</v>
      </c>
      <c r="E97" s="23" t="s">
        <v>16</v>
      </c>
      <c r="F97" s="23" t="s">
        <v>92</v>
      </c>
      <c r="G97" s="23" t="s">
        <v>12</v>
      </c>
      <c r="H97" s="19"/>
      <c r="I97" s="19">
        <f t="shared" si="32"/>
        <v>26743</v>
      </c>
      <c r="J97" s="19">
        <f t="shared" si="32"/>
        <v>26743</v>
      </c>
    </row>
    <row r="98" spans="1:10">
      <c r="B98" s="32" t="s">
        <v>32</v>
      </c>
      <c r="C98" s="23">
        <v>913</v>
      </c>
      <c r="D98" s="23" t="s">
        <v>16</v>
      </c>
      <c r="E98" s="23" t="s">
        <v>16</v>
      </c>
      <c r="F98" s="23" t="s">
        <v>92</v>
      </c>
      <c r="G98" s="19">
        <v>610</v>
      </c>
      <c r="H98" s="18"/>
      <c r="I98" s="18">
        <v>26743</v>
      </c>
      <c r="J98" s="18">
        <v>26743</v>
      </c>
    </row>
    <row r="99" spans="1:10">
      <c r="B99" s="32" t="s">
        <v>7</v>
      </c>
      <c r="C99" s="7">
        <v>913</v>
      </c>
      <c r="D99" s="7" t="s">
        <v>16</v>
      </c>
      <c r="E99" s="7" t="s">
        <v>16</v>
      </c>
      <c r="F99" s="7" t="s">
        <v>82</v>
      </c>
      <c r="G99" s="7"/>
      <c r="H99" s="18"/>
      <c r="I99" s="18">
        <f t="shared" ref="I99:J101" si="33">I100</f>
        <v>6305</v>
      </c>
      <c r="J99" s="18">
        <f t="shared" si="33"/>
        <v>6305</v>
      </c>
    </row>
    <row r="100" spans="1:10">
      <c r="B100" s="32" t="s">
        <v>47</v>
      </c>
      <c r="C100" s="7">
        <v>913</v>
      </c>
      <c r="D100" s="7" t="s">
        <v>16</v>
      </c>
      <c r="E100" s="7" t="s">
        <v>16</v>
      </c>
      <c r="F100" s="7" t="s">
        <v>93</v>
      </c>
      <c r="G100" s="7"/>
      <c r="H100" s="18"/>
      <c r="I100" s="18">
        <f t="shared" si="33"/>
        <v>6305</v>
      </c>
      <c r="J100" s="18">
        <f t="shared" si="33"/>
        <v>6305</v>
      </c>
    </row>
    <row r="101" spans="1:10" ht="33">
      <c r="B101" s="32" t="s">
        <v>11</v>
      </c>
      <c r="C101" s="23">
        <v>913</v>
      </c>
      <c r="D101" s="23" t="s">
        <v>16</v>
      </c>
      <c r="E101" s="23" t="s">
        <v>16</v>
      </c>
      <c r="F101" s="23" t="s">
        <v>93</v>
      </c>
      <c r="G101" s="23" t="s">
        <v>12</v>
      </c>
      <c r="H101" s="18"/>
      <c r="I101" s="18">
        <f t="shared" si="33"/>
        <v>6305</v>
      </c>
      <c r="J101" s="18">
        <f t="shared" si="33"/>
        <v>6305</v>
      </c>
    </row>
    <row r="102" spans="1:10">
      <c r="B102" s="32" t="s">
        <v>32</v>
      </c>
      <c r="C102" s="23">
        <v>913</v>
      </c>
      <c r="D102" s="23" t="s">
        <v>16</v>
      </c>
      <c r="E102" s="23" t="s">
        <v>16</v>
      </c>
      <c r="F102" s="23" t="s">
        <v>93</v>
      </c>
      <c r="G102" s="19">
        <v>610</v>
      </c>
      <c r="H102" s="18"/>
      <c r="I102" s="18">
        <f>6255+50</f>
        <v>6305</v>
      </c>
      <c r="J102" s="18">
        <f>6255+50</f>
        <v>6305</v>
      </c>
    </row>
    <row r="103" spans="1:10" ht="45.75" customHeight="1">
      <c r="A103" s="6"/>
      <c r="B103" s="43" t="s">
        <v>26</v>
      </c>
      <c r="C103" s="45">
        <v>913</v>
      </c>
      <c r="D103" s="45" t="s">
        <v>16</v>
      </c>
      <c r="E103" s="45" t="s">
        <v>15</v>
      </c>
      <c r="F103" s="46"/>
      <c r="G103" s="45"/>
      <c r="H103" s="47">
        <f>H104</f>
        <v>70629</v>
      </c>
      <c r="I103" s="47">
        <f>I121</f>
        <v>70493</v>
      </c>
      <c r="J103" s="47">
        <f>J121</f>
        <v>69840</v>
      </c>
    </row>
    <row r="104" spans="1:10" ht="49.5">
      <c r="A104" s="4"/>
      <c r="B104" s="10" t="s">
        <v>58</v>
      </c>
      <c r="C104" s="7">
        <v>913</v>
      </c>
      <c r="D104" s="7" t="s">
        <v>16</v>
      </c>
      <c r="E104" s="7" t="s">
        <v>15</v>
      </c>
      <c r="F104" s="7" t="s">
        <v>59</v>
      </c>
      <c r="G104" s="7"/>
      <c r="H104" s="16">
        <f>H105+H109+H113</f>
        <v>70629</v>
      </c>
      <c r="I104" s="16"/>
      <c r="J104" s="16"/>
    </row>
    <row r="105" spans="1:10" ht="33">
      <c r="A105" s="4"/>
      <c r="B105" s="24" t="s">
        <v>41</v>
      </c>
      <c r="C105" s="7">
        <v>913</v>
      </c>
      <c r="D105" s="7" t="s">
        <v>16</v>
      </c>
      <c r="E105" s="7" t="s">
        <v>15</v>
      </c>
      <c r="F105" s="7" t="s">
        <v>60</v>
      </c>
      <c r="G105" s="7"/>
      <c r="H105" s="18">
        <f t="shared" ref="H105:H107" si="34">H106</f>
        <v>54840</v>
      </c>
      <c r="I105" s="18"/>
      <c r="J105" s="18"/>
    </row>
    <row r="106" spans="1:10" ht="33">
      <c r="A106" s="4"/>
      <c r="B106" s="24" t="s">
        <v>27</v>
      </c>
      <c r="C106" s="7">
        <v>913</v>
      </c>
      <c r="D106" s="7" t="s">
        <v>16</v>
      </c>
      <c r="E106" s="7" t="s">
        <v>15</v>
      </c>
      <c r="F106" s="7" t="s">
        <v>72</v>
      </c>
      <c r="G106" s="7"/>
      <c r="H106" s="18">
        <f t="shared" si="34"/>
        <v>54840</v>
      </c>
      <c r="I106" s="18"/>
      <c r="J106" s="18"/>
    </row>
    <row r="107" spans="1:10" ht="33">
      <c r="A107" s="4"/>
      <c r="B107" s="24" t="s">
        <v>11</v>
      </c>
      <c r="C107" s="7">
        <v>913</v>
      </c>
      <c r="D107" s="7" t="s">
        <v>16</v>
      </c>
      <c r="E107" s="7" t="s">
        <v>15</v>
      </c>
      <c r="F107" s="7" t="s">
        <v>72</v>
      </c>
      <c r="G107" s="7" t="s">
        <v>12</v>
      </c>
      <c r="H107" s="16">
        <f t="shared" si="34"/>
        <v>54840</v>
      </c>
      <c r="I107" s="16"/>
      <c r="J107" s="16"/>
    </row>
    <row r="108" spans="1:10" ht="31.5" customHeight="1">
      <c r="A108" s="4"/>
      <c r="B108" s="11" t="s">
        <v>17</v>
      </c>
      <c r="C108" s="7">
        <v>913</v>
      </c>
      <c r="D108" s="7" t="s">
        <v>16</v>
      </c>
      <c r="E108" s="7" t="s">
        <v>15</v>
      </c>
      <c r="F108" s="7" t="s">
        <v>72</v>
      </c>
      <c r="G108" s="12">
        <v>620</v>
      </c>
      <c r="H108" s="16">
        <f>27701+27139</f>
        <v>54840</v>
      </c>
      <c r="I108" s="16"/>
      <c r="J108" s="19"/>
    </row>
    <row r="109" spans="1:10" ht="28.5" customHeight="1">
      <c r="A109" s="4"/>
      <c r="B109" s="24" t="s">
        <v>7</v>
      </c>
      <c r="C109" s="7">
        <v>913</v>
      </c>
      <c r="D109" s="7" t="s">
        <v>16</v>
      </c>
      <c r="E109" s="7" t="s">
        <v>15</v>
      </c>
      <c r="F109" s="7" t="s">
        <v>62</v>
      </c>
      <c r="G109" s="7"/>
      <c r="H109" s="21">
        <f t="shared" ref="H109:H111" si="35">H110</f>
        <v>1491</v>
      </c>
      <c r="I109" s="21"/>
      <c r="J109" s="21"/>
    </row>
    <row r="110" spans="1:10" ht="33">
      <c r="A110" s="4"/>
      <c r="B110" s="24" t="s">
        <v>28</v>
      </c>
      <c r="C110" s="7">
        <v>913</v>
      </c>
      <c r="D110" s="7" t="s">
        <v>16</v>
      </c>
      <c r="E110" s="7" t="s">
        <v>15</v>
      </c>
      <c r="F110" s="7" t="s">
        <v>73</v>
      </c>
      <c r="G110" s="7"/>
      <c r="H110" s="21">
        <f t="shared" si="35"/>
        <v>1491</v>
      </c>
      <c r="I110" s="21"/>
      <c r="J110" s="21"/>
    </row>
    <row r="111" spans="1:10" ht="33">
      <c r="A111" s="4"/>
      <c r="B111" s="24" t="s">
        <v>11</v>
      </c>
      <c r="C111" s="7">
        <v>913</v>
      </c>
      <c r="D111" s="7" t="s">
        <v>16</v>
      </c>
      <c r="E111" s="7" t="s">
        <v>15</v>
      </c>
      <c r="F111" s="7" t="s">
        <v>73</v>
      </c>
      <c r="G111" s="7" t="s">
        <v>12</v>
      </c>
      <c r="H111" s="21">
        <f t="shared" si="35"/>
        <v>1491</v>
      </c>
      <c r="I111" s="21"/>
      <c r="J111" s="21"/>
    </row>
    <row r="112" spans="1:10" ht="30.75" customHeight="1">
      <c r="A112" s="4"/>
      <c r="B112" s="11" t="s">
        <v>17</v>
      </c>
      <c r="C112" s="7">
        <v>913</v>
      </c>
      <c r="D112" s="7" t="s">
        <v>16</v>
      </c>
      <c r="E112" s="7" t="s">
        <v>15</v>
      </c>
      <c r="F112" s="7" t="s">
        <v>73</v>
      </c>
      <c r="G112" s="12">
        <v>620</v>
      </c>
      <c r="H112" s="21">
        <f>18+684+683+106</f>
        <v>1491</v>
      </c>
      <c r="I112" s="16"/>
      <c r="J112" s="19"/>
    </row>
    <row r="113" spans="1:10" ht="43.5" customHeight="1">
      <c r="A113" s="4"/>
      <c r="B113" s="32" t="s">
        <v>39</v>
      </c>
      <c r="C113" s="30">
        <v>913</v>
      </c>
      <c r="D113" s="30" t="s">
        <v>16</v>
      </c>
      <c r="E113" s="30" t="s">
        <v>15</v>
      </c>
      <c r="F113" s="51" t="s">
        <v>76</v>
      </c>
      <c r="G113" s="19"/>
      <c r="H113" s="18">
        <f>H114</f>
        <v>14298</v>
      </c>
      <c r="I113" s="18"/>
      <c r="J113" s="18"/>
    </row>
    <row r="114" spans="1:10" ht="39.75" customHeight="1">
      <c r="A114" s="4"/>
      <c r="B114" s="24" t="s">
        <v>27</v>
      </c>
      <c r="C114" s="7">
        <v>913</v>
      </c>
      <c r="D114" s="7" t="s">
        <v>16</v>
      </c>
      <c r="E114" s="7" t="s">
        <v>15</v>
      </c>
      <c r="F114" s="7" t="s">
        <v>74</v>
      </c>
      <c r="G114" s="19"/>
      <c r="H114" s="18">
        <f>H115+H117+H119</f>
        <v>14298</v>
      </c>
      <c r="I114" s="18"/>
      <c r="J114" s="18"/>
    </row>
    <row r="115" spans="1:10" ht="84" customHeight="1">
      <c r="A115" s="4"/>
      <c r="B115" s="24" t="s">
        <v>75</v>
      </c>
      <c r="C115" s="7">
        <v>913</v>
      </c>
      <c r="D115" s="7" t="s">
        <v>16</v>
      </c>
      <c r="E115" s="7" t="s">
        <v>15</v>
      </c>
      <c r="F115" s="7" t="s">
        <v>74</v>
      </c>
      <c r="G115" s="19">
        <v>100</v>
      </c>
      <c r="H115" s="18">
        <f>H116</f>
        <v>13360</v>
      </c>
      <c r="I115" s="18"/>
      <c r="J115" s="18"/>
    </row>
    <row r="116" spans="1:10" ht="23.25" customHeight="1">
      <c r="A116" s="4"/>
      <c r="B116" s="24" t="s">
        <v>31</v>
      </c>
      <c r="C116" s="7">
        <v>913</v>
      </c>
      <c r="D116" s="7" t="s">
        <v>16</v>
      </c>
      <c r="E116" s="7" t="s">
        <v>15</v>
      </c>
      <c r="F116" s="7" t="s">
        <v>74</v>
      </c>
      <c r="G116" s="19">
        <v>110</v>
      </c>
      <c r="H116" s="18">
        <v>13360</v>
      </c>
      <c r="I116" s="16"/>
      <c r="J116" s="19"/>
    </row>
    <row r="117" spans="1:10" ht="33" customHeight="1">
      <c r="A117" s="4"/>
      <c r="B117" s="24" t="s">
        <v>54</v>
      </c>
      <c r="C117" s="7">
        <v>913</v>
      </c>
      <c r="D117" s="7" t="s">
        <v>16</v>
      </c>
      <c r="E117" s="7" t="s">
        <v>15</v>
      </c>
      <c r="F117" s="7" t="s">
        <v>74</v>
      </c>
      <c r="G117" s="19">
        <v>200</v>
      </c>
      <c r="H117" s="18">
        <f>H118</f>
        <v>926</v>
      </c>
      <c r="I117" s="18"/>
      <c r="J117" s="18"/>
    </row>
    <row r="118" spans="1:10" ht="36.75" customHeight="1">
      <c r="A118" s="4"/>
      <c r="B118" s="24" t="s">
        <v>40</v>
      </c>
      <c r="C118" s="7">
        <v>913</v>
      </c>
      <c r="D118" s="7" t="s">
        <v>16</v>
      </c>
      <c r="E118" s="7" t="s">
        <v>15</v>
      </c>
      <c r="F118" s="7" t="s">
        <v>74</v>
      </c>
      <c r="G118" s="19">
        <v>240</v>
      </c>
      <c r="H118" s="18">
        <v>926</v>
      </c>
      <c r="I118" s="16"/>
      <c r="J118" s="19"/>
    </row>
    <row r="119" spans="1:10" ht="30" customHeight="1">
      <c r="A119" s="4"/>
      <c r="B119" s="24" t="s">
        <v>8</v>
      </c>
      <c r="C119" s="7">
        <v>913</v>
      </c>
      <c r="D119" s="7" t="s">
        <v>16</v>
      </c>
      <c r="E119" s="7" t="s">
        <v>15</v>
      </c>
      <c r="F119" s="7" t="s">
        <v>74</v>
      </c>
      <c r="G119" s="19">
        <v>800</v>
      </c>
      <c r="H119" s="18">
        <f>H120</f>
        <v>12</v>
      </c>
      <c r="I119" s="18"/>
      <c r="J119" s="18"/>
    </row>
    <row r="120" spans="1:10" ht="27" customHeight="1">
      <c r="A120" s="6"/>
      <c r="B120" s="24" t="s">
        <v>30</v>
      </c>
      <c r="C120" s="7">
        <v>913</v>
      </c>
      <c r="D120" s="7" t="s">
        <v>16</v>
      </c>
      <c r="E120" s="7" t="s">
        <v>15</v>
      </c>
      <c r="F120" s="7" t="s">
        <v>74</v>
      </c>
      <c r="G120" s="19">
        <v>850</v>
      </c>
      <c r="H120" s="18">
        <v>12</v>
      </c>
      <c r="I120" s="16"/>
      <c r="J120" s="19"/>
    </row>
    <row r="121" spans="1:10" ht="37.5" customHeight="1">
      <c r="B121" s="32" t="s">
        <v>100</v>
      </c>
      <c r="C121" s="7">
        <v>913</v>
      </c>
      <c r="D121" s="7" t="s">
        <v>16</v>
      </c>
      <c r="E121" s="7" t="s">
        <v>15</v>
      </c>
      <c r="F121" s="7" t="s">
        <v>79</v>
      </c>
      <c r="G121" s="7"/>
      <c r="H121" s="16"/>
      <c r="I121" s="16">
        <f>I122+I126+I130</f>
        <v>70493</v>
      </c>
      <c r="J121" s="16">
        <f>J122+J126+J130</f>
        <v>69840</v>
      </c>
    </row>
    <row r="122" spans="1:10" ht="33">
      <c r="B122" s="24" t="s">
        <v>41</v>
      </c>
      <c r="C122" s="7">
        <v>913</v>
      </c>
      <c r="D122" s="7" t="s">
        <v>16</v>
      </c>
      <c r="E122" s="7" t="s">
        <v>15</v>
      </c>
      <c r="F122" s="7" t="s">
        <v>80</v>
      </c>
      <c r="G122" s="7"/>
      <c r="H122" s="18"/>
      <c r="I122" s="18">
        <f t="shared" ref="I122:J124" si="36">I123</f>
        <v>54840</v>
      </c>
      <c r="J122" s="18">
        <f t="shared" si="36"/>
        <v>54840</v>
      </c>
    </row>
    <row r="123" spans="1:10" ht="33">
      <c r="B123" s="24" t="s">
        <v>27</v>
      </c>
      <c r="C123" s="7">
        <v>913</v>
      </c>
      <c r="D123" s="7" t="s">
        <v>16</v>
      </c>
      <c r="E123" s="7" t="s">
        <v>15</v>
      </c>
      <c r="F123" s="7" t="s">
        <v>94</v>
      </c>
      <c r="G123" s="7"/>
      <c r="H123" s="18"/>
      <c r="I123" s="18">
        <f t="shared" si="36"/>
        <v>54840</v>
      </c>
      <c r="J123" s="18">
        <f t="shared" si="36"/>
        <v>54840</v>
      </c>
    </row>
    <row r="124" spans="1:10" ht="33">
      <c r="B124" s="24" t="s">
        <v>11</v>
      </c>
      <c r="C124" s="7">
        <v>913</v>
      </c>
      <c r="D124" s="7" t="s">
        <v>16</v>
      </c>
      <c r="E124" s="7" t="s">
        <v>15</v>
      </c>
      <c r="F124" s="7" t="s">
        <v>94</v>
      </c>
      <c r="G124" s="7" t="s">
        <v>12</v>
      </c>
      <c r="H124" s="16"/>
      <c r="I124" s="16">
        <f t="shared" si="36"/>
        <v>54840</v>
      </c>
      <c r="J124" s="16">
        <f t="shared" si="36"/>
        <v>54840</v>
      </c>
    </row>
    <row r="125" spans="1:10">
      <c r="B125" s="11" t="s">
        <v>17</v>
      </c>
      <c r="C125" s="7">
        <v>913</v>
      </c>
      <c r="D125" s="7" t="s">
        <v>16</v>
      </c>
      <c r="E125" s="7" t="s">
        <v>15</v>
      </c>
      <c r="F125" s="7" t="s">
        <v>94</v>
      </c>
      <c r="G125" s="12">
        <v>620</v>
      </c>
      <c r="H125" s="16"/>
      <c r="I125" s="16">
        <f t="shared" ref="I125:J125" si="37">27701+27139</f>
        <v>54840</v>
      </c>
      <c r="J125" s="16">
        <f t="shared" si="37"/>
        <v>54840</v>
      </c>
    </row>
    <row r="126" spans="1:10">
      <c r="B126" s="24" t="s">
        <v>7</v>
      </c>
      <c r="C126" s="7">
        <v>913</v>
      </c>
      <c r="D126" s="7" t="s">
        <v>16</v>
      </c>
      <c r="E126" s="7" t="s">
        <v>15</v>
      </c>
      <c r="F126" s="7" t="s">
        <v>82</v>
      </c>
      <c r="G126" s="7"/>
      <c r="H126" s="21"/>
      <c r="I126" s="21">
        <f t="shared" ref="I126:J128" si="38">I127</f>
        <v>1355</v>
      </c>
      <c r="J126" s="21">
        <f t="shared" si="38"/>
        <v>702</v>
      </c>
    </row>
    <row r="127" spans="1:10" ht="33">
      <c r="B127" s="24" t="s">
        <v>28</v>
      </c>
      <c r="C127" s="7">
        <v>913</v>
      </c>
      <c r="D127" s="7" t="s">
        <v>16</v>
      </c>
      <c r="E127" s="7" t="s">
        <v>15</v>
      </c>
      <c r="F127" s="7" t="s">
        <v>95</v>
      </c>
      <c r="G127" s="7"/>
      <c r="H127" s="21"/>
      <c r="I127" s="21">
        <f t="shared" si="38"/>
        <v>1355</v>
      </c>
      <c r="J127" s="21">
        <f t="shared" si="38"/>
        <v>702</v>
      </c>
    </row>
    <row r="128" spans="1:10" ht="33">
      <c r="B128" s="24" t="s">
        <v>11</v>
      </c>
      <c r="C128" s="7">
        <v>913</v>
      </c>
      <c r="D128" s="7" t="s">
        <v>16</v>
      </c>
      <c r="E128" s="7" t="s">
        <v>15</v>
      </c>
      <c r="F128" s="7" t="s">
        <v>95</v>
      </c>
      <c r="G128" s="7" t="s">
        <v>12</v>
      </c>
      <c r="H128" s="21"/>
      <c r="I128" s="21">
        <f t="shared" si="38"/>
        <v>1355</v>
      </c>
      <c r="J128" s="21">
        <f t="shared" si="38"/>
        <v>702</v>
      </c>
    </row>
    <row r="129" spans="2:10">
      <c r="B129" s="11" t="s">
        <v>17</v>
      </c>
      <c r="C129" s="7">
        <v>913</v>
      </c>
      <c r="D129" s="7" t="s">
        <v>16</v>
      </c>
      <c r="E129" s="7" t="s">
        <v>15</v>
      </c>
      <c r="F129" s="7" t="s">
        <v>95</v>
      </c>
      <c r="G129" s="12">
        <v>620</v>
      </c>
      <c r="H129" s="21"/>
      <c r="I129" s="21">
        <f>18+684+653</f>
        <v>1355</v>
      </c>
      <c r="J129" s="21">
        <f>18+684</f>
        <v>702</v>
      </c>
    </row>
    <row r="130" spans="2:10" ht="36" customHeight="1">
      <c r="B130" s="32" t="s">
        <v>39</v>
      </c>
      <c r="C130" s="30">
        <v>913</v>
      </c>
      <c r="D130" s="30" t="s">
        <v>16</v>
      </c>
      <c r="E130" s="30" t="s">
        <v>15</v>
      </c>
      <c r="F130" s="51" t="s">
        <v>96</v>
      </c>
      <c r="G130" s="19"/>
      <c r="H130" s="18"/>
      <c r="I130" s="18">
        <f>I131</f>
        <v>14298</v>
      </c>
      <c r="J130" s="18">
        <f>J131</f>
        <v>14298</v>
      </c>
    </row>
    <row r="131" spans="2:10" ht="33">
      <c r="B131" s="24" t="s">
        <v>27</v>
      </c>
      <c r="C131" s="7">
        <v>913</v>
      </c>
      <c r="D131" s="7" t="s">
        <v>16</v>
      </c>
      <c r="E131" s="7" t="s">
        <v>15</v>
      </c>
      <c r="F131" s="7" t="s">
        <v>97</v>
      </c>
      <c r="G131" s="19"/>
      <c r="H131" s="18"/>
      <c r="I131" s="18">
        <f>I132+I134+I136</f>
        <v>14298</v>
      </c>
      <c r="J131" s="18">
        <f>J132+J134+J136</f>
        <v>14298</v>
      </c>
    </row>
    <row r="132" spans="2:10" ht="82.5">
      <c r="B132" s="24" t="s">
        <v>75</v>
      </c>
      <c r="C132" s="7">
        <v>913</v>
      </c>
      <c r="D132" s="7" t="s">
        <v>16</v>
      </c>
      <c r="E132" s="7" t="s">
        <v>15</v>
      </c>
      <c r="F132" s="7" t="s">
        <v>97</v>
      </c>
      <c r="G132" s="19">
        <v>100</v>
      </c>
      <c r="H132" s="18"/>
      <c r="I132" s="18">
        <f>I133</f>
        <v>13360</v>
      </c>
      <c r="J132" s="18">
        <f>J133</f>
        <v>13360</v>
      </c>
    </row>
    <row r="133" spans="2:10">
      <c r="B133" s="24" t="s">
        <v>31</v>
      </c>
      <c r="C133" s="7">
        <v>913</v>
      </c>
      <c r="D133" s="7" t="s">
        <v>16</v>
      </c>
      <c r="E133" s="7" t="s">
        <v>15</v>
      </c>
      <c r="F133" s="7" t="s">
        <v>97</v>
      </c>
      <c r="G133" s="19">
        <v>110</v>
      </c>
      <c r="H133" s="18"/>
      <c r="I133" s="18">
        <v>13360</v>
      </c>
      <c r="J133" s="18">
        <v>13360</v>
      </c>
    </row>
    <row r="134" spans="2:10" ht="33">
      <c r="B134" s="24" t="s">
        <v>54</v>
      </c>
      <c r="C134" s="7">
        <v>913</v>
      </c>
      <c r="D134" s="7" t="s">
        <v>16</v>
      </c>
      <c r="E134" s="7" t="s">
        <v>15</v>
      </c>
      <c r="F134" s="7" t="s">
        <v>97</v>
      </c>
      <c r="G134" s="19">
        <v>200</v>
      </c>
      <c r="H134" s="18"/>
      <c r="I134" s="18">
        <f>I135</f>
        <v>926</v>
      </c>
      <c r="J134" s="18">
        <f>J135</f>
        <v>926</v>
      </c>
    </row>
    <row r="135" spans="2:10" ht="33">
      <c r="B135" s="24" t="s">
        <v>40</v>
      </c>
      <c r="C135" s="7">
        <v>913</v>
      </c>
      <c r="D135" s="7" t="s">
        <v>16</v>
      </c>
      <c r="E135" s="7" t="s">
        <v>15</v>
      </c>
      <c r="F135" s="7" t="s">
        <v>97</v>
      </c>
      <c r="G135" s="19">
        <v>240</v>
      </c>
      <c r="H135" s="18"/>
      <c r="I135" s="18">
        <v>926</v>
      </c>
      <c r="J135" s="18">
        <v>926</v>
      </c>
    </row>
    <row r="136" spans="2:10">
      <c r="B136" s="24" t="s">
        <v>8</v>
      </c>
      <c r="C136" s="7">
        <v>913</v>
      </c>
      <c r="D136" s="7" t="s">
        <v>16</v>
      </c>
      <c r="E136" s="7" t="s">
        <v>15</v>
      </c>
      <c r="F136" s="7" t="s">
        <v>97</v>
      </c>
      <c r="G136" s="19">
        <v>800</v>
      </c>
      <c r="H136" s="18"/>
      <c r="I136" s="18">
        <f>I137</f>
        <v>12</v>
      </c>
      <c r="J136" s="18">
        <f>J137</f>
        <v>12</v>
      </c>
    </row>
    <row r="137" spans="2:10">
      <c r="B137" s="24" t="s">
        <v>30</v>
      </c>
      <c r="C137" s="7">
        <v>913</v>
      </c>
      <c r="D137" s="7" t="s">
        <v>16</v>
      </c>
      <c r="E137" s="7" t="s">
        <v>15</v>
      </c>
      <c r="F137" s="7" t="s">
        <v>97</v>
      </c>
      <c r="G137" s="19">
        <v>850</v>
      </c>
      <c r="H137" s="18"/>
      <c r="I137" s="18">
        <v>12</v>
      </c>
      <c r="J137" s="18">
        <v>12</v>
      </c>
    </row>
    <row r="138" spans="2:10" ht="37.5">
      <c r="B138" s="52" t="s">
        <v>13</v>
      </c>
      <c r="C138" s="53">
        <v>913</v>
      </c>
      <c r="D138" s="53" t="s">
        <v>14</v>
      </c>
      <c r="E138" s="53" t="s">
        <v>0</v>
      </c>
      <c r="F138" s="54"/>
      <c r="G138" s="53"/>
      <c r="H138" s="55">
        <f>H139</f>
        <v>59398</v>
      </c>
      <c r="I138" s="55">
        <f t="shared" ref="I138:J138" si="39">I139</f>
        <v>0</v>
      </c>
      <c r="J138" s="55">
        <f t="shared" si="39"/>
        <v>0</v>
      </c>
    </row>
    <row r="139" spans="2:10">
      <c r="B139" s="32" t="s">
        <v>100</v>
      </c>
      <c r="C139" s="7">
        <v>913</v>
      </c>
      <c r="D139" s="7" t="s">
        <v>14</v>
      </c>
      <c r="E139" s="7" t="s">
        <v>0</v>
      </c>
      <c r="F139" s="9" t="s">
        <v>79</v>
      </c>
      <c r="G139" s="7"/>
      <c r="H139" s="8">
        <f>H140+H147</f>
        <v>59398</v>
      </c>
      <c r="I139" s="34"/>
      <c r="J139" s="34"/>
    </row>
    <row r="140" spans="2:10" ht="25.5" customHeight="1">
      <c r="B140" s="10" t="s">
        <v>7</v>
      </c>
      <c r="C140" s="7">
        <v>913</v>
      </c>
      <c r="D140" s="7" t="s">
        <v>14</v>
      </c>
      <c r="E140" s="7" t="s">
        <v>0</v>
      </c>
      <c r="F140" s="9" t="s">
        <v>82</v>
      </c>
      <c r="G140" s="7"/>
      <c r="H140" s="8">
        <f>H143+H146</f>
        <v>16048</v>
      </c>
      <c r="I140" s="34"/>
      <c r="J140" s="34"/>
    </row>
    <row r="141" spans="2:10" ht="23.25" customHeight="1">
      <c r="B141" s="10" t="s">
        <v>25</v>
      </c>
      <c r="C141" s="7">
        <v>913</v>
      </c>
      <c r="D141" s="7" t="s">
        <v>14</v>
      </c>
      <c r="E141" s="7" t="s">
        <v>0</v>
      </c>
      <c r="F141" s="9" t="s">
        <v>87</v>
      </c>
      <c r="G141" s="7"/>
      <c r="H141" s="8">
        <f>H142</f>
        <v>12748</v>
      </c>
      <c r="I141" s="34"/>
      <c r="J141" s="34"/>
    </row>
    <row r="142" spans="2:10" ht="44.25" customHeight="1">
      <c r="B142" s="10" t="s">
        <v>11</v>
      </c>
      <c r="C142" s="7">
        <v>913</v>
      </c>
      <c r="D142" s="7" t="s">
        <v>14</v>
      </c>
      <c r="E142" s="7" t="s">
        <v>0</v>
      </c>
      <c r="F142" s="9" t="s">
        <v>87</v>
      </c>
      <c r="G142" s="7" t="s">
        <v>12</v>
      </c>
      <c r="H142" s="8">
        <f>H143</f>
        <v>12748</v>
      </c>
      <c r="I142" s="34"/>
      <c r="J142" s="34"/>
    </row>
    <row r="143" spans="2:10" ht="27" customHeight="1">
      <c r="B143" s="11" t="s">
        <v>32</v>
      </c>
      <c r="C143" s="7">
        <v>913</v>
      </c>
      <c r="D143" s="7" t="s">
        <v>14</v>
      </c>
      <c r="E143" s="7" t="s">
        <v>0</v>
      </c>
      <c r="F143" s="9" t="s">
        <v>87</v>
      </c>
      <c r="G143" s="12">
        <v>610</v>
      </c>
      <c r="H143" s="12">
        <v>12748</v>
      </c>
      <c r="I143" s="33"/>
      <c r="J143" s="35"/>
    </row>
    <row r="144" spans="2:10" ht="24" customHeight="1">
      <c r="B144" s="24" t="s">
        <v>20</v>
      </c>
      <c r="C144" s="7">
        <v>913</v>
      </c>
      <c r="D144" s="7" t="s">
        <v>14</v>
      </c>
      <c r="E144" s="7" t="s">
        <v>0</v>
      </c>
      <c r="F144" s="7" t="s">
        <v>91</v>
      </c>
      <c r="G144" s="7"/>
      <c r="H144" s="12">
        <f>H145</f>
        <v>3300</v>
      </c>
      <c r="I144" s="36"/>
      <c r="J144" s="36"/>
    </row>
    <row r="145" spans="2:10" ht="43.5" customHeight="1">
      <c r="B145" s="24" t="s">
        <v>11</v>
      </c>
      <c r="C145" s="7">
        <v>913</v>
      </c>
      <c r="D145" s="7" t="s">
        <v>14</v>
      </c>
      <c r="E145" s="7" t="s">
        <v>0</v>
      </c>
      <c r="F145" s="7" t="s">
        <v>91</v>
      </c>
      <c r="G145" s="7" t="s">
        <v>12</v>
      </c>
      <c r="H145" s="12">
        <f>H146</f>
        <v>3300</v>
      </c>
      <c r="I145" s="36"/>
      <c r="J145" s="36"/>
    </row>
    <row r="146" spans="2:10" ht="29.25" customHeight="1">
      <c r="B146" s="11" t="s">
        <v>32</v>
      </c>
      <c r="C146" s="7">
        <v>913</v>
      </c>
      <c r="D146" s="7" t="s">
        <v>14</v>
      </c>
      <c r="E146" s="7" t="s">
        <v>0</v>
      </c>
      <c r="F146" s="7" t="s">
        <v>91</v>
      </c>
      <c r="G146" s="12">
        <v>610</v>
      </c>
      <c r="H146" s="12">
        <v>3300</v>
      </c>
      <c r="I146" s="33"/>
      <c r="J146" s="35"/>
    </row>
    <row r="147" spans="2:10" ht="66">
      <c r="B147" s="27" t="s">
        <v>36</v>
      </c>
      <c r="C147" s="7">
        <v>913</v>
      </c>
      <c r="D147" s="7" t="s">
        <v>14</v>
      </c>
      <c r="E147" s="7" t="s">
        <v>0</v>
      </c>
      <c r="F147" s="9" t="s">
        <v>88</v>
      </c>
      <c r="G147" s="7"/>
      <c r="H147" s="8">
        <f t="shared" ref="H147:H149" si="40">H148</f>
        <v>43350</v>
      </c>
      <c r="I147" s="34"/>
      <c r="J147" s="34"/>
    </row>
    <row r="148" spans="2:10" ht="33">
      <c r="B148" s="26" t="s">
        <v>38</v>
      </c>
      <c r="C148" s="7">
        <v>913</v>
      </c>
      <c r="D148" s="7" t="s">
        <v>14</v>
      </c>
      <c r="E148" s="7" t="s">
        <v>0</v>
      </c>
      <c r="F148" s="9" t="s">
        <v>89</v>
      </c>
      <c r="G148" s="7"/>
      <c r="H148" s="8">
        <f t="shared" si="40"/>
        <v>43350</v>
      </c>
      <c r="I148" s="34"/>
      <c r="J148" s="34"/>
    </row>
    <row r="149" spans="2:10">
      <c r="B149" s="27" t="s">
        <v>8</v>
      </c>
      <c r="C149" s="7">
        <v>913</v>
      </c>
      <c r="D149" s="7" t="s">
        <v>14</v>
      </c>
      <c r="E149" s="7" t="s">
        <v>0</v>
      </c>
      <c r="F149" s="9" t="s">
        <v>89</v>
      </c>
      <c r="G149" s="7" t="s">
        <v>9</v>
      </c>
      <c r="H149" s="8">
        <f t="shared" si="40"/>
        <v>43350</v>
      </c>
      <c r="I149" s="34"/>
      <c r="J149" s="34"/>
    </row>
    <row r="150" spans="2:10" ht="54.75" customHeight="1">
      <c r="B150" s="37" t="s">
        <v>33</v>
      </c>
      <c r="C150" s="38">
        <v>913</v>
      </c>
      <c r="D150" s="38" t="s">
        <v>14</v>
      </c>
      <c r="E150" s="38" t="s">
        <v>0</v>
      </c>
      <c r="F150" s="9" t="s">
        <v>89</v>
      </c>
      <c r="G150" s="39">
        <v>810</v>
      </c>
      <c r="H150" s="39">
        <v>43350</v>
      </c>
      <c r="I150" s="40"/>
      <c r="J150" s="41"/>
    </row>
  </sheetData>
  <autoFilter ref="A6:J150"/>
  <mergeCells count="11">
    <mergeCell ref="B1:J1"/>
    <mergeCell ref="J4:J5"/>
    <mergeCell ref="B3:B5"/>
    <mergeCell ref="C3:C5"/>
    <mergeCell ref="D3:D5"/>
    <mergeCell ref="E3:E5"/>
    <mergeCell ref="F3:F5"/>
    <mergeCell ref="G3:G5"/>
    <mergeCell ref="H3:J3"/>
    <mergeCell ref="H4:H5"/>
    <mergeCell ref="I4:I5"/>
  </mergeCells>
  <pageMargins left="0.31496062992125984" right="0.19685039370078741" top="0.47244094488188981" bottom="0.35433070866141736" header="0.35433070866141736" footer="0.39370078740157483"/>
  <pageSetup paperSize="9" scale="61" firstPageNumber="131" fitToHeight="3" orientation="portrait" r:id="rId1"/>
  <headerFooter differentFirst="1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2020-22 гг</vt:lpstr>
      <vt:lpstr>'2020-22 гг'!Заголовки_для_печати</vt:lpstr>
      <vt:lpstr>'2020-22 гг'!Область_печати</vt:lpstr>
    </vt:vector>
  </TitlesOfParts>
  <Company>depfin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Чурашова</dc:creator>
  <cp:lastModifiedBy>Дмитриева Галина Анатольевна</cp:lastModifiedBy>
  <cp:lastPrinted>2019-09-10T12:10:02Z</cp:lastPrinted>
  <dcterms:created xsi:type="dcterms:W3CDTF">2007-01-25T06:11:58Z</dcterms:created>
  <dcterms:modified xsi:type="dcterms:W3CDTF">2019-09-10T12:25:45Z</dcterms:modified>
</cp:coreProperties>
</file>