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1260" windowWidth="15180" windowHeight="7785" tabRatio="601"/>
  </bookViews>
  <sheets>
    <sheet name="2022-2023" sheetId="2" r:id="rId1"/>
  </sheets>
  <definedNames>
    <definedName name="_xlnm._FilterDatabase" localSheetId="0" hidden="1">'2022-2023'!$A$2:$F$100</definedName>
    <definedName name="_xlnm.Print_Titles" localSheetId="0">'2022-2023'!$2:$5</definedName>
    <definedName name="_xlnm.Print_Area" localSheetId="0">'2022-2023'!$A$1:$I$100</definedName>
  </definedNames>
  <calcPr calcId="125725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H12" i="2"/>
  <c r="I12"/>
  <c r="G12"/>
  <c r="I17" l="1"/>
  <c r="H17"/>
  <c r="G17"/>
  <c r="I37"/>
  <c r="H37"/>
  <c r="G37"/>
  <c r="H24" l="1"/>
  <c r="H23" s="1"/>
  <c r="I24"/>
  <c r="I23" s="1"/>
  <c r="H11"/>
  <c r="H10" s="1"/>
  <c r="H9" s="1"/>
  <c r="I11"/>
  <c r="I10" s="1"/>
  <c r="I9" s="1"/>
  <c r="I64"/>
  <c r="H64" l="1"/>
  <c r="G64"/>
  <c r="H18" l="1"/>
  <c r="I18"/>
  <c r="G18"/>
  <c r="I49" l="1"/>
  <c r="H49"/>
  <c r="G49"/>
  <c r="I48"/>
  <c r="G48"/>
  <c r="H48" l="1"/>
  <c r="H52" l="1"/>
  <c r="H51" s="1"/>
  <c r="I52"/>
  <c r="I51" s="1"/>
  <c r="G52"/>
  <c r="G51" s="1"/>
  <c r="G24" l="1"/>
  <c r="G23" l="1"/>
  <c r="H43"/>
  <c r="H42" s="1"/>
  <c r="I43"/>
  <c r="I42" s="1"/>
  <c r="G43"/>
  <c r="G42" s="1"/>
  <c r="H99"/>
  <c r="H98" s="1"/>
  <c r="I99"/>
  <c r="I98" s="1"/>
  <c r="G99"/>
  <c r="G98" s="1"/>
  <c r="H95"/>
  <c r="I95"/>
  <c r="H93"/>
  <c r="I93"/>
  <c r="G95"/>
  <c r="G93"/>
  <c r="H85"/>
  <c r="I85"/>
  <c r="G85"/>
  <c r="H75"/>
  <c r="I75"/>
  <c r="G75"/>
  <c r="I96" l="1"/>
  <c r="I94"/>
  <c r="I92"/>
  <c r="I88"/>
  <c r="I87" s="1"/>
  <c r="I86" s="1"/>
  <c r="I84"/>
  <c r="I83" s="1"/>
  <c r="I82" s="1"/>
  <c r="I77"/>
  <c r="I76" s="1"/>
  <c r="I74"/>
  <c r="I73" s="1"/>
  <c r="I72" s="1"/>
  <c r="I70"/>
  <c r="I69" s="1"/>
  <c r="I68" s="1"/>
  <c r="I63"/>
  <c r="I62" s="1"/>
  <c r="I61" s="1"/>
  <c r="I59"/>
  <c r="I58" s="1"/>
  <c r="I57" s="1"/>
  <c r="I46"/>
  <c r="I45" s="1"/>
  <c r="I40"/>
  <c r="I39" s="1"/>
  <c r="I38" s="1"/>
  <c r="I36"/>
  <c r="I35" s="1"/>
  <c r="I34" s="1"/>
  <c r="I32"/>
  <c r="I31" s="1"/>
  <c r="I30" s="1"/>
  <c r="I21"/>
  <c r="I20" s="1"/>
  <c r="I19" s="1"/>
  <c r="I16"/>
  <c r="I29" l="1"/>
  <c r="I15"/>
  <c r="I14" s="1"/>
  <c r="I8" s="1"/>
  <c r="I7" s="1"/>
  <c r="I28"/>
  <c r="I56"/>
  <c r="I55" s="1"/>
  <c r="I67"/>
  <c r="I66" s="1"/>
  <c r="I91"/>
  <c r="I90" s="1"/>
  <c r="I81" l="1"/>
  <c r="I80" s="1"/>
  <c r="I6" s="1"/>
  <c r="H46" l="1"/>
  <c r="G46"/>
  <c r="G45" l="1"/>
  <c r="H45"/>
  <c r="H77" l="1"/>
  <c r="G77"/>
  <c r="G76" l="1"/>
  <c r="H76"/>
  <c r="B39" l="1"/>
  <c r="B41" s="1"/>
  <c r="B38"/>
  <c r="B40" s="1"/>
  <c r="B30"/>
  <c r="B31" s="1"/>
  <c r="B32" s="1"/>
  <c r="B33" s="1"/>
  <c r="H94" l="1"/>
  <c r="G16"/>
  <c r="G94"/>
  <c r="G32"/>
  <c r="H36"/>
  <c r="H70"/>
  <c r="G59"/>
  <c r="G84"/>
  <c r="H96"/>
  <c r="G21"/>
  <c r="G63"/>
  <c r="G92"/>
  <c r="H74"/>
  <c r="G74"/>
  <c r="H40"/>
  <c r="G96"/>
  <c r="H84"/>
  <c r="G70"/>
  <c r="H88"/>
  <c r="G88"/>
  <c r="H39" l="1"/>
  <c r="G58"/>
  <c r="H35"/>
  <c r="H73"/>
  <c r="G62"/>
  <c r="G31"/>
  <c r="G87"/>
  <c r="H87"/>
  <c r="G69"/>
  <c r="G73"/>
  <c r="G20"/>
  <c r="G83"/>
  <c r="H69"/>
  <c r="H83"/>
  <c r="G15"/>
  <c r="G91"/>
  <c r="G36"/>
  <c r="G14" l="1"/>
  <c r="H68"/>
  <c r="G82"/>
  <c r="G19"/>
  <c r="G72"/>
  <c r="G30"/>
  <c r="H72"/>
  <c r="G90"/>
  <c r="G35"/>
  <c r="H82"/>
  <c r="G68"/>
  <c r="H86"/>
  <c r="G86"/>
  <c r="G61"/>
  <c r="H34"/>
  <c r="G57"/>
  <c r="G56" s="1"/>
  <c r="H38"/>
  <c r="H67" l="1"/>
  <c r="H66" s="1"/>
  <c r="G81"/>
  <c r="G80" s="1"/>
  <c r="G67"/>
  <c r="G34"/>
  <c r="H16"/>
  <c r="H92"/>
  <c r="H63"/>
  <c r="H32"/>
  <c r="H59"/>
  <c r="G11"/>
  <c r="G40"/>
  <c r="H21"/>
  <c r="G39" l="1"/>
  <c r="H58"/>
  <c r="H31"/>
  <c r="H91"/>
  <c r="G66"/>
  <c r="H20"/>
  <c r="G10"/>
  <c r="G55"/>
  <c r="H62"/>
  <c r="H15"/>
  <c r="H14" l="1"/>
  <c r="H19"/>
  <c r="H57"/>
  <c r="G38"/>
  <c r="G29" s="1"/>
  <c r="H61"/>
  <c r="G9"/>
  <c r="G8" s="1"/>
  <c r="H90"/>
  <c r="H30"/>
  <c r="H29" s="1"/>
  <c r="H81" l="1"/>
  <c r="H80" s="1"/>
  <c r="H56"/>
  <c r="H55" s="1"/>
  <c r="H8"/>
  <c r="G7" l="1"/>
  <c r="H28"/>
  <c r="H7"/>
  <c r="G28"/>
  <c r="H6" l="1"/>
  <c r="G6"/>
</calcChain>
</file>

<file path=xl/sharedStrings.xml><?xml version="1.0" encoding="utf-8"?>
<sst xmlns="http://schemas.openxmlformats.org/spreadsheetml/2006/main" count="397" uniqueCount="88">
  <si>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</si>
  <si>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</si>
  <si>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</si>
  <si>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</si>
  <si>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</si>
  <si>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</si>
  <si>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</si>
  <si>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</si>
  <si>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</si>
  <si>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Иные бюджетные ассигнования</t>
  </si>
  <si>
    <t>800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</si>
  <si>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</si>
  <si>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</si>
  <si>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</si>
  <si>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07</t>
  </si>
  <si>
    <t>Сумма (тыс.руб.)</t>
  </si>
  <si>
    <t>Расходы на выплаты персоналу казенных учреждений</t>
  </si>
  <si>
    <t>Субсидии бюджетным учреждениям</t>
  </si>
  <si>
    <t>Финансовое обеспечение деятельности казенных учреждений</t>
  </si>
  <si>
    <t>09</t>
  </si>
  <si>
    <t>Субсидии некоммерческим организациям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</si>
  <si>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</si>
  <si>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</si>
  <si>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</si>
  <si>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</si>
  <si>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</si>
  <si>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Дошкольное образование</t>
  </si>
  <si>
    <t>913</t>
  </si>
  <si>
    <t>Дошкольные образовательные организации</t>
  </si>
  <si>
    <t>Мероприятия в сфере дошкольного образования</t>
  </si>
  <si>
    <t>Субсидии некоммерческим организациям в сфере дошкольного образования</t>
  </si>
  <si>
    <t>Общеобразовательные организации</t>
  </si>
  <si>
    <t>Мероприятия в общеобразовательных организациях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</si>
  <si>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</si>
  <si>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Субсидии юридическим лицам в сфере общего образования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</si>
  <si>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</si>
  <si>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</si>
  <si>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</si>
  <si>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Иные закупки товаров, работ и услуг для обеспечения государственных (муниципальных нужд)</t>
  </si>
  <si>
    <t>Мероприятия в области молодежной политики</t>
  </si>
  <si>
    <t>Организации, осуществляющие обеспечение деятельности в области молодежной политики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</si>
  <si>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</si>
  <si>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</si>
  <si>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 xml:space="preserve">Молодежная политика </t>
  </si>
  <si>
    <t>Департамент образования администрации городского округа Тольятти</t>
  </si>
  <si>
    <t>Всего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</si>
  <si>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</si>
  <si>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Финансовое обеспечение деятельности бюджетных и автономных  учреждений</t>
  </si>
  <si>
    <t xml:space="preserve">Уплата налогов, сборов и иных платежей                    </t>
  </si>
  <si>
    <t>Организация и проведение мероприятий с несовершеннолетними в период каникул и свободное от учебы время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</si>
  <si>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</si>
  <si>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</si>
  <si>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070 00 00000</t>
  </si>
  <si>
    <t>070 00 04000</t>
  </si>
  <si>
    <t>070 00 02000</t>
  </si>
  <si>
    <t>070 00 02260</t>
  </si>
  <si>
    <t>Муниципальная программа  «Развитие системы образования городского округа Тольятти на 2021-2027 годы»</t>
  </si>
  <si>
    <t>070 00 04260</t>
  </si>
  <si>
    <t>Субсидии некоммерческим организациям (за исключением государственных (муниципальных) учреждений)</t>
  </si>
  <si>
    <t>070 00 10260</t>
  </si>
  <si>
    <t>070 00 10000</t>
  </si>
  <si>
    <t>070 00 02270</t>
  </si>
  <si>
    <t>070 00 04270</t>
  </si>
  <si>
    <t>070 00 06000</t>
  </si>
  <si>
    <t>070 00 06270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</si>
  <si>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</si>
  <si>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070 00 02280</t>
  </si>
  <si>
    <t>070 00 04280</t>
  </si>
  <si>
    <t>Муниципальная программа «Молодежь Тольятти на 2021-2030 гг.»</t>
  </si>
  <si>
    <t>030 00 02000</t>
  </si>
  <si>
    <t>030 00 02350</t>
  </si>
  <si>
    <t>030 00 04000</t>
  </si>
  <si>
    <t>030 00 04350</t>
  </si>
  <si>
    <t>030 00 S3010</t>
  </si>
  <si>
    <t>070 00 02300</t>
  </si>
  <si>
    <t>070 00 04300</t>
  </si>
  <si>
    <t>070 00 12000</t>
  </si>
  <si>
    <t>070 00 12300</t>
  </si>
  <si>
    <t>030 00 00000</t>
  </si>
  <si>
    <t>070 00 S4940</t>
  </si>
  <si>
    <t>070 00 S4680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</si>
  <si>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2014-2023 годы</t>
    </r>
  </si>
  <si>
    <t>070 00 L3040</t>
  </si>
  <si>
    <r>
      <t xml:space="preserve"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рамках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образования и повышение эффективности реализации молодежной политики в Самарской области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2015-2024 годы</t>
    </r>
  </si>
  <si>
    <t>070 00 S4950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</si>
  <si>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2022 ГОД И ПЛАНОВЫЙ ПЕРИОД 2023-2024 ГГ</t>
  </si>
  <si>
    <t>07000S4720</t>
  </si>
  <si>
    <t>07000S4730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</si>
</sst>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3"/>
      <name val="Calibri"/>
      <family val="2"/>
      <charset val="204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0" fontId="6" fillId="0" borderId="0"/>
    <xf numFmtId="0" fontId="1" fillId="0" borderId="0"/>
  </cellStyleXfs>
  <cellXfs count="46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3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3" fontId="4" fillId="0" borderId="1" xfId="4" applyNumberFormat="1" applyFont="1" applyFill="1" applyBorder="1" applyAlignment="1">
      <alignment horizontal="center"/>
    </xf>
    <xf numFmtId="3" fontId="2" fillId="0" borderId="1" xfId="4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3" fillId="0" borderId="1" xfId="4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wrapText="1"/>
    </xf>
    <xf numFmtId="49" fontId="4" fillId="0" borderId="1" xfId="4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1" fontId="2" fillId="0" borderId="1" xfId="1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49" fontId="3" fillId="0" borderId="3" xfId="3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9"/>
    <cellStyle name="Обычный 3" xfId="6"/>
    <cellStyle name="Обычный 4" xfId="8"/>
    <cellStyle name="Обычный 8" xfId="2"/>
    <cellStyle name="Процентный" xfId="3" builtinId="5"/>
    <cellStyle name="Финансовый [0]" xfId="4" builtinId="6"/>
    <cellStyle name="Финансовый [0] 2" xfId="5"/>
    <cellStyle name="Финансовый [0]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0"/>
  <sheetViews>
    <sheetView showZeros="0" tabSelected="1" view="pageBreakPreview" zoomScale="80" zoomScaleNormal="100" zoomScaleSheetLayoutView="80" workbookViewId="0">
      <selection activeCell="H6" sqref="H6"/>
    </sheetView>
  </sheetViews>
  <sheetFormatPr defaultRowHeight="16.5"/>
  <cols>
    <col min="1" max="1" width="63.42578125" style="11" customWidth="1"/>
    <col min="2" max="2" width="6.140625" style="1" customWidth="1"/>
    <col min="3" max="3" width="6.28515625" style="2" customWidth="1"/>
    <col min="4" max="4" width="5.85546875" style="2" customWidth="1"/>
    <col min="5" max="5" width="16.28515625" style="3" customWidth="1"/>
    <col min="6" max="6" width="8.28515625" style="2" customWidth="1"/>
    <col min="7" max="9" width="16.140625" style="4" customWidth="1"/>
    <col min="10" max="16384" width="9.140625" style="4"/>
  </cols>
  <sheetData>
    <row r="1" spans="1:9" ht="136.5" customHeight="1">
      <c r="A1" s="42" t="s">
        <v>85</v>
      </c>
      <c r="B1" s="42"/>
      <c r="C1" s="42"/>
      <c r="D1" s="42"/>
      <c r="E1" s="42"/>
      <c r="F1" s="42"/>
      <c r="G1" s="42"/>
      <c r="H1" s="42"/>
      <c r="I1" s="42"/>
    </row>
    <row r="2" spans="1:9" ht="26.25" customHeight="1">
      <c r="A2" s="36" t="s">
        <v>0</v>
      </c>
      <c r="B2" s="43" t="s">
        <v>3</v>
      </c>
      <c r="C2" s="39" t="s">
        <v>4</v>
      </c>
      <c r="D2" s="39" t="s">
        <v>5</v>
      </c>
      <c r="E2" s="39" t="s">
        <v>1</v>
      </c>
      <c r="F2" s="39" t="s">
        <v>2</v>
      </c>
      <c r="G2" s="34" t="s">
        <v>15</v>
      </c>
      <c r="H2" s="35"/>
      <c r="I2" s="35"/>
    </row>
    <row r="3" spans="1:9" ht="23.25" customHeight="1">
      <c r="A3" s="37"/>
      <c r="B3" s="44"/>
      <c r="C3" s="40"/>
      <c r="D3" s="40"/>
      <c r="E3" s="40"/>
      <c r="F3" s="40"/>
      <c r="G3" s="31">
        <v>2022</v>
      </c>
      <c r="H3" s="31">
        <v>2023</v>
      </c>
      <c r="I3" s="31">
        <v>2024</v>
      </c>
    </row>
    <row r="4" spans="1:9" ht="30.75" customHeight="1">
      <c r="A4" s="37"/>
      <c r="B4" s="44"/>
      <c r="C4" s="40"/>
      <c r="D4" s="40"/>
      <c r="E4" s="40"/>
      <c r="F4" s="40"/>
      <c r="G4" s="33" t="s">
        <v>45</v>
      </c>
      <c r="H4" s="33" t="s">
        <v>45</v>
      </c>
      <c r="I4" s="33" t="s">
        <v>45</v>
      </c>
    </row>
    <row r="5" spans="1:9" ht="94.5" customHeight="1">
      <c r="A5" s="38"/>
      <c r="B5" s="45"/>
      <c r="C5" s="41"/>
      <c r="D5" s="41"/>
      <c r="E5" s="41"/>
      <c r="F5" s="41"/>
      <c r="G5" s="33"/>
      <c r="H5" s="33"/>
      <c r="I5" s="33"/>
    </row>
    <row r="6" spans="1:9" ht="40.5">
      <c r="A6" s="12" t="s">
        <v>44</v>
      </c>
      <c r="B6" s="13">
        <v>913</v>
      </c>
      <c r="C6" s="13"/>
      <c r="D6" s="13"/>
      <c r="E6" s="14"/>
      <c r="F6" s="13"/>
      <c r="G6" s="24">
        <f t="shared" ref="G6:I6" si="0">G7+G28+G66+G80+G55</f>
        <v>2409930</v>
      </c>
      <c r="H6" s="24">
        <f t="shared" si="0"/>
        <v>2396553</v>
      </c>
      <c r="I6" s="24">
        <f t="shared" si="0"/>
        <v>2396553</v>
      </c>
    </row>
    <row r="7" spans="1:9" ht="24" customHeight="1">
      <c r="A7" s="15" t="s">
        <v>26</v>
      </c>
      <c r="B7" s="26">
        <v>913</v>
      </c>
      <c r="C7" s="16" t="s">
        <v>14</v>
      </c>
      <c r="D7" s="16" t="s">
        <v>6</v>
      </c>
      <c r="E7" s="17"/>
      <c r="F7" s="16"/>
      <c r="G7" s="18">
        <f>G8</f>
        <v>1224866</v>
      </c>
      <c r="H7" s="18">
        <f t="shared" ref="H7:I7" si="1">H8</f>
        <v>1217616</v>
      </c>
      <c r="I7" s="18">
        <f t="shared" si="1"/>
        <v>1217616</v>
      </c>
    </row>
    <row r="8" spans="1:9" ht="53.25" customHeight="1">
      <c r="A8" s="8" t="s">
        <v>56</v>
      </c>
      <c r="B8" s="27">
        <v>913</v>
      </c>
      <c r="C8" s="6" t="s">
        <v>14</v>
      </c>
      <c r="D8" s="6" t="s">
        <v>6</v>
      </c>
      <c r="E8" s="6" t="s">
        <v>52</v>
      </c>
      <c r="F8" s="6"/>
      <c r="G8" s="19">
        <f>G9+G14+G19+G23</f>
        <v>1224866</v>
      </c>
      <c r="H8" s="19">
        <f t="shared" ref="H8:I8" si="2">H9+H14+H19+H23</f>
        <v>1217616</v>
      </c>
      <c r="I8" s="19">
        <f t="shared" si="2"/>
        <v>1217616</v>
      </c>
    </row>
    <row r="9" spans="1:9" ht="33">
      <c r="A9" s="8" t="s">
        <v>47</v>
      </c>
      <c r="B9" s="27">
        <v>913</v>
      </c>
      <c r="C9" s="6" t="s">
        <v>14</v>
      </c>
      <c r="D9" s="6" t="s">
        <v>6</v>
      </c>
      <c r="E9" s="6" t="s">
        <v>54</v>
      </c>
      <c r="F9" s="27"/>
      <c r="G9" s="21">
        <f t="shared" ref="G9:I10" si="3">G10</f>
        <v>834931</v>
      </c>
      <c r="H9" s="21">
        <f t="shared" si="3"/>
        <v>834931</v>
      </c>
      <c r="I9" s="21">
        <f t="shared" si="3"/>
        <v>834931</v>
      </c>
    </row>
    <row r="10" spans="1:9">
      <c r="A10" s="9" t="s">
        <v>28</v>
      </c>
      <c r="B10" s="27">
        <v>913</v>
      </c>
      <c r="C10" s="6" t="s">
        <v>14</v>
      </c>
      <c r="D10" s="6" t="s">
        <v>6</v>
      </c>
      <c r="E10" s="6" t="s">
        <v>55</v>
      </c>
      <c r="F10" s="27"/>
      <c r="G10" s="21">
        <f t="shared" si="3"/>
        <v>834931</v>
      </c>
      <c r="H10" s="21">
        <f t="shared" si="3"/>
        <v>834931</v>
      </c>
      <c r="I10" s="21">
        <f t="shared" si="3"/>
        <v>834931</v>
      </c>
    </row>
    <row r="11" spans="1:9" ht="33">
      <c r="A11" s="9" t="s">
        <v>12</v>
      </c>
      <c r="B11" s="27">
        <v>913</v>
      </c>
      <c r="C11" s="6" t="s">
        <v>14</v>
      </c>
      <c r="D11" s="6" t="s">
        <v>6</v>
      </c>
      <c r="E11" s="6" t="s">
        <v>55</v>
      </c>
      <c r="F11" s="27" t="s">
        <v>13</v>
      </c>
      <c r="G11" s="19">
        <f t="shared" ref="G11" si="4">G12+G13</f>
        <v>834931</v>
      </c>
      <c r="H11" s="19">
        <f t="shared" ref="H11:I11" si="5">H12+H13</f>
        <v>834931</v>
      </c>
      <c r="I11" s="19">
        <f t="shared" si="5"/>
        <v>834931</v>
      </c>
    </row>
    <row r="12" spans="1:9">
      <c r="A12" s="9" t="s">
        <v>17</v>
      </c>
      <c r="B12" s="27">
        <v>913</v>
      </c>
      <c r="C12" s="6" t="s">
        <v>14</v>
      </c>
      <c r="D12" s="6" t="s">
        <v>6</v>
      </c>
      <c r="E12" s="6" t="s">
        <v>55</v>
      </c>
      <c r="F12" s="5">
        <v>610</v>
      </c>
      <c r="G12" s="5">
        <f>458185+68741</f>
        <v>526926</v>
      </c>
      <c r="H12" s="5">
        <f t="shared" ref="H12:I12" si="6">458185+68741</f>
        <v>526926</v>
      </c>
      <c r="I12" s="5">
        <f t="shared" si="6"/>
        <v>526926</v>
      </c>
    </row>
    <row r="13" spans="1:9">
      <c r="A13" s="9" t="s">
        <v>21</v>
      </c>
      <c r="B13" s="27">
        <v>913</v>
      </c>
      <c r="C13" s="6" t="s">
        <v>14</v>
      </c>
      <c r="D13" s="6" t="s">
        <v>6</v>
      </c>
      <c r="E13" s="6" t="s">
        <v>55</v>
      </c>
      <c r="F13" s="5">
        <v>620</v>
      </c>
      <c r="G13" s="5">
        <v>308005</v>
      </c>
      <c r="H13" s="5">
        <v>308005</v>
      </c>
      <c r="I13" s="5">
        <v>308005</v>
      </c>
    </row>
    <row r="14" spans="1:9">
      <c r="A14" s="9" t="s">
        <v>8</v>
      </c>
      <c r="B14" s="27">
        <v>913</v>
      </c>
      <c r="C14" s="6" t="s">
        <v>14</v>
      </c>
      <c r="D14" s="6" t="s">
        <v>6</v>
      </c>
      <c r="E14" s="6" t="s">
        <v>53</v>
      </c>
      <c r="F14" s="27"/>
      <c r="G14" s="21">
        <f t="shared" ref="G14:I15" si="7">G15</f>
        <v>91945</v>
      </c>
      <c r="H14" s="21">
        <f t="shared" si="7"/>
        <v>86004</v>
      </c>
      <c r="I14" s="21">
        <f t="shared" si="7"/>
        <v>86004</v>
      </c>
    </row>
    <row r="15" spans="1:9">
      <c r="A15" s="9" t="s">
        <v>29</v>
      </c>
      <c r="B15" s="27">
        <v>913</v>
      </c>
      <c r="C15" s="6" t="s">
        <v>14</v>
      </c>
      <c r="D15" s="6" t="s">
        <v>6</v>
      </c>
      <c r="E15" s="6" t="s">
        <v>57</v>
      </c>
      <c r="F15" s="27"/>
      <c r="G15" s="21">
        <f t="shared" si="7"/>
        <v>91945</v>
      </c>
      <c r="H15" s="21">
        <f t="shared" si="7"/>
        <v>86004</v>
      </c>
      <c r="I15" s="21">
        <f t="shared" si="7"/>
        <v>86004</v>
      </c>
    </row>
    <row r="16" spans="1:9" ht="33">
      <c r="A16" s="9" t="s">
        <v>12</v>
      </c>
      <c r="B16" s="27">
        <v>913</v>
      </c>
      <c r="C16" s="6" t="s">
        <v>14</v>
      </c>
      <c r="D16" s="6" t="s">
        <v>6</v>
      </c>
      <c r="E16" s="6" t="s">
        <v>57</v>
      </c>
      <c r="F16" s="27" t="s">
        <v>13</v>
      </c>
      <c r="G16" s="21">
        <f t="shared" ref="G16:H16" si="8">G17+G18</f>
        <v>91945</v>
      </c>
      <c r="H16" s="21">
        <f t="shared" si="8"/>
        <v>86004</v>
      </c>
      <c r="I16" s="21">
        <f t="shared" ref="I16" si="9">I17+I18</f>
        <v>86004</v>
      </c>
    </row>
    <row r="17" spans="1:9">
      <c r="A17" s="9" t="s">
        <v>17</v>
      </c>
      <c r="B17" s="27">
        <v>913</v>
      </c>
      <c r="C17" s="6" t="s">
        <v>14</v>
      </c>
      <c r="D17" s="6" t="s">
        <v>6</v>
      </c>
      <c r="E17" s="6" t="s">
        <v>57</v>
      </c>
      <c r="F17" s="5">
        <v>610</v>
      </c>
      <c r="G17" s="5">
        <f>450+4775+19218+40202+3733+947+2208</f>
        <v>71533</v>
      </c>
      <c r="H17" s="5">
        <f>450+4775+19218+40202+947</f>
        <v>65592</v>
      </c>
      <c r="I17" s="5">
        <f>450+4775+19218+40202+947</f>
        <v>65592</v>
      </c>
    </row>
    <row r="18" spans="1:9">
      <c r="A18" s="9" t="s">
        <v>21</v>
      </c>
      <c r="B18" s="27">
        <v>913</v>
      </c>
      <c r="C18" s="6" t="s">
        <v>14</v>
      </c>
      <c r="D18" s="6" t="s">
        <v>6</v>
      </c>
      <c r="E18" s="6" t="s">
        <v>57</v>
      </c>
      <c r="F18" s="5">
        <v>620</v>
      </c>
      <c r="G18" s="5">
        <f>400+4103+15767+142</f>
        <v>20412</v>
      </c>
      <c r="H18" s="5">
        <f t="shared" ref="H18:I18" si="10">400+4103+15767+142</f>
        <v>20412</v>
      </c>
      <c r="I18" s="5">
        <f t="shared" si="10"/>
        <v>20412</v>
      </c>
    </row>
    <row r="19" spans="1:9">
      <c r="A19" s="8" t="s">
        <v>20</v>
      </c>
      <c r="B19" s="27">
        <v>913</v>
      </c>
      <c r="C19" s="27" t="s">
        <v>14</v>
      </c>
      <c r="D19" s="27" t="s">
        <v>6</v>
      </c>
      <c r="E19" s="6" t="s">
        <v>60</v>
      </c>
      <c r="F19" s="27"/>
      <c r="G19" s="19">
        <f t="shared" ref="G19:I21" si="11">G20</f>
        <v>296681</v>
      </c>
      <c r="H19" s="19">
        <f t="shared" si="11"/>
        <v>296681</v>
      </c>
      <c r="I19" s="19">
        <f t="shared" si="11"/>
        <v>296681</v>
      </c>
    </row>
    <row r="20" spans="1:9" ht="33">
      <c r="A20" s="8" t="s">
        <v>30</v>
      </c>
      <c r="B20" s="27">
        <v>913</v>
      </c>
      <c r="C20" s="27" t="s">
        <v>14</v>
      </c>
      <c r="D20" s="27" t="s">
        <v>6</v>
      </c>
      <c r="E20" s="6" t="s">
        <v>59</v>
      </c>
      <c r="F20" s="27"/>
      <c r="G20" s="19">
        <f t="shared" si="11"/>
        <v>296681</v>
      </c>
      <c r="H20" s="19">
        <f t="shared" si="11"/>
        <v>296681</v>
      </c>
      <c r="I20" s="19">
        <f t="shared" si="11"/>
        <v>296681</v>
      </c>
    </row>
    <row r="21" spans="1:9" ht="33">
      <c r="A21" s="8" t="s">
        <v>12</v>
      </c>
      <c r="B21" s="27">
        <v>913</v>
      </c>
      <c r="C21" s="27" t="s">
        <v>14</v>
      </c>
      <c r="D21" s="27" t="s">
        <v>6</v>
      </c>
      <c r="E21" s="6" t="s">
        <v>59</v>
      </c>
      <c r="F21" s="27" t="s">
        <v>13</v>
      </c>
      <c r="G21" s="19">
        <f t="shared" si="11"/>
        <v>296681</v>
      </c>
      <c r="H21" s="19">
        <f t="shared" si="11"/>
        <v>296681</v>
      </c>
      <c r="I21" s="19">
        <f t="shared" si="11"/>
        <v>296681</v>
      </c>
    </row>
    <row r="22" spans="1:9" ht="33">
      <c r="A22" s="8" t="s">
        <v>58</v>
      </c>
      <c r="B22" s="27">
        <v>913</v>
      </c>
      <c r="C22" s="27" t="s">
        <v>14</v>
      </c>
      <c r="D22" s="27" t="s">
        <v>6</v>
      </c>
      <c r="E22" s="6" t="s">
        <v>59</v>
      </c>
      <c r="F22" s="5">
        <v>630</v>
      </c>
      <c r="G22" s="5">
        <v>296681</v>
      </c>
      <c r="H22" s="5">
        <v>296681</v>
      </c>
      <c r="I22" s="5">
        <v>296681</v>
      </c>
    </row>
    <row r="23" spans="1:9" ht="49.5">
      <c r="A23" s="8" t="s">
        <v>50</v>
      </c>
      <c r="B23" s="27">
        <v>913</v>
      </c>
      <c r="C23" s="27" t="s">
        <v>14</v>
      </c>
      <c r="D23" s="27" t="s">
        <v>6</v>
      </c>
      <c r="E23" s="6" t="s">
        <v>79</v>
      </c>
      <c r="F23" s="5"/>
      <c r="G23" s="5">
        <f>G24</f>
        <v>1309</v>
      </c>
      <c r="H23" s="5">
        <f t="shared" ref="H23:I23" si="12">H24</f>
        <v>0</v>
      </c>
      <c r="I23" s="5">
        <f t="shared" si="12"/>
        <v>0</v>
      </c>
    </row>
    <row r="24" spans="1:9" ht="33">
      <c r="A24" s="8" t="s">
        <v>12</v>
      </c>
      <c r="B24" s="27">
        <v>913</v>
      </c>
      <c r="C24" s="27" t="s">
        <v>14</v>
      </c>
      <c r="D24" s="27" t="s">
        <v>6</v>
      </c>
      <c r="E24" s="6" t="s">
        <v>79</v>
      </c>
      <c r="F24" s="5">
        <v>600</v>
      </c>
      <c r="G24" s="5">
        <f>G25+G26</f>
        <v>1309</v>
      </c>
      <c r="H24" s="5">
        <f t="shared" ref="H24:I24" si="13">H25+H26</f>
        <v>0</v>
      </c>
      <c r="I24" s="5">
        <f t="shared" si="13"/>
        <v>0</v>
      </c>
    </row>
    <row r="25" spans="1:9">
      <c r="A25" s="8" t="s">
        <v>17</v>
      </c>
      <c r="B25" s="27">
        <v>913</v>
      </c>
      <c r="C25" s="27" t="s">
        <v>14</v>
      </c>
      <c r="D25" s="27" t="s">
        <v>6</v>
      </c>
      <c r="E25" s="6" t="s">
        <v>79</v>
      </c>
      <c r="F25" s="5">
        <v>610</v>
      </c>
      <c r="G25" s="5">
        <v>655</v>
      </c>
      <c r="H25" s="5"/>
      <c r="I25" s="5"/>
    </row>
    <row r="26" spans="1:9">
      <c r="A26" s="9" t="s">
        <v>21</v>
      </c>
      <c r="B26" s="27">
        <v>913</v>
      </c>
      <c r="C26" s="27" t="s">
        <v>14</v>
      </c>
      <c r="D26" s="27" t="s">
        <v>6</v>
      </c>
      <c r="E26" s="6" t="s">
        <v>79</v>
      </c>
      <c r="F26" s="5">
        <v>620</v>
      </c>
      <c r="G26" s="5">
        <v>654</v>
      </c>
      <c r="H26" s="5"/>
      <c r="I26" s="5"/>
    </row>
    <row r="27" spans="1:9">
      <c r="A27" s="8"/>
      <c r="B27" s="27"/>
      <c r="C27" s="27"/>
      <c r="D27" s="27"/>
      <c r="E27" s="6"/>
      <c r="F27" s="5"/>
      <c r="G27" s="5"/>
      <c r="H27" s="5"/>
      <c r="I27" s="5"/>
    </row>
    <row r="28" spans="1:9" ht="18.75">
      <c r="A28" s="15" t="s">
        <v>23</v>
      </c>
      <c r="B28" s="16" t="s">
        <v>27</v>
      </c>
      <c r="C28" s="16" t="s">
        <v>14</v>
      </c>
      <c r="D28" s="16" t="s">
        <v>11</v>
      </c>
      <c r="E28" s="17"/>
      <c r="F28" s="16"/>
      <c r="G28" s="18">
        <f>G29</f>
        <v>703344</v>
      </c>
      <c r="H28" s="18">
        <f t="shared" ref="H28:I28" si="14">H29</f>
        <v>697468</v>
      </c>
      <c r="I28" s="18">
        <f t="shared" si="14"/>
        <v>697564</v>
      </c>
    </row>
    <row r="29" spans="1:9" ht="53.25" customHeight="1">
      <c r="A29" s="8" t="s">
        <v>56</v>
      </c>
      <c r="B29" s="6">
        <v>913</v>
      </c>
      <c r="C29" s="6" t="s">
        <v>14</v>
      </c>
      <c r="D29" s="6" t="s">
        <v>11</v>
      </c>
      <c r="E29" s="6" t="s">
        <v>52</v>
      </c>
      <c r="F29" s="6"/>
      <c r="G29" s="19">
        <f>G30+G34+G38+G45+G51+G48+G42</f>
        <v>703344</v>
      </c>
      <c r="H29" s="19">
        <f t="shared" ref="H29:I29" si="15">H30+H34+H38+H45+H51+H48+H42</f>
        <v>697468</v>
      </c>
      <c r="I29" s="19">
        <f t="shared" si="15"/>
        <v>697564</v>
      </c>
    </row>
    <row r="30" spans="1:9" ht="33">
      <c r="A30" s="8" t="s">
        <v>47</v>
      </c>
      <c r="B30" s="6">
        <f>B29</f>
        <v>913</v>
      </c>
      <c r="C30" s="6" t="s">
        <v>14</v>
      </c>
      <c r="D30" s="6" t="s">
        <v>11</v>
      </c>
      <c r="E30" s="6" t="s">
        <v>54</v>
      </c>
      <c r="F30" s="27"/>
      <c r="G30" s="21">
        <f t="shared" ref="G30:I32" si="16">G31</f>
        <v>630101</v>
      </c>
      <c r="H30" s="21">
        <f t="shared" si="16"/>
        <v>630101</v>
      </c>
      <c r="I30" s="21">
        <f t="shared" si="16"/>
        <v>630101</v>
      </c>
    </row>
    <row r="31" spans="1:9">
      <c r="A31" s="8" t="s">
        <v>31</v>
      </c>
      <c r="B31" s="6">
        <f>B30</f>
        <v>913</v>
      </c>
      <c r="C31" s="6" t="s">
        <v>14</v>
      </c>
      <c r="D31" s="6" t="s">
        <v>11</v>
      </c>
      <c r="E31" s="6" t="s">
        <v>61</v>
      </c>
      <c r="F31" s="27"/>
      <c r="G31" s="21">
        <f t="shared" si="16"/>
        <v>630101</v>
      </c>
      <c r="H31" s="21">
        <f t="shared" si="16"/>
        <v>630101</v>
      </c>
      <c r="I31" s="21">
        <f t="shared" si="16"/>
        <v>630101</v>
      </c>
    </row>
    <row r="32" spans="1:9" ht="33">
      <c r="A32" s="9" t="s">
        <v>12</v>
      </c>
      <c r="B32" s="6">
        <f>B31</f>
        <v>913</v>
      </c>
      <c r="C32" s="6" t="s">
        <v>14</v>
      </c>
      <c r="D32" s="6" t="s">
        <v>11</v>
      </c>
      <c r="E32" s="6" t="s">
        <v>61</v>
      </c>
      <c r="F32" s="27" t="s">
        <v>13</v>
      </c>
      <c r="G32" s="19">
        <f t="shared" si="16"/>
        <v>630101</v>
      </c>
      <c r="H32" s="19">
        <f t="shared" si="16"/>
        <v>630101</v>
      </c>
      <c r="I32" s="19">
        <f t="shared" si="16"/>
        <v>630101</v>
      </c>
    </row>
    <row r="33" spans="1:9">
      <c r="A33" s="9" t="s">
        <v>17</v>
      </c>
      <c r="B33" s="6">
        <f>B32</f>
        <v>913</v>
      </c>
      <c r="C33" s="6" t="s">
        <v>14</v>
      </c>
      <c r="D33" s="6" t="s">
        <v>11</v>
      </c>
      <c r="E33" s="6" t="s">
        <v>61</v>
      </c>
      <c r="F33" s="5">
        <v>610</v>
      </c>
      <c r="G33" s="5">
        <v>630101</v>
      </c>
      <c r="H33" s="5">
        <v>630101</v>
      </c>
      <c r="I33" s="5">
        <v>630101</v>
      </c>
    </row>
    <row r="34" spans="1:9">
      <c r="A34" s="8" t="s">
        <v>8</v>
      </c>
      <c r="B34" s="6">
        <v>913</v>
      </c>
      <c r="C34" s="6" t="s">
        <v>14</v>
      </c>
      <c r="D34" s="6" t="s">
        <v>11</v>
      </c>
      <c r="E34" s="6" t="s">
        <v>53</v>
      </c>
      <c r="F34" s="27"/>
      <c r="G34" s="19">
        <f t="shared" ref="G34:I36" si="17">G35</f>
        <v>29402</v>
      </c>
      <c r="H34" s="19">
        <f t="shared" si="17"/>
        <v>31922</v>
      </c>
      <c r="I34" s="19">
        <f t="shared" si="17"/>
        <v>32287</v>
      </c>
    </row>
    <row r="35" spans="1:9">
      <c r="A35" s="8" t="s">
        <v>32</v>
      </c>
      <c r="B35" s="6">
        <v>913</v>
      </c>
      <c r="C35" s="6" t="s">
        <v>14</v>
      </c>
      <c r="D35" s="6" t="s">
        <v>11</v>
      </c>
      <c r="E35" s="6" t="s">
        <v>62</v>
      </c>
      <c r="F35" s="27"/>
      <c r="G35" s="19">
        <f t="shared" si="17"/>
        <v>29402</v>
      </c>
      <c r="H35" s="19">
        <f t="shared" si="17"/>
        <v>31922</v>
      </c>
      <c r="I35" s="19">
        <f t="shared" si="17"/>
        <v>32287</v>
      </c>
    </row>
    <row r="36" spans="1:9" ht="33">
      <c r="A36" s="8" t="s">
        <v>12</v>
      </c>
      <c r="B36" s="6">
        <v>913</v>
      </c>
      <c r="C36" s="6" t="s">
        <v>14</v>
      </c>
      <c r="D36" s="6" t="s">
        <v>11</v>
      </c>
      <c r="E36" s="6" t="s">
        <v>62</v>
      </c>
      <c r="F36" s="27" t="s">
        <v>13</v>
      </c>
      <c r="G36" s="19">
        <f t="shared" si="17"/>
        <v>29402</v>
      </c>
      <c r="H36" s="19">
        <f t="shared" si="17"/>
        <v>31922</v>
      </c>
      <c r="I36" s="19">
        <f t="shared" si="17"/>
        <v>32287</v>
      </c>
    </row>
    <row r="37" spans="1:9">
      <c r="A37" s="9" t="s">
        <v>17</v>
      </c>
      <c r="B37" s="6">
        <v>913</v>
      </c>
      <c r="C37" s="6" t="s">
        <v>14</v>
      </c>
      <c r="D37" s="6" t="s">
        <v>11</v>
      </c>
      <c r="E37" s="6" t="s">
        <v>62</v>
      </c>
      <c r="F37" s="5">
        <v>610</v>
      </c>
      <c r="G37" s="5">
        <f>1561+10938+5878+6829+883+1027+1513+773</f>
        <v>29402</v>
      </c>
      <c r="H37" s="5">
        <f>1561+10938+5878+6829+883+1027+1513+773+2208+312</f>
        <v>31922</v>
      </c>
      <c r="I37" s="5">
        <f>1561+10938+5878+6829+883+1027+1513+773+2208+312+269+96</f>
        <v>32287</v>
      </c>
    </row>
    <row r="38" spans="1:9" ht="49.5">
      <c r="A38" s="8" t="s">
        <v>33</v>
      </c>
      <c r="B38" s="6">
        <f>B34</f>
        <v>913</v>
      </c>
      <c r="C38" s="6" t="s">
        <v>14</v>
      </c>
      <c r="D38" s="6" t="s">
        <v>11</v>
      </c>
      <c r="E38" s="6" t="s">
        <v>63</v>
      </c>
      <c r="F38" s="6"/>
      <c r="G38" s="19">
        <f t="shared" ref="G38:I40" si="18">G39</f>
        <v>34810</v>
      </c>
      <c r="H38" s="19">
        <f t="shared" si="18"/>
        <v>34810</v>
      </c>
      <c r="I38" s="19">
        <f t="shared" si="18"/>
        <v>34810</v>
      </c>
    </row>
    <row r="39" spans="1:9" ht="39.75" customHeight="1">
      <c r="A39" s="9" t="s">
        <v>34</v>
      </c>
      <c r="B39" s="6">
        <f>B35</f>
        <v>913</v>
      </c>
      <c r="C39" s="6" t="s">
        <v>14</v>
      </c>
      <c r="D39" s="6" t="s">
        <v>11</v>
      </c>
      <c r="E39" s="6" t="s">
        <v>64</v>
      </c>
      <c r="F39" s="6"/>
      <c r="G39" s="19">
        <f t="shared" si="18"/>
        <v>34810</v>
      </c>
      <c r="H39" s="19">
        <f t="shared" si="18"/>
        <v>34810</v>
      </c>
      <c r="I39" s="19">
        <f t="shared" si="18"/>
        <v>34810</v>
      </c>
    </row>
    <row r="40" spans="1:9">
      <c r="A40" s="8" t="s">
        <v>9</v>
      </c>
      <c r="B40" s="6">
        <f>B38</f>
        <v>913</v>
      </c>
      <c r="C40" s="6" t="s">
        <v>14</v>
      </c>
      <c r="D40" s="6" t="s">
        <v>11</v>
      </c>
      <c r="E40" s="6" t="s">
        <v>64</v>
      </c>
      <c r="F40" s="6" t="s">
        <v>10</v>
      </c>
      <c r="G40" s="19">
        <f t="shared" si="18"/>
        <v>34810</v>
      </c>
      <c r="H40" s="19">
        <f t="shared" si="18"/>
        <v>34810</v>
      </c>
      <c r="I40" s="19">
        <f t="shared" si="18"/>
        <v>34810</v>
      </c>
    </row>
    <row r="41" spans="1:9" ht="49.5">
      <c r="A41" s="8" t="s">
        <v>65</v>
      </c>
      <c r="B41" s="6">
        <f>B39</f>
        <v>913</v>
      </c>
      <c r="C41" s="6" t="s">
        <v>14</v>
      </c>
      <c r="D41" s="6" t="s">
        <v>11</v>
      </c>
      <c r="E41" s="6" t="s">
        <v>64</v>
      </c>
      <c r="F41" s="5">
        <v>810</v>
      </c>
      <c r="G41" s="5">
        <v>34810</v>
      </c>
      <c r="H41" s="5">
        <v>34810</v>
      </c>
      <c r="I41" s="5">
        <v>34810</v>
      </c>
    </row>
    <row r="42" spans="1:9" ht="117">
      <c r="A42" s="25" t="s">
        <v>83</v>
      </c>
      <c r="B42" s="27">
        <v>913</v>
      </c>
      <c r="C42" s="27" t="s">
        <v>14</v>
      </c>
      <c r="D42" s="6" t="s">
        <v>11</v>
      </c>
      <c r="E42" s="6" t="s">
        <v>82</v>
      </c>
      <c r="F42" s="5"/>
      <c r="G42" s="19">
        <f>G43</f>
        <v>345</v>
      </c>
      <c r="H42" s="19">
        <f t="shared" ref="H42:I43" si="19">H43</f>
        <v>366</v>
      </c>
      <c r="I42" s="19">
        <f t="shared" si="19"/>
        <v>366</v>
      </c>
    </row>
    <row r="43" spans="1:9">
      <c r="A43" s="8" t="s">
        <v>9</v>
      </c>
      <c r="B43" s="27">
        <v>913</v>
      </c>
      <c r="C43" s="27" t="s">
        <v>14</v>
      </c>
      <c r="D43" s="6" t="s">
        <v>11</v>
      </c>
      <c r="E43" s="6" t="s">
        <v>82</v>
      </c>
      <c r="F43" s="5">
        <v>800</v>
      </c>
      <c r="G43" s="19">
        <f>G44</f>
        <v>345</v>
      </c>
      <c r="H43" s="19">
        <f t="shared" si="19"/>
        <v>366</v>
      </c>
      <c r="I43" s="19">
        <f t="shared" si="19"/>
        <v>366</v>
      </c>
    </row>
    <row r="44" spans="1:9" ht="49.5">
      <c r="A44" s="8" t="s">
        <v>65</v>
      </c>
      <c r="B44" s="27">
        <v>913</v>
      </c>
      <c r="C44" s="27" t="s">
        <v>14</v>
      </c>
      <c r="D44" s="6" t="s">
        <v>11</v>
      </c>
      <c r="E44" s="6" t="s">
        <v>82</v>
      </c>
      <c r="F44" s="5">
        <v>810</v>
      </c>
      <c r="G44" s="5">
        <v>345</v>
      </c>
      <c r="H44" s="5">
        <v>366</v>
      </c>
      <c r="I44" s="5">
        <v>366</v>
      </c>
    </row>
    <row r="45" spans="1:9" ht="66">
      <c r="A45" s="9" t="s">
        <v>51</v>
      </c>
      <c r="B45" s="27">
        <v>913</v>
      </c>
      <c r="C45" s="27" t="s">
        <v>14</v>
      </c>
      <c r="D45" s="6" t="s">
        <v>11</v>
      </c>
      <c r="E45" s="6" t="s">
        <v>86</v>
      </c>
      <c r="F45" s="5"/>
      <c r="G45" s="5">
        <f>G46</f>
        <v>532</v>
      </c>
      <c r="H45" s="5">
        <f t="shared" ref="H45:I49" si="20">H46</f>
        <v>0</v>
      </c>
      <c r="I45" s="5">
        <f t="shared" si="20"/>
        <v>0</v>
      </c>
    </row>
    <row r="46" spans="1:9" ht="33">
      <c r="A46" s="8" t="s">
        <v>12</v>
      </c>
      <c r="B46" s="27">
        <v>913</v>
      </c>
      <c r="C46" s="27" t="s">
        <v>14</v>
      </c>
      <c r="D46" s="6" t="s">
        <v>11</v>
      </c>
      <c r="E46" s="6" t="s">
        <v>86</v>
      </c>
      <c r="F46" s="5">
        <v>600</v>
      </c>
      <c r="G46" s="5">
        <f>G47</f>
        <v>532</v>
      </c>
      <c r="H46" s="5">
        <f t="shared" si="20"/>
        <v>0</v>
      </c>
      <c r="I46" s="5">
        <f t="shared" si="20"/>
        <v>0</v>
      </c>
    </row>
    <row r="47" spans="1:9">
      <c r="A47" s="9" t="s">
        <v>17</v>
      </c>
      <c r="B47" s="27">
        <v>913</v>
      </c>
      <c r="C47" s="27" t="s">
        <v>14</v>
      </c>
      <c r="D47" s="6" t="s">
        <v>11</v>
      </c>
      <c r="E47" s="6" t="s">
        <v>86</v>
      </c>
      <c r="F47" s="5">
        <v>610</v>
      </c>
      <c r="G47" s="5">
        <v>532</v>
      </c>
      <c r="H47" s="5"/>
      <c r="I47" s="5"/>
    </row>
    <row r="48" spans="1:9" ht="66">
      <c r="A48" s="9" t="s">
        <v>51</v>
      </c>
      <c r="B48" s="27">
        <v>913</v>
      </c>
      <c r="C48" s="27" t="s">
        <v>14</v>
      </c>
      <c r="D48" s="6" t="s">
        <v>11</v>
      </c>
      <c r="E48" s="6" t="s">
        <v>87</v>
      </c>
      <c r="F48" s="5"/>
      <c r="G48" s="5">
        <f>G49</f>
        <v>6813</v>
      </c>
      <c r="H48" s="5">
        <f t="shared" si="20"/>
        <v>0</v>
      </c>
      <c r="I48" s="5">
        <f t="shared" si="20"/>
        <v>0</v>
      </c>
    </row>
    <row r="49" spans="1:9" ht="33">
      <c r="A49" s="8" t="s">
        <v>12</v>
      </c>
      <c r="B49" s="27">
        <v>913</v>
      </c>
      <c r="C49" s="27" t="s">
        <v>14</v>
      </c>
      <c r="D49" s="6" t="s">
        <v>11</v>
      </c>
      <c r="E49" s="6" t="s">
        <v>87</v>
      </c>
      <c r="F49" s="5">
        <v>600</v>
      </c>
      <c r="G49" s="5">
        <f>G50</f>
        <v>6813</v>
      </c>
      <c r="H49" s="5">
        <f t="shared" si="20"/>
        <v>0</v>
      </c>
      <c r="I49" s="5">
        <f t="shared" si="20"/>
        <v>0</v>
      </c>
    </row>
    <row r="50" spans="1:9">
      <c r="A50" s="9" t="s">
        <v>17</v>
      </c>
      <c r="B50" s="27">
        <v>913</v>
      </c>
      <c r="C50" s="27" t="s">
        <v>14</v>
      </c>
      <c r="D50" s="6" t="s">
        <v>11</v>
      </c>
      <c r="E50" s="6" t="s">
        <v>87</v>
      </c>
      <c r="F50" s="5">
        <v>610</v>
      </c>
      <c r="G50" s="5">
        <v>6813</v>
      </c>
      <c r="H50" s="5"/>
      <c r="I50" s="5"/>
    </row>
    <row r="51" spans="1:9" ht="49.5">
      <c r="A51" s="8" t="s">
        <v>50</v>
      </c>
      <c r="B51" s="27">
        <v>913</v>
      </c>
      <c r="C51" s="27" t="s">
        <v>14</v>
      </c>
      <c r="D51" s="6" t="s">
        <v>11</v>
      </c>
      <c r="E51" s="6" t="s">
        <v>84</v>
      </c>
      <c r="F51" s="5"/>
      <c r="G51" s="5">
        <f>G52</f>
        <v>1341</v>
      </c>
      <c r="H51" s="5">
        <f t="shared" ref="H51:I52" si="21">H52</f>
        <v>269</v>
      </c>
      <c r="I51" s="5">
        <f t="shared" si="21"/>
        <v>0</v>
      </c>
    </row>
    <row r="52" spans="1:9" ht="33">
      <c r="A52" s="8" t="s">
        <v>12</v>
      </c>
      <c r="B52" s="27">
        <v>913</v>
      </c>
      <c r="C52" s="27" t="s">
        <v>14</v>
      </c>
      <c r="D52" s="6" t="s">
        <v>11</v>
      </c>
      <c r="E52" s="6" t="s">
        <v>84</v>
      </c>
      <c r="F52" s="5">
        <v>600</v>
      </c>
      <c r="G52" s="5">
        <f>G53</f>
        <v>1341</v>
      </c>
      <c r="H52" s="5">
        <f t="shared" si="21"/>
        <v>269</v>
      </c>
      <c r="I52" s="5">
        <f t="shared" si="21"/>
        <v>0</v>
      </c>
    </row>
    <row r="53" spans="1:9">
      <c r="A53" s="8" t="s">
        <v>17</v>
      </c>
      <c r="B53" s="27">
        <v>913</v>
      </c>
      <c r="C53" s="27" t="s">
        <v>14</v>
      </c>
      <c r="D53" s="6" t="s">
        <v>11</v>
      </c>
      <c r="E53" s="6" t="s">
        <v>84</v>
      </c>
      <c r="F53" s="5">
        <v>610</v>
      </c>
      <c r="G53" s="5">
        <v>1341</v>
      </c>
      <c r="H53" s="5">
        <v>269</v>
      </c>
      <c r="I53" s="5"/>
    </row>
    <row r="54" spans="1:9">
      <c r="A54" s="8"/>
      <c r="B54" s="6"/>
      <c r="C54" s="6"/>
      <c r="D54" s="6"/>
      <c r="E54" s="6"/>
      <c r="F54" s="5"/>
      <c r="G54" s="5"/>
      <c r="H54" s="5"/>
      <c r="I54" s="5"/>
    </row>
    <row r="55" spans="1:9" ht="18.75">
      <c r="A55" s="15" t="s">
        <v>42</v>
      </c>
      <c r="B55" s="20" t="s">
        <v>27</v>
      </c>
      <c r="C55" s="20" t="s">
        <v>14</v>
      </c>
      <c r="D55" s="20" t="s">
        <v>7</v>
      </c>
      <c r="E55" s="7"/>
      <c r="F55" s="5"/>
      <c r="G55" s="18">
        <f>G56</f>
        <v>371678</v>
      </c>
      <c r="H55" s="18">
        <f>H56</f>
        <v>371366</v>
      </c>
      <c r="I55" s="18">
        <f t="shared" ref="I55" si="22">I56</f>
        <v>371366</v>
      </c>
    </row>
    <row r="56" spans="1:9" ht="49.5">
      <c r="A56" s="8" t="s">
        <v>56</v>
      </c>
      <c r="B56" s="6" t="s">
        <v>27</v>
      </c>
      <c r="C56" s="6" t="s">
        <v>14</v>
      </c>
      <c r="D56" s="6" t="s">
        <v>7</v>
      </c>
      <c r="E56" s="7" t="s">
        <v>52</v>
      </c>
      <c r="F56" s="6"/>
      <c r="G56" s="19">
        <f>G57+G61</f>
        <v>371678</v>
      </c>
      <c r="H56" s="19">
        <f>H57+H61</f>
        <v>371366</v>
      </c>
      <c r="I56" s="19">
        <f t="shared" ref="I56" si="23">I57+I61</f>
        <v>371366</v>
      </c>
    </row>
    <row r="57" spans="1:9" ht="33">
      <c r="A57" s="8" t="s">
        <v>47</v>
      </c>
      <c r="B57" s="27">
        <v>913</v>
      </c>
      <c r="C57" s="27" t="s">
        <v>14</v>
      </c>
      <c r="D57" s="6" t="s">
        <v>7</v>
      </c>
      <c r="E57" s="28" t="s">
        <v>54</v>
      </c>
      <c r="F57" s="27"/>
      <c r="G57" s="21">
        <f t="shared" ref="G57:I59" si="24">G58</f>
        <v>369981</v>
      </c>
      <c r="H57" s="21">
        <f t="shared" si="24"/>
        <v>369981</v>
      </c>
      <c r="I57" s="21">
        <f t="shared" si="24"/>
        <v>369981</v>
      </c>
    </row>
    <row r="58" spans="1:9">
      <c r="A58" s="8" t="s">
        <v>24</v>
      </c>
      <c r="B58" s="27">
        <v>913</v>
      </c>
      <c r="C58" s="27" t="s">
        <v>14</v>
      </c>
      <c r="D58" s="6" t="s">
        <v>7</v>
      </c>
      <c r="E58" s="28" t="s">
        <v>66</v>
      </c>
      <c r="F58" s="27"/>
      <c r="G58" s="21">
        <f t="shared" si="24"/>
        <v>369981</v>
      </c>
      <c r="H58" s="21">
        <f t="shared" si="24"/>
        <v>369981</v>
      </c>
      <c r="I58" s="21">
        <f t="shared" si="24"/>
        <v>369981</v>
      </c>
    </row>
    <row r="59" spans="1:9" ht="33">
      <c r="A59" s="9" t="s">
        <v>12</v>
      </c>
      <c r="B59" s="27">
        <v>913</v>
      </c>
      <c r="C59" s="27" t="s">
        <v>14</v>
      </c>
      <c r="D59" s="6" t="s">
        <v>7</v>
      </c>
      <c r="E59" s="28" t="s">
        <v>66</v>
      </c>
      <c r="F59" s="27" t="s">
        <v>13</v>
      </c>
      <c r="G59" s="19">
        <f t="shared" si="24"/>
        <v>369981</v>
      </c>
      <c r="H59" s="19">
        <f t="shared" si="24"/>
        <v>369981</v>
      </c>
      <c r="I59" s="19">
        <f t="shared" si="24"/>
        <v>369981</v>
      </c>
    </row>
    <row r="60" spans="1:9">
      <c r="A60" s="9" t="s">
        <v>17</v>
      </c>
      <c r="B60" s="27">
        <v>913</v>
      </c>
      <c r="C60" s="27" t="s">
        <v>14</v>
      </c>
      <c r="D60" s="6" t="s">
        <v>7</v>
      </c>
      <c r="E60" s="28" t="s">
        <v>66</v>
      </c>
      <c r="F60" s="5">
        <v>610</v>
      </c>
      <c r="G60" s="5">
        <v>369981</v>
      </c>
      <c r="H60" s="5">
        <v>369981</v>
      </c>
      <c r="I60" s="5">
        <v>369981</v>
      </c>
    </row>
    <row r="61" spans="1:9">
      <c r="A61" s="9" t="s">
        <v>8</v>
      </c>
      <c r="B61" s="27">
        <v>913</v>
      </c>
      <c r="C61" s="27" t="s">
        <v>14</v>
      </c>
      <c r="D61" s="6" t="s">
        <v>7</v>
      </c>
      <c r="E61" s="28" t="s">
        <v>53</v>
      </c>
      <c r="F61" s="27"/>
      <c r="G61" s="19">
        <f t="shared" ref="G61:I63" si="25">G62</f>
        <v>1697</v>
      </c>
      <c r="H61" s="19">
        <f t="shared" si="25"/>
        <v>1385</v>
      </c>
      <c r="I61" s="19">
        <f t="shared" si="25"/>
        <v>1385</v>
      </c>
    </row>
    <row r="62" spans="1:9">
      <c r="A62" s="9" t="s">
        <v>25</v>
      </c>
      <c r="B62" s="27">
        <v>913</v>
      </c>
      <c r="C62" s="27" t="s">
        <v>14</v>
      </c>
      <c r="D62" s="6" t="s">
        <v>7</v>
      </c>
      <c r="E62" s="28" t="s">
        <v>67</v>
      </c>
      <c r="F62" s="27"/>
      <c r="G62" s="19">
        <f t="shared" si="25"/>
        <v>1697</v>
      </c>
      <c r="H62" s="19">
        <f t="shared" si="25"/>
        <v>1385</v>
      </c>
      <c r="I62" s="19">
        <f t="shared" si="25"/>
        <v>1385</v>
      </c>
    </row>
    <row r="63" spans="1:9" ht="33">
      <c r="A63" s="9" t="s">
        <v>12</v>
      </c>
      <c r="B63" s="27">
        <v>913</v>
      </c>
      <c r="C63" s="27" t="s">
        <v>14</v>
      </c>
      <c r="D63" s="6" t="s">
        <v>7</v>
      </c>
      <c r="E63" s="28" t="s">
        <v>67</v>
      </c>
      <c r="F63" s="27" t="s">
        <v>13</v>
      </c>
      <c r="G63" s="19">
        <f t="shared" si="25"/>
        <v>1697</v>
      </c>
      <c r="H63" s="19">
        <f t="shared" si="25"/>
        <v>1385</v>
      </c>
      <c r="I63" s="19">
        <f t="shared" si="25"/>
        <v>1385</v>
      </c>
    </row>
    <row r="64" spans="1:9">
      <c r="A64" s="9" t="s">
        <v>17</v>
      </c>
      <c r="B64" s="27">
        <v>913</v>
      </c>
      <c r="C64" s="27" t="s">
        <v>14</v>
      </c>
      <c r="D64" s="6" t="s">
        <v>7</v>
      </c>
      <c r="E64" s="28" t="s">
        <v>67</v>
      </c>
      <c r="F64" s="5">
        <v>610</v>
      </c>
      <c r="G64" s="5">
        <f>121+1264+312</f>
        <v>1697</v>
      </c>
      <c r="H64" s="5">
        <f>121+1264</f>
        <v>1385</v>
      </c>
      <c r="I64" s="5">
        <f>121+1264</f>
        <v>1385</v>
      </c>
    </row>
    <row r="65" spans="1:9">
      <c r="A65" s="9"/>
      <c r="B65" s="27"/>
      <c r="C65" s="27"/>
      <c r="D65" s="6"/>
      <c r="E65" s="22"/>
      <c r="F65" s="23"/>
      <c r="G65" s="5"/>
      <c r="H65" s="5"/>
      <c r="I65" s="5"/>
    </row>
    <row r="66" spans="1:9" ht="18.75">
      <c r="A66" s="15" t="s">
        <v>43</v>
      </c>
      <c r="B66" s="16">
        <v>913</v>
      </c>
      <c r="C66" s="16" t="s">
        <v>14</v>
      </c>
      <c r="D66" s="16" t="s">
        <v>14</v>
      </c>
      <c r="E66" s="17"/>
      <c r="F66" s="16"/>
      <c r="G66" s="18">
        <f>G67</f>
        <v>34260</v>
      </c>
      <c r="H66" s="18">
        <f>H67</f>
        <v>34260</v>
      </c>
      <c r="I66" s="18">
        <f t="shared" ref="I66" si="26">I67</f>
        <v>34260</v>
      </c>
    </row>
    <row r="67" spans="1:9" ht="33">
      <c r="A67" s="8" t="s">
        <v>68</v>
      </c>
      <c r="B67" s="6" t="s">
        <v>27</v>
      </c>
      <c r="C67" s="6" t="s">
        <v>14</v>
      </c>
      <c r="D67" s="6" t="s">
        <v>14</v>
      </c>
      <c r="E67" s="7" t="s">
        <v>78</v>
      </c>
      <c r="F67" s="6"/>
      <c r="G67" s="21">
        <f>G68+G72+G76</f>
        <v>34260</v>
      </c>
      <c r="H67" s="21">
        <f>H68+H72+H76</f>
        <v>34260</v>
      </c>
      <c r="I67" s="21">
        <f t="shared" ref="I67" si="27">I68+I72+I76</f>
        <v>34260</v>
      </c>
    </row>
    <row r="68" spans="1:9" ht="33">
      <c r="A68" s="8" t="s">
        <v>47</v>
      </c>
      <c r="B68" s="6" t="s">
        <v>27</v>
      </c>
      <c r="C68" s="6" t="s">
        <v>14</v>
      </c>
      <c r="D68" s="6" t="s">
        <v>14</v>
      </c>
      <c r="E68" s="7" t="s">
        <v>69</v>
      </c>
      <c r="F68" s="6"/>
      <c r="G68" s="21">
        <f t="shared" ref="G68:I70" si="28">G69</f>
        <v>31540</v>
      </c>
      <c r="H68" s="21">
        <f t="shared" si="28"/>
        <v>31540</v>
      </c>
      <c r="I68" s="21">
        <f t="shared" si="28"/>
        <v>31540</v>
      </c>
    </row>
    <row r="69" spans="1:9" ht="33">
      <c r="A69" s="8" t="s">
        <v>40</v>
      </c>
      <c r="B69" s="6" t="s">
        <v>27</v>
      </c>
      <c r="C69" s="6" t="s">
        <v>14</v>
      </c>
      <c r="D69" s="6" t="s">
        <v>14</v>
      </c>
      <c r="E69" s="7" t="s">
        <v>70</v>
      </c>
      <c r="F69" s="6"/>
      <c r="G69" s="21">
        <f t="shared" si="28"/>
        <v>31540</v>
      </c>
      <c r="H69" s="21">
        <f t="shared" si="28"/>
        <v>31540</v>
      </c>
      <c r="I69" s="21">
        <f t="shared" si="28"/>
        <v>31540</v>
      </c>
    </row>
    <row r="70" spans="1:9" ht="33">
      <c r="A70" s="8" t="s">
        <v>12</v>
      </c>
      <c r="B70" s="6" t="s">
        <v>27</v>
      </c>
      <c r="C70" s="6" t="s">
        <v>14</v>
      </c>
      <c r="D70" s="6" t="s">
        <v>14</v>
      </c>
      <c r="E70" s="7" t="s">
        <v>70</v>
      </c>
      <c r="F70" s="6" t="s">
        <v>13</v>
      </c>
      <c r="G70" s="5">
        <f t="shared" si="28"/>
        <v>31540</v>
      </c>
      <c r="H70" s="5">
        <f t="shared" si="28"/>
        <v>31540</v>
      </c>
      <c r="I70" s="5">
        <f t="shared" si="28"/>
        <v>31540</v>
      </c>
    </row>
    <row r="71" spans="1:9">
      <c r="A71" s="8" t="s">
        <v>17</v>
      </c>
      <c r="B71" s="6" t="s">
        <v>27</v>
      </c>
      <c r="C71" s="6" t="s">
        <v>14</v>
      </c>
      <c r="D71" s="6" t="s">
        <v>14</v>
      </c>
      <c r="E71" s="7" t="s">
        <v>70</v>
      </c>
      <c r="F71" s="5">
        <v>610</v>
      </c>
      <c r="G71" s="5">
        <v>31540</v>
      </c>
      <c r="H71" s="5">
        <v>31540</v>
      </c>
      <c r="I71" s="5">
        <v>31540</v>
      </c>
    </row>
    <row r="72" spans="1:9">
      <c r="A72" s="8" t="s">
        <v>8</v>
      </c>
      <c r="B72" s="6" t="s">
        <v>27</v>
      </c>
      <c r="C72" s="6" t="s">
        <v>14</v>
      </c>
      <c r="D72" s="6" t="s">
        <v>14</v>
      </c>
      <c r="E72" s="7" t="s">
        <v>71</v>
      </c>
      <c r="F72" s="6"/>
      <c r="G72" s="21">
        <f t="shared" ref="G72:I74" si="29">G73</f>
        <v>270</v>
      </c>
      <c r="H72" s="21">
        <f t="shared" si="29"/>
        <v>270</v>
      </c>
      <c r="I72" s="21">
        <f t="shared" si="29"/>
        <v>270</v>
      </c>
    </row>
    <row r="73" spans="1:9">
      <c r="A73" s="8" t="s">
        <v>39</v>
      </c>
      <c r="B73" s="6" t="s">
        <v>27</v>
      </c>
      <c r="C73" s="6" t="s">
        <v>14</v>
      </c>
      <c r="D73" s="6" t="s">
        <v>14</v>
      </c>
      <c r="E73" s="7" t="s">
        <v>72</v>
      </c>
      <c r="F73" s="6"/>
      <c r="G73" s="21">
        <f t="shared" si="29"/>
        <v>270</v>
      </c>
      <c r="H73" s="21">
        <f t="shared" si="29"/>
        <v>270</v>
      </c>
      <c r="I73" s="21">
        <f t="shared" si="29"/>
        <v>270</v>
      </c>
    </row>
    <row r="74" spans="1:9" ht="33">
      <c r="A74" s="8" t="s">
        <v>12</v>
      </c>
      <c r="B74" s="6" t="s">
        <v>27</v>
      </c>
      <c r="C74" s="6" t="s">
        <v>14</v>
      </c>
      <c r="D74" s="6" t="s">
        <v>14</v>
      </c>
      <c r="E74" s="7" t="s">
        <v>72</v>
      </c>
      <c r="F74" s="6" t="s">
        <v>13</v>
      </c>
      <c r="G74" s="21">
        <f t="shared" si="29"/>
        <v>270</v>
      </c>
      <c r="H74" s="21">
        <f t="shared" si="29"/>
        <v>270</v>
      </c>
      <c r="I74" s="21">
        <f t="shared" si="29"/>
        <v>270</v>
      </c>
    </row>
    <row r="75" spans="1:9">
      <c r="A75" s="8" t="s">
        <v>17</v>
      </c>
      <c r="B75" s="6" t="s">
        <v>27</v>
      </c>
      <c r="C75" s="6" t="s">
        <v>14</v>
      </c>
      <c r="D75" s="6" t="s">
        <v>14</v>
      </c>
      <c r="E75" s="7" t="s">
        <v>72</v>
      </c>
      <c r="F75" s="5">
        <v>610</v>
      </c>
      <c r="G75" s="5">
        <f>20+250</f>
        <v>270</v>
      </c>
      <c r="H75" s="5">
        <f t="shared" ref="H75:I75" si="30">20+250</f>
        <v>270</v>
      </c>
      <c r="I75" s="5">
        <f t="shared" si="30"/>
        <v>270</v>
      </c>
    </row>
    <row r="76" spans="1:9" ht="49.5">
      <c r="A76" s="8" t="s">
        <v>49</v>
      </c>
      <c r="B76" s="6" t="s">
        <v>27</v>
      </c>
      <c r="C76" s="6" t="s">
        <v>14</v>
      </c>
      <c r="D76" s="6" t="s">
        <v>14</v>
      </c>
      <c r="E76" s="7" t="s">
        <v>73</v>
      </c>
      <c r="F76" s="5"/>
      <c r="G76" s="5">
        <f>G77</f>
        <v>2450</v>
      </c>
      <c r="H76" s="5">
        <f t="shared" ref="H76:I77" si="31">H77</f>
        <v>2450</v>
      </c>
      <c r="I76" s="5">
        <f t="shared" si="31"/>
        <v>2450</v>
      </c>
    </row>
    <row r="77" spans="1:9" ht="33">
      <c r="A77" s="8" t="s">
        <v>12</v>
      </c>
      <c r="B77" s="6" t="s">
        <v>27</v>
      </c>
      <c r="C77" s="6" t="s">
        <v>14</v>
      </c>
      <c r="D77" s="6" t="s">
        <v>14</v>
      </c>
      <c r="E77" s="7" t="s">
        <v>73</v>
      </c>
      <c r="F77" s="6" t="s">
        <v>13</v>
      </c>
      <c r="G77" s="5">
        <f>G78</f>
        <v>2450</v>
      </c>
      <c r="H77" s="5">
        <f t="shared" si="31"/>
        <v>2450</v>
      </c>
      <c r="I77" s="5">
        <f t="shared" si="31"/>
        <v>2450</v>
      </c>
    </row>
    <row r="78" spans="1:9">
      <c r="A78" s="8" t="s">
        <v>17</v>
      </c>
      <c r="B78" s="6" t="s">
        <v>27</v>
      </c>
      <c r="C78" s="6" t="s">
        <v>14</v>
      </c>
      <c r="D78" s="6" t="s">
        <v>14</v>
      </c>
      <c r="E78" s="7" t="s">
        <v>73</v>
      </c>
      <c r="F78" s="5">
        <v>610</v>
      </c>
      <c r="G78" s="5">
        <v>2450</v>
      </c>
      <c r="H78" s="5">
        <v>2450</v>
      </c>
      <c r="I78" s="5">
        <v>2450</v>
      </c>
    </row>
    <row r="79" spans="1:9">
      <c r="A79" s="8"/>
      <c r="B79" s="6"/>
      <c r="C79" s="6"/>
      <c r="D79" s="6"/>
      <c r="E79" s="7"/>
      <c r="F79" s="5"/>
      <c r="G79" s="5"/>
      <c r="H79" s="5"/>
      <c r="I79" s="5"/>
    </row>
    <row r="80" spans="1:9" ht="18.75">
      <c r="A80" s="15" t="s">
        <v>35</v>
      </c>
      <c r="B80" s="16">
        <v>913</v>
      </c>
      <c r="C80" s="16" t="s">
        <v>14</v>
      </c>
      <c r="D80" s="16" t="s">
        <v>19</v>
      </c>
      <c r="E80" s="17"/>
      <c r="F80" s="16"/>
      <c r="G80" s="18">
        <f>G81</f>
        <v>75782</v>
      </c>
      <c r="H80" s="18">
        <f>H81</f>
        <v>75843</v>
      </c>
      <c r="I80" s="18">
        <f t="shared" ref="I80" si="32">I81</f>
        <v>75747</v>
      </c>
    </row>
    <row r="81" spans="1:9" ht="49.5">
      <c r="A81" s="8" t="s">
        <v>56</v>
      </c>
      <c r="B81" s="6">
        <v>913</v>
      </c>
      <c r="C81" s="6" t="s">
        <v>14</v>
      </c>
      <c r="D81" s="6" t="s">
        <v>19</v>
      </c>
      <c r="E81" s="29" t="s">
        <v>52</v>
      </c>
      <c r="F81" s="6"/>
      <c r="G81" s="19">
        <f>G82+G90+G86+G98</f>
        <v>75782</v>
      </c>
      <c r="H81" s="19">
        <f>H82+H90+H86+H98</f>
        <v>75843</v>
      </c>
      <c r="I81" s="19">
        <f t="shared" ref="I81" si="33">I82+I90+I86+I98</f>
        <v>75747</v>
      </c>
    </row>
    <row r="82" spans="1:9" ht="33">
      <c r="A82" s="8" t="s">
        <v>47</v>
      </c>
      <c r="B82" s="27">
        <v>913</v>
      </c>
      <c r="C82" s="27" t="s">
        <v>14</v>
      </c>
      <c r="D82" s="27" t="s">
        <v>19</v>
      </c>
      <c r="E82" s="30" t="s">
        <v>54</v>
      </c>
      <c r="F82" s="27"/>
      <c r="G82" s="21">
        <f t="shared" ref="G82:I84" si="34">G83</f>
        <v>59894</v>
      </c>
      <c r="H82" s="21">
        <f t="shared" si="34"/>
        <v>59894</v>
      </c>
      <c r="I82" s="21">
        <f t="shared" si="34"/>
        <v>59894</v>
      </c>
    </row>
    <row r="83" spans="1:9" ht="33">
      <c r="A83" s="8" t="s">
        <v>36</v>
      </c>
      <c r="B83" s="27">
        <v>913</v>
      </c>
      <c r="C83" s="27" t="s">
        <v>14</v>
      </c>
      <c r="D83" s="27" t="s">
        <v>19</v>
      </c>
      <c r="E83" s="30" t="s">
        <v>74</v>
      </c>
      <c r="F83" s="27"/>
      <c r="G83" s="21">
        <f t="shared" si="34"/>
        <v>59894</v>
      </c>
      <c r="H83" s="21">
        <f t="shared" si="34"/>
        <v>59894</v>
      </c>
      <c r="I83" s="21">
        <f t="shared" si="34"/>
        <v>59894</v>
      </c>
    </row>
    <row r="84" spans="1:9" ht="33">
      <c r="A84" s="8" t="s">
        <v>12</v>
      </c>
      <c r="B84" s="27">
        <v>913</v>
      </c>
      <c r="C84" s="27" t="s">
        <v>14</v>
      </c>
      <c r="D84" s="27" t="s">
        <v>19</v>
      </c>
      <c r="E84" s="30" t="s">
        <v>74</v>
      </c>
      <c r="F84" s="27" t="s">
        <v>13</v>
      </c>
      <c r="G84" s="19">
        <f t="shared" si="34"/>
        <v>59894</v>
      </c>
      <c r="H84" s="19">
        <f t="shared" si="34"/>
        <v>59894</v>
      </c>
      <c r="I84" s="19">
        <f t="shared" si="34"/>
        <v>59894</v>
      </c>
    </row>
    <row r="85" spans="1:9">
      <c r="A85" s="9" t="s">
        <v>21</v>
      </c>
      <c r="B85" s="27">
        <v>913</v>
      </c>
      <c r="C85" s="27" t="s">
        <v>14</v>
      </c>
      <c r="D85" s="27" t="s">
        <v>19</v>
      </c>
      <c r="E85" s="30" t="s">
        <v>74</v>
      </c>
      <c r="F85" s="5">
        <v>620</v>
      </c>
      <c r="G85" s="5">
        <f>27418+32476</f>
        <v>59894</v>
      </c>
      <c r="H85" s="5">
        <f t="shared" ref="H85:I85" si="35">27418+32476</f>
        <v>59894</v>
      </c>
      <c r="I85" s="5">
        <f t="shared" si="35"/>
        <v>59894</v>
      </c>
    </row>
    <row r="86" spans="1:9">
      <c r="A86" s="8" t="s">
        <v>8</v>
      </c>
      <c r="B86" s="6">
        <v>913</v>
      </c>
      <c r="C86" s="6" t="s">
        <v>14</v>
      </c>
      <c r="D86" s="6" t="s">
        <v>19</v>
      </c>
      <c r="E86" s="6" t="s">
        <v>53</v>
      </c>
      <c r="F86" s="6"/>
      <c r="G86" s="5">
        <f t="shared" ref="G86:I88" si="36">G87</f>
        <v>12</v>
      </c>
      <c r="H86" s="5">
        <f t="shared" si="36"/>
        <v>12</v>
      </c>
      <c r="I86" s="5">
        <f t="shared" si="36"/>
        <v>12</v>
      </c>
    </row>
    <row r="87" spans="1:9" ht="33">
      <c r="A87" s="8" t="s">
        <v>37</v>
      </c>
      <c r="B87" s="6">
        <v>913</v>
      </c>
      <c r="C87" s="6" t="s">
        <v>14</v>
      </c>
      <c r="D87" s="6" t="s">
        <v>19</v>
      </c>
      <c r="E87" s="6" t="s">
        <v>75</v>
      </c>
      <c r="F87" s="6"/>
      <c r="G87" s="5">
        <f t="shared" si="36"/>
        <v>12</v>
      </c>
      <c r="H87" s="5">
        <f t="shared" si="36"/>
        <v>12</v>
      </c>
      <c r="I87" s="5">
        <f t="shared" si="36"/>
        <v>12</v>
      </c>
    </row>
    <row r="88" spans="1:9" ht="33">
      <c r="A88" s="8" t="s">
        <v>12</v>
      </c>
      <c r="B88" s="6">
        <v>913</v>
      </c>
      <c r="C88" s="6" t="s">
        <v>14</v>
      </c>
      <c r="D88" s="6" t="s">
        <v>19</v>
      </c>
      <c r="E88" s="6" t="s">
        <v>75</v>
      </c>
      <c r="F88" s="6" t="s">
        <v>13</v>
      </c>
      <c r="G88" s="5">
        <f t="shared" si="36"/>
        <v>12</v>
      </c>
      <c r="H88" s="5">
        <f t="shared" si="36"/>
        <v>12</v>
      </c>
      <c r="I88" s="5">
        <f t="shared" si="36"/>
        <v>12</v>
      </c>
    </row>
    <row r="89" spans="1:9">
      <c r="A89" s="9" t="s">
        <v>21</v>
      </c>
      <c r="B89" s="6">
        <v>913</v>
      </c>
      <c r="C89" s="6" t="s">
        <v>14</v>
      </c>
      <c r="D89" s="6" t="s">
        <v>19</v>
      </c>
      <c r="E89" s="6" t="s">
        <v>75</v>
      </c>
      <c r="F89" s="5">
        <v>620</v>
      </c>
      <c r="G89" s="5">
        <v>12</v>
      </c>
      <c r="H89" s="5">
        <v>12</v>
      </c>
      <c r="I89" s="5">
        <v>12</v>
      </c>
    </row>
    <row r="90" spans="1:9" ht="33">
      <c r="A90" s="8" t="s">
        <v>18</v>
      </c>
      <c r="B90" s="6">
        <v>913</v>
      </c>
      <c r="C90" s="6" t="s">
        <v>14</v>
      </c>
      <c r="D90" s="6" t="s">
        <v>19</v>
      </c>
      <c r="E90" s="6" t="s">
        <v>76</v>
      </c>
      <c r="F90" s="5"/>
      <c r="G90" s="21">
        <f t="shared" ref="G90:I90" si="37">G91</f>
        <v>15841</v>
      </c>
      <c r="H90" s="21">
        <f t="shared" si="37"/>
        <v>15841</v>
      </c>
      <c r="I90" s="21">
        <f t="shared" si="37"/>
        <v>15841</v>
      </c>
    </row>
    <row r="91" spans="1:9" ht="33">
      <c r="A91" s="8" t="s">
        <v>36</v>
      </c>
      <c r="B91" s="6">
        <v>913</v>
      </c>
      <c r="C91" s="6" t="s">
        <v>14</v>
      </c>
      <c r="D91" s="6" t="s">
        <v>19</v>
      </c>
      <c r="E91" s="6" t="s">
        <v>77</v>
      </c>
      <c r="F91" s="5"/>
      <c r="G91" s="21">
        <f t="shared" ref="G91:H91" si="38">G92+G94+G96</f>
        <v>15841</v>
      </c>
      <c r="H91" s="21">
        <f t="shared" si="38"/>
        <v>15841</v>
      </c>
      <c r="I91" s="21">
        <f t="shared" ref="I91" si="39">I92+I94+I96</f>
        <v>15841</v>
      </c>
    </row>
    <row r="92" spans="1:9" ht="66">
      <c r="A92" s="8" t="s">
        <v>46</v>
      </c>
      <c r="B92" s="6">
        <v>913</v>
      </c>
      <c r="C92" s="6" t="s">
        <v>14</v>
      </c>
      <c r="D92" s="6" t="s">
        <v>19</v>
      </c>
      <c r="E92" s="6" t="s">
        <v>77</v>
      </c>
      <c r="F92" s="5">
        <v>100</v>
      </c>
      <c r="G92" s="21">
        <f t="shared" ref="G92:I92" si="40">G93</f>
        <v>15008</v>
      </c>
      <c r="H92" s="21">
        <f t="shared" si="40"/>
        <v>15008</v>
      </c>
      <c r="I92" s="21">
        <f t="shared" si="40"/>
        <v>15008</v>
      </c>
    </row>
    <row r="93" spans="1:9">
      <c r="A93" s="8" t="s">
        <v>16</v>
      </c>
      <c r="B93" s="6">
        <v>913</v>
      </c>
      <c r="C93" s="6" t="s">
        <v>14</v>
      </c>
      <c r="D93" s="6" t="s">
        <v>19</v>
      </c>
      <c r="E93" s="6" t="s">
        <v>77</v>
      </c>
      <c r="F93" s="5">
        <v>110</v>
      </c>
      <c r="G93" s="5">
        <f>11434+35+2+3455+11+44+27</f>
        <v>15008</v>
      </c>
      <c r="H93" s="5">
        <f t="shared" ref="H93:I93" si="41">11434+35+2+3455+11+44+27</f>
        <v>15008</v>
      </c>
      <c r="I93" s="5">
        <f t="shared" si="41"/>
        <v>15008</v>
      </c>
    </row>
    <row r="94" spans="1:9" ht="33">
      <c r="A94" s="8" t="s">
        <v>41</v>
      </c>
      <c r="B94" s="6">
        <v>913</v>
      </c>
      <c r="C94" s="6" t="s">
        <v>14</v>
      </c>
      <c r="D94" s="6" t="s">
        <v>19</v>
      </c>
      <c r="E94" s="6" t="s">
        <v>77</v>
      </c>
      <c r="F94" s="5">
        <v>200</v>
      </c>
      <c r="G94" s="21">
        <f t="shared" ref="G94:I94" si="42">G95</f>
        <v>830</v>
      </c>
      <c r="H94" s="21">
        <f t="shared" si="42"/>
        <v>830</v>
      </c>
      <c r="I94" s="21">
        <f t="shared" si="42"/>
        <v>830</v>
      </c>
    </row>
    <row r="95" spans="1:9" ht="33">
      <c r="A95" s="8" t="s">
        <v>38</v>
      </c>
      <c r="B95" s="6">
        <v>913</v>
      </c>
      <c r="C95" s="6" t="s">
        <v>14</v>
      </c>
      <c r="D95" s="6" t="s">
        <v>19</v>
      </c>
      <c r="E95" s="6" t="s">
        <v>77</v>
      </c>
      <c r="F95" s="5">
        <v>240</v>
      </c>
      <c r="G95" s="5">
        <f>130+21+127+3+353+6+55+109+26</f>
        <v>830</v>
      </c>
      <c r="H95" s="5">
        <f t="shared" ref="H95:I95" si="43">130+21+127+3+353+6+55+109+26</f>
        <v>830</v>
      </c>
      <c r="I95" s="5">
        <f t="shared" si="43"/>
        <v>830</v>
      </c>
    </row>
    <row r="96" spans="1:9">
      <c r="A96" s="8" t="s">
        <v>9</v>
      </c>
      <c r="B96" s="6">
        <v>913</v>
      </c>
      <c r="C96" s="6" t="s">
        <v>14</v>
      </c>
      <c r="D96" s="6" t="s">
        <v>19</v>
      </c>
      <c r="E96" s="6" t="s">
        <v>77</v>
      </c>
      <c r="F96" s="5">
        <v>800</v>
      </c>
      <c r="G96" s="21">
        <f t="shared" ref="G96:I96" si="44">G97</f>
        <v>3</v>
      </c>
      <c r="H96" s="21">
        <f t="shared" si="44"/>
        <v>3</v>
      </c>
      <c r="I96" s="21">
        <f t="shared" si="44"/>
        <v>3</v>
      </c>
    </row>
    <row r="97" spans="1:9">
      <c r="A97" s="8" t="s">
        <v>48</v>
      </c>
      <c r="B97" s="6">
        <v>913</v>
      </c>
      <c r="C97" s="6" t="s">
        <v>14</v>
      </c>
      <c r="D97" s="6" t="s">
        <v>19</v>
      </c>
      <c r="E97" s="6" t="s">
        <v>77</v>
      </c>
      <c r="F97" s="5">
        <v>850</v>
      </c>
      <c r="G97" s="5">
        <v>3</v>
      </c>
      <c r="H97" s="5">
        <v>3</v>
      </c>
      <c r="I97" s="5">
        <v>3</v>
      </c>
    </row>
    <row r="98" spans="1:9" ht="51">
      <c r="A98" s="10" t="s">
        <v>81</v>
      </c>
      <c r="B98" s="6">
        <v>913</v>
      </c>
      <c r="C98" s="6" t="s">
        <v>14</v>
      </c>
      <c r="D98" s="6" t="s">
        <v>19</v>
      </c>
      <c r="E98" s="27" t="s">
        <v>80</v>
      </c>
      <c r="F98" s="6"/>
      <c r="G98" s="5">
        <f>G99</f>
        <v>35</v>
      </c>
      <c r="H98" s="5">
        <f t="shared" ref="H98:I99" si="45">H99</f>
        <v>96</v>
      </c>
      <c r="I98" s="5">
        <f t="shared" si="45"/>
        <v>0</v>
      </c>
    </row>
    <row r="99" spans="1:9" ht="33">
      <c r="A99" s="10" t="s">
        <v>12</v>
      </c>
      <c r="B99" s="6">
        <v>913</v>
      </c>
      <c r="C99" s="6" t="s">
        <v>14</v>
      </c>
      <c r="D99" s="6" t="s">
        <v>19</v>
      </c>
      <c r="E99" s="27" t="s">
        <v>80</v>
      </c>
      <c r="F99" s="27" t="s">
        <v>13</v>
      </c>
      <c r="G99" s="5">
        <f>G100</f>
        <v>35</v>
      </c>
      <c r="H99" s="5">
        <f t="shared" si="45"/>
        <v>96</v>
      </c>
      <c r="I99" s="5">
        <f t="shared" si="45"/>
        <v>0</v>
      </c>
    </row>
    <row r="100" spans="1:9">
      <c r="A100" s="10" t="s">
        <v>21</v>
      </c>
      <c r="B100" s="6">
        <v>913</v>
      </c>
      <c r="C100" s="6" t="s">
        <v>14</v>
      </c>
      <c r="D100" s="6" t="s">
        <v>19</v>
      </c>
      <c r="E100" s="27" t="s">
        <v>80</v>
      </c>
      <c r="F100" s="6" t="s">
        <v>22</v>
      </c>
      <c r="G100" s="5">
        <v>35</v>
      </c>
      <c r="H100" s="5">
        <v>96</v>
      </c>
      <c r="I100" s="32"/>
    </row>
  </sheetData>
  <autoFilter ref="A2:F100">
    <filterColumn colId="1"/>
    <sortState ref="A46:F981">
      <sortCondition ref="C10:C983"/>
    </sortState>
  </autoFilter>
  <mergeCells count="11">
    <mergeCell ref="A1:I1"/>
    <mergeCell ref="B2:B5"/>
    <mergeCell ref="H4:H5"/>
    <mergeCell ref="G4:G5"/>
    <mergeCell ref="I4:I5"/>
    <mergeCell ref="G2:I2"/>
    <mergeCell ref="A2:A5"/>
    <mergeCell ref="C2:C5"/>
    <mergeCell ref="D2:D5"/>
    <mergeCell ref="F2:F5"/>
    <mergeCell ref="E2:E5"/>
  </mergeCells>
  <pageMargins left="0.47244094488188981" right="0.19685039370078741" top="0.39370078740157483" bottom="0.31496062992125984" header="0.19685039370078741" footer="0.19685039370078741"/>
  <pageSetup paperSize="9" scale="6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Дмитриева Галина Анатольевна</cp:lastModifiedBy>
  <cp:lastPrinted>2021-09-09T07:38:24Z</cp:lastPrinted>
  <dcterms:created xsi:type="dcterms:W3CDTF">2007-01-25T06:11:58Z</dcterms:created>
  <dcterms:modified xsi:type="dcterms:W3CDTF">2021-09-09T11:51:13Z</dcterms:modified>
</cp:coreProperties>
</file>