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1340" windowHeight="8070"/>
  </bookViews>
  <sheets>
    <sheet name="Лист2" sheetId="21" r:id="rId1"/>
  </sheets>
  <calcPr calcId="144525"/>
</workbook>
</file>

<file path=xl/calcChain.xml><?xml version="1.0" encoding="utf-8"?>
<calcChain xmlns="http://schemas.openxmlformats.org/spreadsheetml/2006/main">
  <c r="I50" i="21"/>
  <c r="I49" s="1"/>
  <c r="H50"/>
  <c r="G50"/>
  <c r="G49" s="1"/>
  <c r="H49"/>
  <c r="I48"/>
  <c r="I47" s="1"/>
  <c r="H48"/>
  <c r="G48"/>
  <c r="G47" s="1"/>
  <c r="H47"/>
  <c r="I46"/>
  <c r="I45" s="1"/>
  <c r="H46"/>
  <c r="H45" s="1"/>
  <c r="H44" s="1"/>
  <c r="H43" s="1"/>
  <c r="H42" s="1"/>
  <c r="G46"/>
  <c r="G45"/>
  <c r="I40"/>
  <c r="I39" s="1"/>
  <c r="I38" s="1"/>
  <c r="I37" s="1"/>
  <c r="I36" s="1"/>
  <c r="H40"/>
  <c r="G40"/>
  <c r="G39" s="1"/>
  <c r="G38" s="1"/>
  <c r="G37" s="1"/>
  <c r="G36" s="1"/>
  <c r="H39"/>
  <c r="H38" s="1"/>
  <c r="H37" s="1"/>
  <c r="H36" s="1"/>
  <c r="B35"/>
  <c r="B42" s="1"/>
  <c r="B43" s="1"/>
  <c r="B44" s="1"/>
  <c r="I33"/>
  <c r="H33"/>
  <c r="G33"/>
  <c r="I32"/>
  <c r="I31" s="1"/>
  <c r="H32"/>
  <c r="G32"/>
  <c r="G31" s="1"/>
  <c r="H31"/>
  <c r="I30"/>
  <c r="H30"/>
  <c r="H29" s="1"/>
  <c r="H28" s="1"/>
  <c r="H27" s="1"/>
  <c r="H26" s="1"/>
  <c r="H25" s="1"/>
  <c r="G30"/>
  <c r="I29"/>
  <c r="I28" s="1"/>
  <c r="I27" s="1"/>
  <c r="I26" s="1"/>
  <c r="I25" s="1"/>
  <c r="G29"/>
  <c r="B26"/>
  <c r="B27" s="1"/>
  <c r="B28" s="1"/>
  <c r="B29" s="1"/>
  <c r="B25"/>
  <c r="I24"/>
  <c r="I22" s="1"/>
  <c r="H24"/>
  <c r="G24"/>
  <c r="G22" s="1"/>
  <c r="H22"/>
  <c r="I20"/>
  <c r="H20"/>
  <c r="G20"/>
  <c r="I19"/>
  <c r="H19"/>
  <c r="H18" s="1"/>
  <c r="G19"/>
  <c r="I18"/>
  <c r="G18"/>
  <c r="I17"/>
  <c r="H17"/>
  <c r="H16" s="1"/>
  <c r="G17"/>
  <c r="I16"/>
  <c r="G16"/>
  <c r="I13"/>
  <c r="H13"/>
  <c r="H12" s="1"/>
  <c r="G13"/>
  <c r="I12"/>
  <c r="G12"/>
  <c r="I10"/>
  <c r="I9" s="1"/>
  <c r="H10"/>
  <c r="G10"/>
  <c r="G9" s="1"/>
  <c r="H9"/>
  <c r="B7"/>
  <c r="B8" s="1"/>
  <c r="B9" s="1"/>
  <c r="B10" s="1"/>
  <c r="B6"/>
  <c r="G15" l="1"/>
  <c r="G8" s="1"/>
  <c r="G7" s="1"/>
  <c r="G6" s="1"/>
  <c r="H35"/>
  <c r="I15"/>
  <c r="I8" s="1"/>
  <c r="I7" s="1"/>
  <c r="I6" s="1"/>
  <c r="I5" s="1"/>
  <c r="H15"/>
  <c r="G44"/>
  <c r="G43" s="1"/>
  <c r="G42" s="1"/>
  <c r="G35" s="1"/>
  <c r="I44"/>
  <c r="I43" s="1"/>
  <c r="I42" s="1"/>
  <c r="I35" s="1"/>
  <c r="B31"/>
  <c r="B33" s="1"/>
  <c r="B30"/>
  <c r="B32" s="1"/>
  <c r="H8"/>
  <c r="H7" s="1"/>
  <c r="H6" s="1"/>
  <c r="H5" s="1"/>
  <c r="G28"/>
  <c r="G27" s="1"/>
  <c r="G26" s="1"/>
  <c r="G25" s="1"/>
  <c r="B47"/>
  <c r="B45"/>
  <c r="B11"/>
  <c r="B18" s="1"/>
  <c r="B12"/>
  <c r="B13" s="1"/>
  <c r="G5" l="1"/>
  <c r="B15"/>
  <c r="B16" s="1"/>
  <c r="B17" s="1"/>
  <c r="B14"/>
  <c r="B46"/>
  <c r="B48"/>
</calcChain>
</file>

<file path=xl/sharedStrings.xml><?xml version="1.0" encoding="utf-8"?>
<sst xmlns="http://schemas.openxmlformats.org/spreadsheetml/2006/main" count="218" uniqueCount="58">
  <si>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</si>
  <si>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</si>
  <si>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</si>
  <si>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</si>
  <si>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</si>
  <si>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</si>
  <si>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</si>
  <si>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</si>
  <si>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</si>
  <si>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03</t>
  </si>
  <si>
    <t>Непрограммное направление расходов</t>
  </si>
  <si>
    <t>990 00 00000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</si>
  <si>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</si>
  <si>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</si>
  <si>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</si>
  <si>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</si>
  <si>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</si>
  <si>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</si>
  <si>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</si>
  <si>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</si>
  <si>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</si>
  <si>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</si>
  <si>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</si>
  <si>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</si>
  <si>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</si>
  <si>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</si>
  <si>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</si>
  <si>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</si>
  <si>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</si>
  <si>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</si>
  <si>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</si>
  <si>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</si>
  <si>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</si>
  <si>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</si>
  <si>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 xml:space="preserve">Уплата налогов, сборов и иных платежей                    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</si>
  <si>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</si>
  <si>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</si>
  <si>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</si>
  <si>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</si>
  <si>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</si>
  <si>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</si>
  <si>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</si>
  <si>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Подпрограмма «Развитие муниципальной службы в городском округе Тольятти на 2017-2022 годы»</t>
  </si>
  <si>
    <t>221 00 00000</t>
  </si>
  <si>
    <t>Мероприятия в установленной сфере деятельности</t>
  </si>
  <si>
    <t>221 00 04000</t>
  </si>
  <si>
    <t>Мероприятия, направленные на развитие муниципальной службы</t>
  </si>
  <si>
    <t>221 00 04050</t>
  </si>
  <si>
    <t>990 00 04000</t>
  </si>
  <si>
    <t>Мероприятия в сфере общегосударственного управления</t>
  </si>
  <si>
    <t>990 00 04040</t>
  </si>
  <si>
    <t>830</t>
  </si>
  <si>
    <t>Исполнение судебных актов</t>
  </si>
  <si>
    <t xml:space="preserve">Материально-техническое обеспечение деятельности Общественной палаты
</t>
  </si>
  <si>
    <t>990 00 04060</t>
  </si>
  <si>
    <t>900</t>
  </si>
  <si>
    <t>Информация о предварительном распределении бюджетных ассигнований на 2020 год и плановый период 2021 и 2022 годов по ГРБС - Дума городского округа Тольятти</t>
  </si>
  <si>
    <t>Сумма  (тыс.руб.)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</si>
</sst>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49" fontId="5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/>
    <xf numFmtId="0" fontId="6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  <xf numFmtId="3" fontId="4" fillId="2" borderId="1" xfId="3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wrapText="1"/>
    </xf>
    <xf numFmtId="3" fontId="6" fillId="2" borderId="1" xfId="3" applyNumberFormat="1" applyFont="1" applyFill="1" applyBorder="1" applyAlignment="1">
      <alignment horizontal="center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49" fontId="6" fillId="2" borderId="1" xfId="4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Процентный" xfId="4" builtinId="5"/>
    <cellStyle name="Финансовый [0]" xfId="3" builtin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L49" sqref="L49"/>
    </sheetView>
  </sheetViews>
  <sheetFormatPr defaultRowHeight="16.5"/>
  <cols>
    <col min="1" max="1" width="61.28515625" style="4" customWidth="1"/>
    <col min="2" max="2" width="7.7109375" style="5" customWidth="1"/>
    <col min="3" max="3" width="9.140625" style="6" customWidth="1"/>
    <col min="4" max="4" width="5.85546875" style="6" customWidth="1"/>
    <col min="5" max="5" width="16.85546875" style="5" customWidth="1"/>
    <col min="6" max="6" width="7.85546875" style="6" customWidth="1"/>
    <col min="7" max="7" width="10.28515625" style="7" customWidth="1"/>
    <col min="8" max="9" width="10.42578125" style="1" customWidth="1"/>
    <col min="10" max="252" width="9.140625" style="1"/>
    <col min="253" max="253" width="61.28515625" style="1" customWidth="1"/>
    <col min="254" max="254" width="7.7109375" style="1" customWidth="1"/>
    <col min="255" max="255" width="9.140625" style="1" customWidth="1"/>
    <col min="256" max="256" width="5.85546875" style="1" customWidth="1"/>
    <col min="257" max="257" width="16.85546875" style="1" customWidth="1"/>
    <col min="258" max="258" width="7.85546875" style="1" customWidth="1"/>
    <col min="259" max="259" width="13.85546875" style="1" customWidth="1"/>
    <col min="260" max="260" width="16" style="1" customWidth="1"/>
    <col min="261" max="261" width="9.140625" style="1"/>
    <col min="262" max="262" width="9.7109375" style="1" bestFit="1" customWidth="1"/>
    <col min="263" max="508" width="9.140625" style="1"/>
    <col min="509" max="509" width="61.28515625" style="1" customWidth="1"/>
    <col min="510" max="510" width="7.7109375" style="1" customWidth="1"/>
    <col min="511" max="511" width="9.140625" style="1" customWidth="1"/>
    <col min="512" max="512" width="5.85546875" style="1" customWidth="1"/>
    <col min="513" max="513" width="16.85546875" style="1" customWidth="1"/>
    <col min="514" max="514" width="7.85546875" style="1" customWidth="1"/>
    <col min="515" max="515" width="13.85546875" style="1" customWidth="1"/>
    <col min="516" max="516" width="16" style="1" customWidth="1"/>
    <col min="517" max="517" width="9.140625" style="1"/>
    <col min="518" max="518" width="9.7109375" style="1" bestFit="1" customWidth="1"/>
    <col min="519" max="764" width="9.140625" style="1"/>
    <col min="765" max="765" width="61.28515625" style="1" customWidth="1"/>
    <col min="766" max="766" width="7.7109375" style="1" customWidth="1"/>
    <col min="767" max="767" width="9.140625" style="1" customWidth="1"/>
    <col min="768" max="768" width="5.85546875" style="1" customWidth="1"/>
    <col min="769" max="769" width="16.85546875" style="1" customWidth="1"/>
    <col min="770" max="770" width="7.85546875" style="1" customWidth="1"/>
    <col min="771" max="771" width="13.85546875" style="1" customWidth="1"/>
    <col min="772" max="772" width="16" style="1" customWidth="1"/>
    <col min="773" max="773" width="9.140625" style="1"/>
    <col min="774" max="774" width="9.7109375" style="1" bestFit="1" customWidth="1"/>
    <col min="775" max="1020" width="9.140625" style="1"/>
    <col min="1021" max="1021" width="61.28515625" style="1" customWidth="1"/>
    <col min="1022" max="1022" width="7.7109375" style="1" customWidth="1"/>
    <col min="1023" max="1023" width="9.140625" style="1" customWidth="1"/>
    <col min="1024" max="1024" width="5.85546875" style="1" customWidth="1"/>
    <col min="1025" max="1025" width="16.85546875" style="1" customWidth="1"/>
    <col min="1026" max="1026" width="7.85546875" style="1" customWidth="1"/>
    <col min="1027" max="1027" width="13.85546875" style="1" customWidth="1"/>
    <col min="1028" max="1028" width="16" style="1" customWidth="1"/>
    <col min="1029" max="1029" width="9.140625" style="1"/>
    <col min="1030" max="1030" width="9.7109375" style="1" bestFit="1" customWidth="1"/>
    <col min="1031" max="1276" width="9.140625" style="1"/>
    <col min="1277" max="1277" width="61.28515625" style="1" customWidth="1"/>
    <col min="1278" max="1278" width="7.7109375" style="1" customWidth="1"/>
    <col min="1279" max="1279" width="9.140625" style="1" customWidth="1"/>
    <col min="1280" max="1280" width="5.85546875" style="1" customWidth="1"/>
    <col min="1281" max="1281" width="16.85546875" style="1" customWidth="1"/>
    <col min="1282" max="1282" width="7.85546875" style="1" customWidth="1"/>
    <col min="1283" max="1283" width="13.85546875" style="1" customWidth="1"/>
    <col min="1284" max="1284" width="16" style="1" customWidth="1"/>
    <col min="1285" max="1285" width="9.140625" style="1"/>
    <col min="1286" max="1286" width="9.7109375" style="1" bestFit="1" customWidth="1"/>
    <col min="1287" max="1532" width="9.140625" style="1"/>
    <col min="1533" max="1533" width="61.28515625" style="1" customWidth="1"/>
    <col min="1534" max="1534" width="7.7109375" style="1" customWidth="1"/>
    <col min="1535" max="1535" width="9.140625" style="1" customWidth="1"/>
    <col min="1536" max="1536" width="5.85546875" style="1" customWidth="1"/>
    <col min="1537" max="1537" width="16.85546875" style="1" customWidth="1"/>
    <col min="1538" max="1538" width="7.85546875" style="1" customWidth="1"/>
    <col min="1539" max="1539" width="13.85546875" style="1" customWidth="1"/>
    <col min="1540" max="1540" width="16" style="1" customWidth="1"/>
    <col min="1541" max="1541" width="9.140625" style="1"/>
    <col min="1542" max="1542" width="9.7109375" style="1" bestFit="1" customWidth="1"/>
    <col min="1543" max="1788" width="9.140625" style="1"/>
    <col min="1789" max="1789" width="61.28515625" style="1" customWidth="1"/>
    <col min="1790" max="1790" width="7.7109375" style="1" customWidth="1"/>
    <col min="1791" max="1791" width="9.140625" style="1" customWidth="1"/>
    <col min="1792" max="1792" width="5.85546875" style="1" customWidth="1"/>
    <col min="1793" max="1793" width="16.85546875" style="1" customWidth="1"/>
    <col min="1794" max="1794" width="7.85546875" style="1" customWidth="1"/>
    <col min="1795" max="1795" width="13.85546875" style="1" customWidth="1"/>
    <col min="1796" max="1796" width="16" style="1" customWidth="1"/>
    <col min="1797" max="1797" width="9.140625" style="1"/>
    <col min="1798" max="1798" width="9.7109375" style="1" bestFit="1" customWidth="1"/>
    <col min="1799" max="2044" width="9.140625" style="1"/>
    <col min="2045" max="2045" width="61.28515625" style="1" customWidth="1"/>
    <col min="2046" max="2046" width="7.7109375" style="1" customWidth="1"/>
    <col min="2047" max="2047" width="9.140625" style="1" customWidth="1"/>
    <col min="2048" max="2048" width="5.85546875" style="1" customWidth="1"/>
    <col min="2049" max="2049" width="16.85546875" style="1" customWidth="1"/>
    <col min="2050" max="2050" width="7.85546875" style="1" customWidth="1"/>
    <col min="2051" max="2051" width="13.85546875" style="1" customWidth="1"/>
    <col min="2052" max="2052" width="16" style="1" customWidth="1"/>
    <col min="2053" max="2053" width="9.140625" style="1"/>
    <col min="2054" max="2054" width="9.7109375" style="1" bestFit="1" customWidth="1"/>
    <col min="2055" max="2300" width="9.140625" style="1"/>
    <col min="2301" max="2301" width="61.28515625" style="1" customWidth="1"/>
    <col min="2302" max="2302" width="7.7109375" style="1" customWidth="1"/>
    <col min="2303" max="2303" width="9.140625" style="1" customWidth="1"/>
    <col min="2304" max="2304" width="5.85546875" style="1" customWidth="1"/>
    <col min="2305" max="2305" width="16.85546875" style="1" customWidth="1"/>
    <col min="2306" max="2306" width="7.85546875" style="1" customWidth="1"/>
    <col min="2307" max="2307" width="13.85546875" style="1" customWidth="1"/>
    <col min="2308" max="2308" width="16" style="1" customWidth="1"/>
    <col min="2309" max="2309" width="9.140625" style="1"/>
    <col min="2310" max="2310" width="9.7109375" style="1" bestFit="1" customWidth="1"/>
    <col min="2311" max="2556" width="9.140625" style="1"/>
    <col min="2557" max="2557" width="61.28515625" style="1" customWidth="1"/>
    <col min="2558" max="2558" width="7.7109375" style="1" customWidth="1"/>
    <col min="2559" max="2559" width="9.140625" style="1" customWidth="1"/>
    <col min="2560" max="2560" width="5.85546875" style="1" customWidth="1"/>
    <col min="2561" max="2561" width="16.85546875" style="1" customWidth="1"/>
    <col min="2562" max="2562" width="7.85546875" style="1" customWidth="1"/>
    <col min="2563" max="2563" width="13.85546875" style="1" customWidth="1"/>
    <col min="2564" max="2564" width="16" style="1" customWidth="1"/>
    <col min="2565" max="2565" width="9.140625" style="1"/>
    <col min="2566" max="2566" width="9.7109375" style="1" bestFit="1" customWidth="1"/>
    <col min="2567" max="2812" width="9.140625" style="1"/>
    <col min="2813" max="2813" width="61.28515625" style="1" customWidth="1"/>
    <col min="2814" max="2814" width="7.7109375" style="1" customWidth="1"/>
    <col min="2815" max="2815" width="9.140625" style="1" customWidth="1"/>
    <col min="2816" max="2816" width="5.85546875" style="1" customWidth="1"/>
    <col min="2817" max="2817" width="16.85546875" style="1" customWidth="1"/>
    <col min="2818" max="2818" width="7.85546875" style="1" customWidth="1"/>
    <col min="2819" max="2819" width="13.85546875" style="1" customWidth="1"/>
    <col min="2820" max="2820" width="16" style="1" customWidth="1"/>
    <col min="2821" max="2821" width="9.140625" style="1"/>
    <col min="2822" max="2822" width="9.7109375" style="1" bestFit="1" customWidth="1"/>
    <col min="2823" max="3068" width="9.140625" style="1"/>
    <col min="3069" max="3069" width="61.28515625" style="1" customWidth="1"/>
    <col min="3070" max="3070" width="7.7109375" style="1" customWidth="1"/>
    <col min="3071" max="3071" width="9.140625" style="1" customWidth="1"/>
    <col min="3072" max="3072" width="5.85546875" style="1" customWidth="1"/>
    <col min="3073" max="3073" width="16.85546875" style="1" customWidth="1"/>
    <col min="3074" max="3074" width="7.85546875" style="1" customWidth="1"/>
    <col min="3075" max="3075" width="13.85546875" style="1" customWidth="1"/>
    <col min="3076" max="3076" width="16" style="1" customWidth="1"/>
    <col min="3077" max="3077" width="9.140625" style="1"/>
    <col min="3078" max="3078" width="9.7109375" style="1" bestFit="1" customWidth="1"/>
    <col min="3079" max="3324" width="9.140625" style="1"/>
    <col min="3325" max="3325" width="61.28515625" style="1" customWidth="1"/>
    <col min="3326" max="3326" width="7.7109375" style="1" customWidth="1"/>
    <col min="3327" max="3327" width="9.140625" style="1" customWidth="1"/>
    <col min="3328" max="3328" width="5.85546875" style="1" customWidth="1"/>
    <col min="3329" max="3329" width="16.85546875" style="1" customWidth="1"/>
    <col min="3330" max="3330" width="7.85546875" style="1" customWidth="1"/>
    <col min="3331" max="3331" width="13.85546875" style="1" customWidth="1"/>
    <col min="3332" max="3332" width="16" style="1" customWidth="1"/>
    <col min="3333" max="3333" width="9.140625" style="1"/>
    <col min="3334" max="3334" width="9.7109375" style="1" bestFit="1" customWidth="1"/>
    <col min="3335" max="3580" width="9.140625" style="1"/>
    <col min="3581" max="3581" width="61.28515625" style="1" customWidth="1"/>
    <col min="3582" max="3582" width="7.7109375" style="1" customWidth="1"/>
    <col min="3583" max="3583" width="9.140625" style="1" customWidth="1"/>
    <col min="3584" max="3584" width="5.85546875" style="1" customWidth="1"/>
    <col min="3585" max="3585" width="16.85546875" style="1" customWidth="1"/>
    <col min="3586" max="3586" width="7.85546875" style="1" customWidth="1"/>
    <col min="3587" max="3587" width="13.85546875" style="1" customWidth="1"/>
    <col min="3588" max="3588" width="16" style="1" customWidth="1"/>
    <col min="3589" max="3589" width="9.140625" style="1"/>
    <col min="3590" max="3590" width="9.7109375" style="1" bestFit="1" customWidth="1"/>
    <col min="3591" max="3836" width="9.140625" style="1"/>
    <col min="3837" max="3837" width="61.28515625" style="1" customWidth="1"/>
    <col min="3838" max="3838" width="7.7109375" style="1" customWidth="1"/>
    <col min="3839" max="3839" width="9.140625" style="1" customWidth="1"/>
    <col min="3840" max="3840" width="5.85546875" style="1" customWidth="1"/>
    <col min="3841" max="3841" width="16.85546875" style="1" customWidth="1"/>
    <col min="3842" max="3842" width="7.85546875" style="1" customWidth="1"/>
    <col min="3843" max="3843" width="13.85546875" style="1" customWidth="1"/>
    <col min="3844" max="3844" width="16" style="1" customWidth="1"/>
    <col min="3845" max="3845" width="9.140625" style="1"/>
    <col min="3846" max="3846" width="9.7109375" style="1" bestFit="1" customWidth="1"/>
    <col min="3847" max="4092" width="9.140625" style="1"/>
    <col min="4093" max="4093" width="61.28515625" style="1" customWidth="1"/>
    <col min="4094" max="4094" width="7.7109375" style="1" customWidth="1"/>
    <col min="4095" max="4095" width="9.140625" style="1" customWidth="1"/>
    <col min="4096" max="4096" width="5.85546875" style="1" customWidth="1"/>
    <col min="4097" max="4097" width="16.85546875" style="1" customWidth="1"/>
    <col min="4098" max="4098" width="7.85546875" style="1" customWidth="1"/>
    <col min="4099" max="4099" width="13.85546875" style="1" customWidth="1"/>
    <col min="4100" max="4100" width="16" style="1" customWidth="1"/>
    <col min="4101" max="4101" width="9.140625" style="1"/>
    <col min="4102" max="4102" width="9.7109375" style="1" bestFit="1" customWidth="1"/>
    <col min="4103" max="4348" width="9.140625" style="1"/>
    <col min="4349" max="4349" width="61.28515625" style="1" customWidth="1"/>
    <col min="4350" max="4350" width="7.7109375" style="1" customWidth="1"/>
    <col min="4351" max="4351" width="9.140625" style="1" customWidth="1"/>
    <col min="4352" max="4352" width="5.85546875" style="1" customWidth="1"/>
    <col min="4353" max="4353" width="16.85546875" style="1" customWidth="1"/>
    <col min="4354" max="4354" width="7.85546875" style="1" customWidth="1"/>
    <col min="4355" max="4355" width="13.85546875" style="1" customWidth="1"/>
    <col min="4356" max="4356" width="16" style="1" customWidth="1"/>
    <col min="4357" max="4357" width="9.140625" style="1"/>
    <col min="4358" max="4358" width="9.7109375" style="1" bestFit="1" customWidth="1"/>
    <col min="4359" max="4604" width="9.140625" style="1"/>
    <col min="4605" max="4605" width="61.28515625" style="1" customWidth="1"/>
    <col min="4606" max="4606" width="7.7109375" style="1" customWidth="1"/>
    <col min="4607" max="4607" width="9.140625" style="1" customWidth="1"/>
    <col min="4608" max="4608" width="5.85546875" style="1" customWidth="1"/>
    <col min="4609" max="4609" width="16.85546875" style="1" customWidth="1"/>
    <col min="4610" max="4610" width="7.85546875" style="1" customWidth="1"/>
    <col min="4611" max="4611" width="13.85546875" style="1" customWidth="1"/>
    <col min="4612" max="4612" width="16" style="1" customWidth="1"/>
    <col min="4613" max="4613" width="9.140625" style="1"/>
    <col min="4614" max="4614" width="9.7109375" style="1" bestFit="1" customWidth="1"/>
    <col min="4615" max="4860" width="9.140625" style="1"/>
    <col min="4861" max="4861" width="61.28515625" style="1" customWidth="1"/>
    <col min="4862" max="4862" width="7.7109375" style="1" customWidth="1"/>
    <col min="4863" max="4863" width="9.140625" style="1" customWidth="1"/>
    <col min="4864" max="4864" width="5.85546875" style="1" customWidth="1"/>
    <col min="4865" max="4865" width="16.85546875" style="1" customWidth="1"/>
    <col min="4866" max="4866" width="7.85546875" style="1" customWidth="1"/>
    <col min="4867" max="4867" width="13.85546875" style="1" customWidth="1"/>
    <col min="4868" max="4868" width="16" style="1" customWidth="1"/>
    <col min="4869" max="4869" width="9.140625" style="1"/>
    <col min="4870" max="4870" width="9.7109375" style="1" bestFit="1" customWidth="1"/>
    <col min="4871" max="5116" width="9.140625" style="1"/>
    <col min="5117" max="5117" width="61.28515625" style="1" customWidth="1"/>
    <col min="5118" max="5118" width="7.7109375" style="1" customWidth="1"/>
    <col min="5119" max="5119" width="9.140625" style="1" customWidth="1"/>
    <col min="5120" max="5120" width="5.85546875" style="1" customWidth="1"/>
    <col min="5121" max="5121" width="16.85546875" style="1" customWidth="1"/>
    <col min="5122" max="5122" width="7.85546875" style="1" customWidth="1"/>
    <col min="5123" max="5123" width="13.85546875" style="1" customWidth="1"/>
    <col min="5124" max="5124" width="16" style="1" customWidth="1"/>
    <col min="5125" max="5125" width="9.140625" style="1"/>
    <col min="5126" max="5126" width="9.7109375" style="1" bestFit="1" customWidth="1"/>
    <col min="5127" max="5372" width="9.140625" style="1"/>
    <col min="5373" max="5373" width="61.28515625" style="1" customWidth="1"/>
    <col min="5374" max="5374" width="7.7109375" style="1" customWidth="1"/>
    <col min="5375" max="5375" width="9.140625" style="1" customWidth="1"/>
    <col min="5376" max="5376" width="5.85546875" style="1" customWidth="1"/>
    <col min="5377" max="5377" width="16.85546875" style="1" customWidth="1"/>
    <col min="5378" max="5378" width="7.85546875" style="1" customWidth="1"/>
    <col min="5379" max="5379" width="13.85546875" style="1" customWidth="1"/>
    <col min="5380" max="5380" width="16" style="1" customWidth="1"/>
    <col min="5381" max="5381" width="9.140625" style="1"/>
    <col min="5382" max="5382" width="9.7109375" style="1" bestFit="1" customWidth="1"/>
    <col min="5383" max="5628" width="9.140625" style="1"/>
    <col min="5629" max="5629" width="61.28515625" style="1" customWidth="1"/>
    <col min="5630" max="5630" width="7.7109375" style="1" customWidth="1"/>
    <col min="5631" max="5631" width="9.140625" style="1" customWidth="1"/>
    <col min="5632" max="5632" width="5.85546875" style="1" customWidth="1"/>
    <col min="5633" max="5633" width="16.85546875" style="1" customWidth="1"/>
    <col min="5634" max="5634" width="7.85546875" style="1" customWidth="1"/>
    <col min="5635" max="5635" width="13.85546875" style="1" customWidth="1"/>
    <col min="5636" max="5636" width="16" style="1" customWidth="1"/>
    <col min="5637" max="5637" width="9.140625" style="1"/>
    <col min="5638" max="5638" width="9.7109375" style="1" bestFit="1" customWidth="1"/>
    <col min="5639" max="5884" width="9.140625" style="1"/>
    <col min="5885" max="5885" width="61.28515625" style="1" customWidth="1"/>
    <col min="5886" max="5886" width="7.7109375" style="1" customWidth="1"/>
    <col min="5887" max="5887" width="9.140625" style="1" customWidth="1"/>
    <col min="5888" max="5888" width="5.85546875" style="1" customWidth="1"/>
    <col min="5889" max="5889" width="16.85546875" style="1" customWidth="1"/>
    <col min="5890" max="5890" width="7.85546875" style="1" customWidth="1"/>
    <col min="5891" max="5891" width="13.85546875" style="1" customWidth="1"/>
    <col min="5892" max="5892" width="16" style="1" customWidth="1"/>
    <col min="5893" max="5893" width="9.140625" style="1"/>
    <col min="5894" max="5894" width="9.7109375" style="1" bestFit="1" customWidth="1"/>
    <col min="5895" max="6140" width="9.140625" style="1"/>
    <col min="6141" max="6141" width="61.28515625" style="1" customWidth="1"/>
    <col min="6142" max="6142" width="7.7109375" style="1" customWidth="1"/>
    <col min="6143" max="6143" width="9.140625" style="1" customWidth="1"/>
    <col min="6144" max="6144" width="5.85546875" style="1" customWidth="1"/>
    <col min="6145" max="6145" width="16.85546875" style="1" customWidth="1"/>
    <col min="6146" max="6146" width="7.85546875" style="1" customWidth="1"/>
    <col min="6147" max="6147" width="13.85546875" style="1" customWidth="1"/>
    <col min="6148" max="6148" width="16" style="1" customWidth="1"/>
    <col min="6149" max="6149" width="9.140625" style="1"/>
    <col min="6150" max="6150" width="9.7109375" style="1" bestFit="1" customWidth="1"/>
    <col min="6151" max="6396" width="9.140625" style="1"/>
    <col min="6397" max="6397" width="61.28515625" style="1" customWidth="1"/>
    <col min="6398" max="6398" width="7.7109375" style="1" customWidth="1"/>
    <col min="6399" max="6399" width="9.140625" style="1" customWidth="1"/>
    <col min="6400" max="6400" width="5.85546875" style="1" customWidth="1"/>
    <col min="6401" max="6401" width="16.85546875" style="1" customWidth="1"/>
    <col min="6402" max="6402" width="7.85546875" style="1" customWidth="1"/>
    <col min="6403" max="6403" width="13.85546875" style="1" customWidth="1"/>
    <col min="6404" max="6404" width="16" style="1" customWidth="1"/>
    <col min="6405" max="6405" width="9.140625" style="1"/>
    <col min="6406" max="6406" width="9.7109375" style="1" bestFit="1" customWidth="1"/>
    <col min="6407" max="6652" width="9.140625" style="1"/>
    <col min="6653" max="6653" width="61.28515625" style="1" customWidth="1"/>
    <col min="6654" max="6654" width="7.7109375" style="1" customWidth="1"/>
    <col min="6655" max="6655" width="9.140625" style="1" customWidth="1"/>
    <col min="6656" max="6656" width="5.85546875" style="1" customWidth="1"/>
    <col min="6657" max="6657" width="16.85546875" style="1" customWidth="1"/>
    <col min="6658" max="6658" width="7.85546875" style="1" customWidth="1"/>
    <col min="6659" max="6659" width="13.85546875" style="1" customWidth="1"/>
    <col min="6660" max="6660" width="16" style="1" customWidth="1"/>
    <col min="6661" max="6661" width="9.140625" style="1"/>
    <col min="6662" max="6662" width="9.7109375" style="1" bestFit="1" customWidth="1"/>
    <col min="6663" max="6908" width="9.140625" style="1"/>
    <col min="6909" max="6909" width="61.28515625" style="1" customWidth="1"/>
    <col min="6910" max="6910" width="7.7109375" style="1" customWidth="1"/>
    <col min="6911" max="6911" width="9.140625" style="1" customWidth="1"/>
    <col min="6912" max="6912" width="5.85546875" style="1" customWidth="1"/>
    <col min="6913" max="6913" width="16.85546875" style="1" customWidth="1"/>
    <col min="6914" max="6914" width="7.85546875" style="1" customWidth="1"/>
    <col min="6915" max="6915" width="13.85546875" style="1" customWidth="1"/>
    <col min="6916" max="6916" width="16" style="1" customWidth="1"/>
    <col min="6917" max="6917" width="9.140625" style="1"/>
    <col min="6918" max="6918" width="9.7109375" style="1" bestFit="1" customWidth="1"/>
    <col min="6919" max="7164" width="9.140625" style="1"/>
    <col min="7165" max="7165" width="61.28515625" style="1" customWidth="1"/>
    <col min="7166" max="7166" width="7.7109375" style="1" customWidth="1"/>
    <col min="7167" max="7167" width="9.140625" style="1" customWidth="1"/>
    <col min="7168" max="7168" width="5.85546875" style="1" customWidth="1"/>
    <col min="7169" max="7169" width="16.85546875" style="1" customWidth="1"/>
    <col min="7170" max="7170" width="7.85546875" style="1" customWidth="1"/>
    <col min="7171" max="7171" width="13.85546875" style="1" customWidth="1"/>
    <col min="7172" max="7172" width="16" style="1" customWidth="1"/>
    <col min="7173" max="7173" width="9.140625" style="1"/>
    <col min="7174" max="7174" width="9.7109375" style="1" bestFit="1" customWidth="1"/>
    <col min="7175" max="7420" width="9.140625" style="1"/>
    <col min="7421" max="7421" width="61.28515625" style="1" customWidth="1"/>
    <col min="7422" max="7422" width="7.7109375" style="1" customWidth="1"/>
    <col min="7423" max="7423" width="9.140625" style="1" customWidth="1"/>
    <col min="7424" max="7424" width="5.85546875" style="1" customWidth="1"/>
    <col min="7425" max="7425" width="16.85546875" style="1" customWidth="1"/>
    <col min="7426" max="7426" width="7.85546875" style="1" customWidth="1"/>
    <col min="7427" max="7427" width="13.85546875" style="1" customWidth="1"/>
    <col min="7428" max="7428" width="16" style="1" customWidth="1"/>
    <col min="7429" max="7429" width="9.140625" style="1"/>
    <col min="7430" max="7430" width="9.7109375" style="1" bestFit="1" customWidth="1"/>
    <col min="7431" max="7676" width="9.140625" style="1"/>
    <col min="7677" max="7677" width="61.28515625" style="1" customWidth="1"/>
    <col min="7678" max="7678" width="7.7109375" style="1" customWidth="1"/>
    <col min="7679" max="7679" width="9.140625" style="1" customWidth="1"/>
    <col min="7680" max="7680" width="5.85546875" style="1" customWidth="1"/>
    <col min="7681" max="7681" width="16.85546875" style="1" customWidth="1"/>
    <col min="7682" max="7682" width="7.85546875" style="1" customWidth="1"/>
    <col min="7683" max="7683" width="13.85546875" style="1" customWidth="1"/>
    <col min="7684" max="7684" width="16" style="1" customWidth="1"/>
    <col min="7685" max="7685" width="9.140625" style="1"/>
    <col min="7686" max="7686" width="9.7109375" style="1" bestFit="1" customWidth="1"/>
    <col min="7687" max="7932" width="9.140625" style="1"/>
    <col min="7933" max="7933" width="61.28515625" style="1" customWidth="1"/>
    <col min="7934" max="7934" width="7.7109375" style="1" customWidth="1"/>
    <col min="7935" max="7935" width="9.140625" style="1" customWidth="1"/>
    <col min="7936" max="7936" width="5.85546875" style="1" customWidth="1"/>
    <col min="7937" max="7937" width="16.85546875" style="1" customWidth="1"/>
    <col min="7938" max="7938" width="7.85546875" style="1" customWidth="1"/>
    <col min="7939" max="7939" width="13.85546875" style="1" customWidth="1"/>
    <col min="7940" max="7940" width="16" style="1" customWidth="1"/>
    <col min="7941" max="7941" width="9.140625" style="1"/>
    <col min="7942" max="7942" width="9.7109375" style="1" bestFit="1" customWidth="1"/>
    <col min="7943" max="8188" width="9.140625" style="1"/>
    <col min="8189" max="8189" width="61.28515625" style="1" customWidth="1"/>
    <col min="8190" max="8190" width="7.7109375" style="1" customWidth="1"/>
    <col min="8191" max="8191" width="9.140625" style="1" customWidth="1"/>
    <col min="8192" max="8192" width="5.85546875" style="1" customWidth="1"/>
    <col min="8193" max="8193" width="16.85546875" style="1" customWidth="1"/>
    <col min="8194" max="8194" width="7.85546875" style="1" customWidth="1"/>
    <col min="8195" max="8195" width="13.85546875" style="1" customWidth="1"/>
    <col min="8196" max="8196" width="16" style="1" customWidth="1"/>
    <col min="8197" max="8197" width="9.140625" style="1"/>
    <col min="8198" max="8198" width="9.7109375" style="1" bestFit="1" customWidth="1"/>
    <col min="8199" max="8444" width="9.140625" style="1"/>
    <col min="8445" max="8445" width="61.28515625" style="1" customWidth="1"/>
    <col min="8446" max="8446" width="7.7109375" style="1" customWidth="1"/>
    <col min="8447" max="8447" width="9.140625" style="1" customWidth="1"/>
    <col min="8448" max="8448" width="5.85546875" style="1" customWidth="1"/>
    <col min="8449" max="8449" width="16.85546875" style="1" customWidth="1"/>
    <col min="8450" max="8450" width="7.85546875" style="1" customWidth="1"/>
    <col min="8451" max="8451" width="13.85546875" style="1" customWidth="1"/>
    <col min="8452" max="8452" width="16" style="1" customWidth="1"/>
    <col min="8453" max="8453" width="9.140625" style="1"/>
    <col min="8454" max="8454" width="9.7109375" style="1" bestFit="1" customWidth="1"/>
    <col min="8455" max="8700" width="9.140625" style="1"/>
    <col min="8701" max="8701" width="61.28515625" style="1" customWidth="1"/>
    <col min="8702" max="8702" width="7.7109375" style="1" customWidth="1"/>
    <col min="8703" max="8703" width="9.140625" style="1" customWidth="1"/>
    <col min="8704" max="8704" width="5.85546875" style="1" customWidth="1"/>
    <col min="8705" max="8705" width="16.85546875" style="1" customWidth="1"/>
    <col min="8706" max="8706" width="7.85546875" style="1" customWidth="1"/>
    <col min="8707" max="8707" width="13.85546875" style="1" customWidth="1"/>
    <col min="8708" max="8708" width="16" style="1" customWidth="1"/>
    <col min="8709" max="8709" width="9.140625" style="1"/>
    <col min="8710" max="8710" width="9.7109375" style="1" bestFit="1" customWidth="1"/>
    <col min="8711" max="8956" width="9.140625" style="1"/>
    <col min="8957" max="8957" width="61.28515625" style="1" customWidth="1"/>
    <col min="8958" max="8958" width="7.7109375" style="1" customWidth="1"/>
    <col min="8959" max="8959" width="9.140625" style="1" customWidth="1"/>
    <col min="8960" max="8960" width="5.85546875" style="1" customWidth="1"/>
    <col min="8961" max="8961" width="16.85546875" style="1" customWidth="1"/>
    <col min="8962" max="8962" width="7.85546875" style="1" customWidth="1"/>
    <col min="8963" max="8963" width="13.85546875" style="1" customWidth="1"/>
    <col min="8964" max="8964" width="16" style="1" customWidth="1"/>
    <col min="8965" max="8965" width="9.140625" style="1"/>
    <col min="8966" max="8966" width="9.7109375" style="1" bestFit="1" customWidth="1"/>
    <col min="8967" max="9212" width="9.140625" style="1"/>
    <col min="9213" max="9213" width="61.28515625" style="1" customWidth="1"/>
    <col min="9214" max="9214" width="7.7109375" style="1" customWidth="1"/>
    <col min="9215" max="9215" width="9.140625" style="1" customWidth="1"/>
    <col min="9216" max="9216" width="5.85546875" style="1" customWidth="1"/>
    <col min="9217" max="9217" width="16.85546875" style="1" customWidth="1"/>
    <col min="9218" max="9218" width="7.85546875" style="1" customWidth="1"/>
    <col min="9219" max="9219" width="13.85546875" style="1" customWidth="1"/>
    <col min="9220" max="9220" width="16" style="1" customWidth="1"/>
    <col min="9221" max="9221" width="9.140625" style="1"/>
    <col min="9222" max="9222" width="9.7109375" style="1" bestFit="1" customWidth="1"/>
    <col min="9223" max="9468" width="9.140625" style="1"/>
    <col min="9469" max="9469" width="61.28515625" style="1" customWidth="1"/>
    <col min="9470" max="9470" width="7.7109375" style="1" customWidth="1"/>
    <col min="9471" max="9471" width="9.140625" style="1" customWidth="1"/>
    <col min="9472" max="9472" width="5.85546875" style="1" customWidth="1"/>
    <col min="9473" max="9473" width="16.85546875" style="1" customWidth="1"/>
    <col min="9474" max="9474" width="7.85546875" style="1" customWidth="1"/>
    <col min="9475" max="9475" width="13.85546875" style="1" customWidth="1"/>
    <col min="9476" max="9476" width="16" style="1" customWidth="1"/>
    <col min="9477" max="9477" width="9.140625" style="1"/>
    <col min="9478" max="9478" width="9.7109375" style="1" bestFit="1" customWidth="1"/>
    <col min="9479" max="9724" width="9.140625" style="1"/>
    <col min="9725" max="9725" width="61.28515625" style="1" customWidth="1"/>
    <col min="9726" max="9726" width="7.7109375" style="1" customWidth="1"/>
    <col min="9727" max="9727" width="9.140625" style="1" customWidth="1"/>
    <col min="9728" max="9728" width="5.85546875" style="1" customWidth="1"/>
    <col min="9729" max="9729" width="16.85546875" style="1" customWidth="1"/>
    <col min="9730" max="9730" width="7.85546875" style="1" customWidth="1"/>
    <col min="9731" max="9731" width="13.85546875" style="1" customWidth="1"/>
    <col min="9732" max="9732" width="16" style="1" customWidth="1"/>
    <col min="9733" max="9733" width="9.140625" style="1"/>
    <col min="9734" max="9734" width="9.7109375" style="1" bestFit="1" customWidth="1"/>
    <col min="9735" max="9980" width="9.140625" style="1"/>
    <col min="9981" max="9981" width="61.28515625" style="1" customWidth="1"/>
    <col min="9982" max="9982" width="7.7109375" style="1" customWidth="1"/>
    <col min="9983" max="9983" width="9.140625" style="1" customWidth="1"/>
    <col min="9984" max="9984" width="5.85546875" style="1" customWidth="1"/>
    <col min="9985" max="9985" width="16.85546875" style="1" customWidth="1"/>
    <col min="9986" max="9986" width="7.85546875" style="1" customWidth="1"/>
    <col min="9987" max="9987" width="13.85546875" style="1" customWidth="1"/>
    <col min="9988" max="9988" width="16" style="1" customWidth="1"/>
    <col min="9989" max="9989" width="9.140625" style="1"/>
    <col min="9990" max="9990" width="9.7109375" style="1" bestFit="1" customWidth="1"/>
    <col min="9991" max="10236" width="9.140625" style="1"/>
    <col min="10237" max="10237" width="61.28515625" style="1" customWidth="1"/>
    <col min="10238" max="10238" width="7.7109375" style="1" customWidth="1"/>
    <col min="10239" max="10239" width="9.140625" style="1" customWidth="1"/>
    <col min="10240" max="10240" width="5.85546875" style="1" customWidth="1"/>
    <col min="10241" max="10241" width="16.85546875" style="1" customWidth="1"/>
    <col min="10242" max="10242" width="7.85546875" style="1" customWidth="1"/>
    <col min="10243" max="10243" width="13.85546875" style="1" customWidth="1"/>
    <col min="10244" max="10244" width="16" style="1" customWidth="1"/>
    <col min="10245" max="10245" width="9.140625" style="1"/>
    <col min="10246" max="10246" width="9.7109375" style="1" bestFit="1" customWidth="1"/>
    <col min="10247" max="10492" width="9.140625" style="1"/>
    <col min="10493" max="10493" width="61.28515625" style="1" customWidth="1"/>
    <col min="10494" max="10494" width="7.7109375" style="1" customWidth="1"/>
    <col min="10495" max="10495" width="9.140625" style="1" customWidth="1"/>
    <col min="10496" max="10496" width="5.85546875" style="1" customWidth="1"/>
    <col min="10497" max="10497" width="16.85546875" style="1" customWidth="1"/>
    <col min="10498" max="10498" width="7.85546875" style="1" customWidth="1"/>
    <col min="10499" max="10499" width="13.85546875" style="1" customWidth="1"/>
    <col min="10500" max="10500" width="16" style="1" customWidth="1"/>
    <col min="10501" max="10501" width="9.140625" style="1"/>
    <col min="10502" max="10502" width="9.7109375" style="1" bestFit="1" customWidth="1"/>
    <col min="10503" max="10748" width="9.140625" style="1"/>
    <col min="10749" max="10749" width="61.28515625" style="1" customWidth="1"/>
    <col min="10750" max="10750" width="7.7109375" style="1" customWidth="1"/>
    <col min="10751" max="10751" width="9.140625" style="1" customWidth="1"/>
    <col min="10752" max="10752" width="5.85546875" style="1" customWidth="1"/>
    <col min="10753" max="10753" width="16.85546875" style="1" customWidth="1"/>
    <col min="10754" max="10754" width="7.85546875" style="1" customWidth="1"/>
    <col min="10755" max="10755" width="13.85546875" style="1" customWidth="1"/>
    <col min="10756" max="10756" width="16" style="1" customWidth="1"/>
    <col min="10757" max="10757" width="9.140625" style="1"/>
    <col min="10758" max="10758" width="9.7109375" style="1" bestFit="1" customWidth="1"/>
    <col min="10759" max="11004" width="9.140625" style="1"/>
    <col min="11005" max="11005" width="61.28515625" style="1" customWidth="1"/>
    <col min="11006" max="11006" width="7.7109375" style="1" customWidth="1"/>
    <col min="11007" max="11007" width="9.140625" style="1" customWidth="1"/>
    <col min="11008" max="11008" width="5.85546875" style="1" customWidth="1"/>
    <col min="11009" max="11009" width="16.85546875" style="1" customWidth="1"/>
    <col min="11010" max="11010" width="7.85546875" style="1" customWidth="1"/>
    <col min="11011" max="11011" width="13.85546875" style="1" customWidth="1"/>
    <col min="11012" max="11012" width="16" style="1" customWidth="1"/>
    <col min="11013" max="11013" width="9.140625" style="1"/>
    <col min="11014" max="11014" width="9.7109375" style="1" bestFit="1" customWidth="1"/>
    <col min="11015" max="11260" width="9.140625" style="1"/>
    <col min="11261" max="11261" width="61.28515625" style="1" customWidth="1"/>
    <col min="11262" max="11262" width="7.7109375" style="1" customWidth="1"/>
    <col min="11263" max="11263" width="9.140625" style="1" customWidth="1"/>
    <col min="11264" max="11264" width="5.85546875" style="1" customWidth="1"/>
    <col min="11265" max="11265" width="16.85546875" style="1" customWidth="1"/>
    <col min="11266" max="11266" width="7.85546875" style="1" customWidth="1"/>
    <col min="11267" max="11267" width="13.85546875" style="1" customWidth="1"/>
    <col min="11268" max="11268" width="16" style="1" customWidth="1"/>
    <col min="11269" max="11269" width="9.140625" style="1"/>
    <col min="11270" max="11270" width="9.7109375" style="1" bestFit="1" customWidth="1"/>
    <col min="11271" max="11516" width="9.140625" style="1"/>
    <col min="11517" max="11517" width="61.28515625" style="1" customWidth="1"/>
    <col min="11518" max="11518" width="7.7109375" style="1" customWidth="1"/>
    <col min="11519" max="11519" width="9.140625" style="1" customWidth="1"/>
    <col min="11520" max="11520" width="5.85546875" style="1" customWidth="1"/>
    <col min="11521" max="11521" width="16.85546875" style="1" customWidth="1"/>
    <col min="11522" max="11522" width="7.85546875" style="1" customWidth="1"/>
    <col min="11523" max="11523" width="13.85546875" style="1" customWidth="1"/>
    <col min="11524" max="11524" width="16" style="1" customWidth="1"/>
    <col min="11525" max="11525" width="9.140625" style="1"/>
    <col min="11526" max="11526" width="9.7109375" style="1" bestFit="1" customWidth="1"/>
    <col min="11527" max="11772" width="9.140625" style="1"/>
    <col min="11773" max="11773" width="61.28515625" style="1" customWidth="1"/>
    <col min="11774" max="11774" width="7.7109375" style="1" customWidth="1"/>
    <col min="11775" max="11775" width="9.140625" style="1" customWidth="1"/>
    <col min="11776" max="11776" width="5.85546875" style="1" customWidth="1"/>
    <col min="11777" max="11777" width="16.85546875" style="1" customWidth="1"/>
    <col min="11778" max="11778" width="7.85546875" style="1" customWidth="1"/>
    <col min="11779" max="11779" width="13.85546875" style="1" customWidth="1"/>
    <col min="11780" max="11780" width="16" style="1" customWidth="1"/>
    <col min="11781" max="11781" width="9.140625" style="1"/>
    <col min="11782" max="11782" width="9.7109375" style="1" bestFit="1" customWidth="1"/>
    <col min="11783" max="12028" width="9.140625" style="1"/>
    <col min="12029" max="12029" width="61.28515625" style="1" customWidth="1"/>
    <col min="12030" max="12030" width="7.7109375" style="1" customWidth="1"/>
    <col min="12031" max="12031" width="9.140625" style="1" customWidth="1"/>
    <col min="12032" max="12032" width="5.85546875" style="1" customWidth="1"/>
    <col min="12033" max="12033" width="16.85546875" style="1" customWidth="1"/>
    <col min="12034" max="12034" width="7.85546875" style="1" customWidth="1"/>
    <col min="12035" max="12035" width="13.85546875" style="1" customWidth="1"/>
    <col min="12036" max="12036" width="16" style="1" customWidth="1"/>
    <col min="12037" max="12037" width="9.140625" style="1"/>
    <col min="12038" max="12038" width="9.7109375" style="1" bestFit="1" customWidth="1"/>
    <col min="12039" max="12284" width="9.140625" style="1"/>
    <col min="12285" max="12285" width="61.28515625" style="1" customWidth="1"/>
    <col min="12286" max="12286" width="7.7109375" style="1" customWidth="1"/>
    <col min="12287" max="12287" width="9.140625" style="1" customWidth="1"/>
    <col min="12288" max="12288" width="5.85546875" style="1" customWidth="1"/>
    <col min="12289" max="12289" width="16.85546875" style="1" customWidth="1"/>
    <col min="12290" max="12290" width="7.85546875" style="1" customWidth="1"/>
    <col min="12291" max="12291" width="13.85546875" style="1" customWidth="1"/>
    <col min="12292" max="12292" width="16" style="1" customWidth="1"/>
    <col min="12293" max="12293" width="9.140625" style="1"/>
    <col min="12294" max="12294" width="9.7109375" style="1" bestFit="1" customWidth="1"/>
    <col min="12295" max="12540" width="9.140625" style="1"/>
    <col min="12541" max="12541" width="61.28515625" style="1" customWidth="1"/>
    <col min="12542" max="12542" width="7.7109375" style="1" customWidth="1"/>
    <col min="12543" max="12543" width="9.140625" style="1" customWidth="1"/>
    <col min="12544" max="12544" width="5.85546875" style="1" customWidth="1"/>
    <col min="12545" max="12545" width="16.85546875" style="1" customWidth="1"/>
    <col min="12546" max="12546" width="7.85546875" style="1" customWidth="1"/>
    <col min="12547" max="12547" width="13.85546875" style="1" customWidth="1"/>
    <col min="12548" max="12548" width="16" style="1" customWidth="1"/>
    <col min="12549" max="12549" width="9.140625" style="1"/>
    <col min="12550" max="12550" width="9.7109375" style="1" bestFit="1" customWidth="1"/>
    <col min="12551" max="12796" width="9.140625" style="1"/>
    <col min="12797" max="12797" width="61.28515625" style="1" customWidth="1"/>
    <col min="12798" max="12798" width="7.7109375" style="1" customWidth="1"/>
    <col min="12799" max="12799" width="9.140625" style="1" customWidth="1"/>
    <col min="12800" max="12800" width="5.85546875" style="1" customWidth="1"/>
    <col min="12801" max="12801" width="16.85546875" style="1" customWidth="1"/>
    <col min="12802" max="12802" width="7.85546875" style="1" customWidth="1"/>
    <col min="12803" max="12803" width="13.85546875" style="1" customWidth="1"/>
    <col min="12804" max="12804" width="16" style="1" customWidth="1"/>
    <col min="12805" max="12805" width="9.140625" style="1"/>
    <col min="12806" max="12806" width="9.7109375" style="1" bestFit="1" customWidth="1"/>
    <col min="12807" max="13052" width="9.140625" style="1"/>
    <col min="13053" max="13053" width="61.28515625" style="1" customWidth="1"/>
    <col min="13054" max="13054" width="7.7109375" style="1" customWidth="1"/>
    <col min="13055" max="13055" width="9.140625" style="1" customWidth="1"/>
    <col min="13056" max="13056" width="5.85546875" style="1" customWidth="1"/>
    <col min="13057" max="13057" width="16.85546875" style="1" customWidth="1"/>
    <col min="13058" max="13058" width="7.85546875" style="1" customWidth="1"/>
    <col min="13059" max="13059" width="13.85546875" style="1" customWidth="1"/>
    <col min="13060" max="13060" width="16" style="1" customWidth="1"/>
    <col min="13061" max="13061" width="9.140625" style="1"/>
    <col min="13062" max="13062" width="9.7109375" style="1" bestFit="1" customWidth="1"/>
    <col min="13063" max="13308" width="9.140625" style="1"/>
    <col min="13309" max="13309" width="61.28515625" style="1" customWidth="1"/>
    <col min="13310" max="13310" width="7.7109375" style="1" customWidth="1"/>
    <col min="13311" max="13311" width="9.140625" style="1" customWidth="1"/>
    <col min="13312" max="13312" width="5.85546875" style="1" customWidth="1"/>
    <col min="13313" max="13313" width="16.85546875" style="1" customWidth="1"/>
    <col min="13314" max="13314" width="7.85546875" style="1" customWidth="1"/>
    <col min="13315" max="13315" width="13.85546875" style="1" customWidth="1"/>
    <col min="13316" max="13316" width="16" style="1" customWidth="1"/>
    <col min="13317" max="13317" width="9.140625" style="1"/>
    <col min="13318" max="13318" width="9.7109375" style="1" bestFit="1" customWidth="1"/>
    <col min="13319" max="13564" width="9.140625" style="1"/>
    <col min="13565" max="13565" width="61.28515625" style="1" customWidth="1"/>
    <col min="13566" max="13566" width="7.7109375" style="1" customWidth="1"/>
    <col min="13567" max="13567" width="9.140625" style="1" customWidth="1"/>
    <col min="13568" max="13568" width="5.85546875" style="1" customWidth="1"/>
    <col min="13569" max="13569" width="16.85546875" style="1" customWidth="1"/>
    <col min="13570" max="13570" width="7.85546875" style="1" customWidth="1"/>
    <col min="13571" max="13571" width="13.85546875" style="1" customWidth="1"/>
    <col min="13572" max="13572" width="16" style="1" customWidth="1"/>
    <col min="13573" max="13573" width="9.140625" style="1"/>
    <col min="13574" max="13574" width="9.7109375" style="1" bestFit="1" customWidth="1"/>
    <col min="13575" max="13820" width="9.140625" style="1"/>
    <col min="13821" max="13821" width="61.28515625" style="1" customWidth="1"/>
    <col min="13822" max="13822" width="7.7109375" style="1" customWidth="1"/>
    <col min="13823" max="13823" width="9.140625" style="1" customWidth="1"/>
    <col min="13824" max="13824" width="5.85546875" style="1" customWidth="1"/>
    <col min="13825" max="13825" width="16.85546875" style="1" customWidth="1"/>
    <col min="13826" max="13826" width="7.85546875" style="1" customWidth="1"/>
    <col min="13827" max="13827" width="13.85546875" style="1" customWidth="1"/>
    <col min="13828" max="13828" width="16" style="1" customWidth="1"/>
    <col min="13829" max="13829" width="9.140625" style="1"/>
    <col min="13830" max="13830" width="9.7109375" style="1" bestFit="1" customWidth="1"/>
    <col min="13831" max="14076" width="9.140625" style="1"/>
    <col min="14077" max="14077" width="61.28515625" style="1" customWidth="1"/>
    <col min="14078" max="14078" width="7.7109375" style="1" customWidth="1"/>
    <col min="14079" max="14079" width="9.140625" style="1" customWidth="1"/>
    <col min="14080" max="14080" width="5.85546875" style="1" customWidth="1"/>
    <col min="14081" max="14081" width="16.85546875" style="1" customWidth="1"/>
    <col min="14082" max="14082" width="7.85546875" style="1" customWidth="1"/>
    <col min="14083" max="14083" width="13.85546875" style="1" customWidth="1"/>
    <col min="14084" max="14084" width="16" style="1" customWidth="1"/>
    <col min="14085" max="14085" width="9.140625" style="1"/>
    <col min="14086" max="14086" width="9.7109375" style="1" bestFit="1" customWidth="1"/>
    <col min="14087" max="14332" width="9.140625" style="1"/>
    <col min="14333" max="14333" width="61.28515625" style="1" customWidth="1"/>
    <col min="14334" max="14334" width="7.7109375" style="1" customWidth="1"/>
    <col min="14335" max="14335" width="9.140625" style="1" customWidth="1"/>
    <col min="14336" max="14336" width="5.85546875" style="1" customWidth="1"/>
    <col min="14337" max="14337" width="16.85546875" style="1" customWidth="1"/>
    <col min="14338" max="14338" width="7.85546875" style="1" customWidth="1"/>
    <col min="14339" max="14339" width="13.85546875" style="1" customWidth="1"/>
    <col min="14340" max="14340" width="16" style="1" customWidth="1"/>
    <col min="14341" max="14341" width="9.140625" style="1"/>
    <col min="14342" max="14342" width="9.7109375" style="1" bestFit="1" customWidth="1"/>
    <col min="14343" max="14588" width="9.140625" style="1"/>
    <col min="14589" max="14589" width="61.28515625" style="1" customWidth="1"/>
    <col min="14590" max="14590" width="7.7109375" style="1" customWidth="1"/>
    <col min="14591" max="14591" width="9.140625" style="1" customWidth="1"/>
    <col min="14592" max="14592" width="5.85546875" style="1" customWidth="1"/>
    <col min="14593" max="14593" width="16.85546875" style="1" customWidth="1"/>
    <col min="14594" max="14594" width="7.85546875" style="1" customWidth="1"/>
    <col min="14595" max="14595" width="13.85546875" style="1" customWidth="1"/>
    <col min="14596" max="14596" width="16" style="1" customWidth="1"/>
    <col min="14597" max="14597" width="9.140625" style="1"/>
    <col min="14598" max="14598" width="9.7109375" style="1" bestFit="1" customWidth="1"/>
    <col min="14599" max="14844" width="9.140625" style="1"/>
    <col min="14845" max="14845" width="61.28515625" style="1" customWidth="1"/>
    <col min="14846" max="14846" width="7.7109375" style="1" customWidth="1"/>
    <col min="14847" max="14847" width="9.140625" style="1" customWidth="1"/>
    <col min="14848" max="14848" width="5.85546875" style="1" customWidth="1"/>
    <col min="14849" max="14849" width="16.85546875" style="1" customWidth="1"/>
    <col min="14850" max="14850" width="7.85546875" style="1" customWidth="1"/>
    <col min="14851" max="14851" width="13.85546875" style="1" customWidth="1"/>
    <col min="14852" max="14852" width="16" style="1" customWidth="1"/>
    <col min="14853" max="14853" width="9.140625" style="1"/>
    <col min="14854" max="14854" width="9.7109375" style="1" bestFit="1" customWidth="1"/>
    <col min="14855" max="15100" width="9.140625" style="1"/>
    <col min="15101" max="15101" width="61.28515625" style="1" customWidth="1"/>
    <col min="15102" max="15102" width="7.7109375" style="1" customWidth="1"/>
    <col min="15103" max="15103" width="9.140625" style="1" customWidth="1"/>
    <col min="15104" max="15104" width="5.85546875" style="1" customWidth="1"/>
    <col min="15105" max="15105" width="16.85546875" style="1" customWidth="1"/>
    <col min="15106" max="15106" width="7.85546875" style="1" customWidth="1"/>
    <col min="15107" max="15107" width="13.85546875" style="1" customWidth="1"/>
    <col min="15108" max="15108" width="16" style="1" customWidth="1"/>
    <col min="15109" max="15109" width="9.140625" style="1"/>
    <col min="15110" max="15110" width="9.7109375" style="1" bestFit="1" customWidth="1"/>
    <col min="15111" max="15356" width="9.140625" style="1"/>
    <col min="15357" max="15357" width="61.28515625" style="1" customWidth="1"/>
    <col min="15358" max="15358" width="7.7109375" style="1" customWidth="1"/>
    <col min="15359" max="15359" width="9.140625" style="1" customWidth="1"/>
    <col min="15360" max="15360" width="5.85546875" style="1" customWidth="1"/>
    <col min="15361" max="15361" width="16.85546875" style="1" customWidth="1"/>
    <col min="15362" max="15362" width="7.85546875" style="1" customWidth="1"/>
    <col min="15363" max="15363" width="13.85546875" style="1" customWidth="1"/>
    <col min="15364" max="15364" width="16" style="1" customWidth="1"/>
    <col min="15365" max="15365" width="9.140625" style="1"/>
    <col min="15366" max="15366" width="9.7109375" style="1" bestFit="1" customWidth="1"/>
    <col min="15367" max="15612" width="9.140625" style="1"/>
    <col min="15613" max="15613" width="61.28515625" style="1" customWidth="1"/>
    <col min="15614" max="15614" width="7.7109375" style="1" customWidth="1"/>
    <col min="15615" max="15615" width="9.140625" style="1" customWidth="1"/>
    <col min="15616" max="15616" width="5.85546875" style="1" customWidth="1"/>
    <col min="15617" max="15617" width="16.85546875" style="1" customWidth="1"/>
    <col min="15618" max="15618" width="7.85546875" style="1" customWidth="1"/>
    <col min="15619" max="15619" width="13.85546875" style="1" customWidth="1"/>
    <col min="15620" max="15620" width="16" style="1" customWidth="1"/>
    <col min="15621" max="15621" width="9.140625" style="1"/>
    <col min="15622" max="15622" width="9.7109375" style="1" bestFit="1" customWidth="1"/>
    <col min="15623" max="15868" width="9.140625" style="1"/>
    <col min="15869" max="15869" width="61.28515625" style="1" customWidth="1"/>
    <col min="15870" max="15870" width="7.7109375" style="1" customWidth="1"/>
    <col min="15871" max="15871" width="9.140625" style="1" customWidth="1"/>
    <col min="15872" max="15872" width="5.85546875" style="1" customWidth="1"/>
    <col min="15873" max="15873" width="16.85546875" style="1" customWidth="1"/>
    <col min="15874" max="15874" width="7.85546875" style="1" customWidth="1"/>
    <col min="15875" max="15875" width="13.85546875" style="1" customWidth="1"/>
    <col min="15876" max="15876" width="16" style="1" customWidth="1"/>
    <col min="15877" max="15877" width="9.140625" style="1"/>
    <col min="15878" max="15878" width="9.7109375" style="1" bestFit="1" customWidth="1"/>
    <col min="15879" max="16124" width="9.140625" style="1"/>
    <col min="16125" max="16125" width="61.28515625" style="1" customWidth="1"/>
    <col min="16126" max="16126" width="7.7109375" style="1" customWidth="1"/>
    <col min="16127" max="16127" width="9.140625" style="1" customWidth="1"/>
    <col min="16128" max="16128" width="5.85546875" style="1" customWidth="1"/>
    <col min="16129" max="16129" width="16.85546875" style="1" customWidth="1"/>
    <col min="16130" max="16130" width="7.85546875" style="1" customWidth="1"/>
    <col min="16131" max="16131" width="13.85546875" style="1" customWidth="1"/>
    <col min="16132" max="16132" width="16" style="1" customWidth="1"/>
    <col min="16133" max="16133" width="9.140625" style="1"/>
    <col min="16134" max="16134" width="9.7109375" style="1" bestFit="1" customWidth="1"/>
    <col min="16135" max="16384" width="9.140625" style="1"/>
  </cols>
  <sheetData>
    <row r="1" spans="1:9" ht="37.5" customHeight="1">
      <c r="A1" s="22" t="s">
        <v>56</v>
      </c>
      <c r="B1" s="22"/>
      <c r="C1" s="22"/>
      <c r="D1" s="22"/>
      <c r="E1" s="22"/>
      <c r="F1" s="22"/>
      <c r="G1" s="22"/>
      <c r="H1" s="23"/>
      <c r="I1" s="23"/>
    </row>
    <row r="2" spans="1:9" ht="15" customHeight="1">
      <c r="A2" s="24" t="s">
        <v>0</v>
      </c>
      <c r="B2" s="25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7" t="s">
        <v>57</v>
      </c>
      <c r="H2" s="28"/>
      <c r="I2" s="29"/>
    </row>
    <row r="3" spans="1:9" ht="15" customHeight="1">
      <c r="A3" s="24"/>
      <c r="B3" s="25"/>
      <c r="C3" s="26"/>
      <c r="D3" s="26"/>
      <c r="E3" s="26"/>
      <c r="F3" s="26"/>
      <c r="G3" s="20">
        <v>2020</v>
      </c>
      <c r="H3" s="20">
        <v>2021</v>
      </c>
      <c r="I3" s="20">
        <v>2022</v>
      </c>
    </row>
    <row r="4" spans="1:9" ht="15" customHeight="1">
      <c r="A4" s="24"/>
      <c r="B4" s="25"/>
      <c r="C4" s="26"/>
      <c r="D4" s="26"/>
      <c r="E4" s="26"/>
      <c r="F4" s="26"/>
      <c r="G4" s="21"/>
      <c r="H4" s="21"/>
      <c r="I4" s="21"/>
    </row>
    <row r="5" spans="1:9" ht="15.75">
      <c r="A5" s="8" t="s">
        <v>6</v>
      </c>
      <c r="B5" s="9">
        <v>900</v>
      </c>
      <c r="C5" s="10"/>
      <c r="D5" s="10"/>
      <c r="E5" s="9"/>
      <c r="F5" s="9"/>
      <c r="G5" s="18">
        <f t="shared" ref="G5:I5" si="0">G6+G25+G35</f>
        <v>135607</v>
      </c>
      <c r="H5" s="18">
        <f t="shared" si="0"/>
        <v>126807</v>
      </c>
      <c r="I5" s="18">
        <f t="shared" si="0"/>
        <v>126807</v>
      </c>
    </row>
    <row r="6" spans="1:9" ht="63">
      <c r="A6" s="8" t="s">
        <v>7</v>
      </c>
      <c r="B6" s="9">
        <f t="shared" ref="B6:B11" si="1">B5</f>
        <v>900</v>
      </c>
      <c r="C6" s="9" t="s">
        <v>8</v>
      </c>
      <c r="D6" s="9" t="s">
        <v>9</v>
      </c>
      <c r="E6" s="9"/>
      <c r="F6" s="9"/>
      <c r="G6" s="19">
        <f t="shared" ref="G6:I7" si="2">G7</f>
        <v>81094</v>
      </c>
      <c r="H6" s="19">
        <f t="shared" si="2"/>
        <v>73494</v>
      </c>
      <c r="I6" s="19">
        <f t="shared" si="2"/>
        <v>73494</v>
      </c>
    </row>
    <row r="7" spans="1:9">
      <c r="A7" s="11" t="s">
        <v>10</v>
      </c>
      <c r="B7" s="12">
        <f t="shared" si="1"/>
        <v>900</v>
      </c>
      <c r="C7" s="12" t="s">
        <v>8</v>
      </c>
      <c r="D7" s="12" t="s">
        <v>9</v>
      </c>
      <c r="E7" s="12" t="s">
        <v>11</v>
      </c>
      <c r="F7" s="12"/>
      <c r="G7" s="13">
        <f t="shared" si="2"/>
        <v>81094</v>
      </c>
      <c r="H7" s="13">
        <f t="shared" si="2"/>
        <v>73494</v>
      </c>
      <c r="I7" s="13">
        <f t="shared" si="2"/>
        <v>73494</v>
      </c>
    </row>
    <row r="8" spans="1:9" ht="33">
      <c r="A8" s="11" t="s">
        <v>12</v>
      </c>
      <c r="B8" s="12">
        <f t="shared" si="1"/>
        <v>900</v>
      </c>
      <c r="C8" s="12" t="s">
        <v>8</v>
      </c>
      <c r="D8" s="12" t="s">
        <v>9</v>
      </c>
      <c r="E8" s="12" t="s">
        <v>13</v>
      </c>
      <c r="F8" s="12"/>
      <c r="G8" s="13">
        <f t="shared" ref="G8:I8" si="3">G9+G12+G15</f>
        <v>81094</v>
      </c>
      <c r="H8" s="13">
        <f t="shared" si="3"/>
        <v>73494</v>
      </c>
      <c r="I8" s="13">
        <f t="shared" si="3"/>
        <v>73494</v>
      </c>
    </row>
    <row r="9" spans="1:9" ht="33">
      <c r="A9" s="11" t="s">
        <v>14</v>
      </c>
      <c r="B9" s="12">
        <f t="shared" si="1"/>
        <v>900</v>
      </c>
      <c r="C9" s="12" t="s">
        <v>8</v>
      </c>
      <c r="D9" s="12" t="s">
        <v>9</v>
      </c>
      <c r="E9" s="12" t="s">
        <v>15</v>
      </c>
      <c r="F9" s="12"/>
      <c r="G9" s="13">
        <f t="shared" ref="G9:I10" si="4">G10</f>
        <v>2288</v>
      </c>
      <c r="H9" s="13">
        <f t="shared" si="4"/>
        <v>2288</v>
      </c>
      <c r="I9" s="13">
        <f t="shared" si="4"/>
        <v>2288</v>
      </c>
    </row>
    <row r="10" spans="1:9" ht="82.5">
      <c r="A10" s="11" t="s">
        <v>16</v>
      </c>
      <c r="B10" s="12">
        <f t="shared" si="1"/>
        <v>900</v>
      </c>
      <c r="C10" s="12" t="s">
        <v>8</v>
      </c>
      <c r="D10" s="12" t="s">
        <v>9</v>
      </c>
      <c r="E10" s="12" t="s">
        <v>15</v>
      </c>
      <c r="F10" s="12" t="s">
        <v>17</v>
      </c>
      <c r="G10" s="14">
        <f t="shared" si="4"/>
        <v>2288</v>
      </c>
      <c r="H10" s="14">
        <f t="shared" si="4"/>
        <v>2288</v>
      </c>
      <c r="I10" s="14">
        <f t="shared" si="4"/>
        <v>2288</v>
      </c>
    </row>
    <row r="11" spans="1:9" ht="33">
      <c r="A11" s="11" t="s">
        <v>18</v>
      </c>
      <c r="B11" s="12">
        <f t="shared" si="1"/>
        <v>900</v>
      </c>
      <c r="C11" s="12" t="s">
        <v>8</v>
      </c>
      <c r="D11" s="12" t="s">
        <v>9</v>
      </c>
      <c r="E11" s="12" t="s">
        <v>15</v>
      </c>
      <c r="F11" s="12" t="s">
        <v>19</v>
      </c>
      <c r="G11" s="14">
        <v>2288</v>
      </c>
      <c r="H11" s="14">
        <v>2288</v>
      </c>
      <c r="I11" s="14">
        <v>2288</v>
      </c>
    </row>
    <row r="12" spans="1:9" ht="33">
      <c r="A12" s="11" t="s">
        <v>20</v>
      </c>
      <c r="B12" s="12">
        <f>B10</f>
        <v>900</v>
      </c>
      <c r="C12" s="12" t="s">
        <v>8</v>
      </c>
      <c r="D12" s="12" t="s">
        <v>9</v>
      </c>
      <c r="E12" s="12" t="s">
        <v>21</v>
      </c>
      <c r="F12" s="12"/>
      <c r="G12" s="14">
        <f t="shared" ref="G12:I13" si="5">G13</f>
        <v>1506</v>
      </c>
      <c r="H12" s="14">
        <f t="shared" si="5"/>
        <v>1506</v>
      </c>
      <c r="I12" s="14">
        <f t="shared" si="5"/>
        <v>1506</v>
      </c>
    </row>
    <row r="13" spans="1:9" ht="82.5">
      <c r="A13" s="11" t="s">
        <v>16</v>
      </c>
      <c r="B13" s="12">
        <f>B12</f>
        <v>900</v>
      </c>
      <c r="C13" s="12" t="s">
        <v>8</v>
      </c>
      <c r="D13" s="12" t="s">
        <v>9</v>
      </c>
      <c r="E13" s="12" t="s">
        <v>21</v>
      </c>
      <c r="F13" s="12" t="s">
        <v>17</v>
      </c>
      <c r="G13" s="14">
        <f t="shared" si="5"/>
        <v>1506</v>
      </c>
      <c r="H13" s="14">
        <f t="shared" si="5"/>
        <v>1506</v>
      </c>
      <c r="I13" s="14">
        <f t="shared" si="5"/>
        <v>1506</v>
      </c>
    </row>
    <row r="14" spans="1:9" ht="33">
      <c r="A14" s="11" t="s">
        <v>18</v>
      </c>
      <c r="B14" s="12">
        <f>B13</f>
        <v>900</v>
      </c>
      <c r="C14" s="12" t="s">
        <v>8</v>
      </c>
      <c r="D14" s="12" t="s">
        <v>9</v>
      </c>
      <c r="E14" s="12" t="s">
        <v>21</v>
      </c>
      <c r="F14" s="12" t="s">
        <v>19</v>
      </c>
      <c r="G14" s="14">
        <v>1506</v>
      </c>
      <c r="H14" s="14">
        <v>1506</v>
      </c>
      <c r="I14" s="14">
        <v>1506</v>
      </c>
    </row>
    <row r="15" spans="1:9">
      <c r="A15" s="11" t="s">
        <v>22</v>
      </c>
      <c r="B15" s="12">
        <f>B13</f>
        <v>900</v>
      </c>
      <c r="C15" s="12" t="s">
        <v>8</v>
      </c>
      <c r="D15" s="12" t="s">
        <v>9</v>
      </c>
      <c r="E15" s="12" t="s">
        <v>23</v>
      </c>
      <c r="F15" s="12"/>
      <c r="G15" s="14">
        <f t="shared" ref="G15:I15" si="6">SUM(G16+G18+G20+G22)</f>
        <v>77300</v>
      </c>
      <c r="H15" s="14">
        <f t="shared" si="6"/>
        <v>69700</v>
      </c>
      <c r="I15" s="14">
        <f t="shared" si="6"/>
        <v>69700</v>
      </c>
    </row>
    <row r="16" spans="1:9" ht="82.5">
      <c r="A16" s="11" t="s">
        <v>16</v>
      </c>
      <c r="B16" s="12">
        <f>B15</f>
        <v>900</v>
      </c>
      <c r="C16" s="12" t="s">
        <v>8</v>
      </c>
      <c r="D16" s="12" t="s">
        <v>9</v>
      </c>
      <c r="E16" s="12" t="s">
        <v>23</v>
      </c>
      <c r="F16" s="12" t="s">
        <v>17</v>
      </c>
      <c r="G16" s="14">
        <f t="shared" ref="G16:I16" si="7">SUM(G17)</f>
        <v>58344</v>
      </c>
      <c r="H16" s="14">
        <f t="shared" si="7"/>
        <v>58344</v>
      </c>
      <c r="I16" s="14">
        <f t="shared" si="7"/>
        <v>58344</v>
      </c>
    </row>
    <row r="17" spans="1:9" ht="33">
      <c r="A17" s="11" t="s">
        <v>18</v>
      </c>
      <c r="B17" s="12">
        <f>B16</f>
        <v>900</v>
      </c>
      <c r="C17" s="12" t="s">
        <v>8</v>
      </c>
      <c r="D17" s="12" t="s">
        <v>9</v>
      </c>
      <c r="E17" s="12" t="s">
        <v>23</v>
      </c>
      <c r="F17" s="12" t="s">
        <v>19</v>
      </c>
      <c r="G17" s="14">
        <f>44457+204+13426+25+229+3</f>
        <v>58344</v>
      </c>
      <c r="H17" s="14">
        <f>44457+204+13426+25+229+3</f>
        <v>58344</v>
      </c>
      <c r="I17" s="14">
        <f>44457+204+13426+25+229+3</f>
        <v>58344</v>
      </c>
    </row>
    <row r="18" spans="1:9" ht="33">
      <c r="A18" s="11" t="s">
        <v>24</v>
      </c>
      <c r="B18" s="12">
        <f>B11</f>
        <v>900</v>
      </c>
      <c r="C18" s="12" t="s">
        <v>8</v>
      </c>
      <c r="D18" s="12" t="s">
        <v>9</v>
      </c>
      <c r="E18" s="12" t="s">
        <v>23</v>
      </c>
      <c r="F18" s="12" t="s">
        <v>25</v>
      </c>
      <c r="G18" s="14">
        <f t="shared" ref="G18:I18" si="8">SUM(G19)</f>
        <v>18477</v>
      </c>
      <c r="H18" s="14">
        <f t="shared" si="8"/>
        <v>10877</v>
      </c>
      <c r="I18" s="14">
        <f t="shared" si="8"/>
        <v>10877</v>
      </c>
    </row>
    <row r="19" spans="1:9" ht="33">
      <c r="A19" s="11" t="s">
        <v>26</v>
      </c>
      <c r="B19" s="12">
        <v>900</v>
      </c>
      <c r="C19" s="12" t="s">
        <v>8</v>
      </c>
      <c r="D19" s="12" t="s">
        <v>9</v>
      </c>
      <c r="E19" s="12" t="s">
        <v>23</v>
      </c>
      <c r="F19" s="12" t="s">
        <v>27</v>
      </c>
      <c r="G19" s="14">
        <f>510+2252+8303+2093+100+1396+2230+20+845+598+130</f>
        <v>18477</v>
      </c>
      <c r="H19" s="14">
        <f>510+2252+1303+1593+1396+2230+20+845+598+130</f>
        <v>10877</v>
      </c>
      <c r="I19" s="14">
        <f>510+2252+1303+1593+1396+2230+20+845+598+130</f>
        <v>10877</v>
      </c>
    </row>
    <row r="20" spans="1:9">
      <c r="A20" s="11" t="s">
        <v>28</v>
      </c>
      <c r="B20" s="12">
        <v>900</v>
      </c>
      <c r="C20" s="12" t="s">
        <v>8</v>
      </c>
      <c r="D20" s="12" t="s">
        <v>9</v>
      </c>
      <c r="E20" s="12" t="s">
        <v>23</v>
      </c>
      <c r="F20" s="12" t="s">
        <v>29</v>
      </c>
      <c r="G20" s="14">
        <f t="shared" ref="G20:I20" si="9">SUM(G21)</f>
        <v>98</v>
      </c>
      <c r="H20" s="14">
        <f t="shared" si="9"/>
        <v>98</v>
      </c>
      <c r="I20" s="14">
        <f t="shared" si="9"/>
        <v>98</v>
      </c>
    </row>
    <row r="21" spans="1:9">
      <c r="A21" s="11" t="s">
        <v>30</v>
      </c>
      <c r="B21" s="12">
        <v>900</v>
      </c>
      <c r="C21" s="12" t="s">
        <v>8</v>
      </c>
      <c r="D21" s="12" t="s">
        <v>9</v>
      </c>
      <c r="E21" s="12" t="s">
        <v>23</v>
      </c>
      <c r="F21" s="12" t="s">
        <v>31</v>
      </c>
      <c r="G21" s="14">
        <v>98</v>
      </c>
      <c r="H21" s="14">
        <v>98</v>
      </c>
      <c r="I21" s="14">
        <v>98</v>
      </c>
    </row>
    <row r="22" spans="1:9">
      <c r="A22" s="11" t="s">
        <v>32</v>
      </c>
      <c r="B22" s="12">
        <v>900</v>
      </c>
      <c r="C22" s="12" t="s">
        <v>8</v>
      </c>
      <c r="D22" s="12" t="s">
        <v>9</v>
      </c>
      <c r="E22" s="12" t="s">
        <v>23</v>
      </c>
      <c r="F22" s="12" t="s">
        <v>33</v>
      </c>
      <c r="G22" s="14">
        <f t="shared" ref="G22:I22" si="10">SUM(G23:G24)</f>
        <v>381</v>
      </c>
      <c r="H22" s="14">
        <f t="shared" si="10"/>
        <v>381</v>
      </c>
      <c r="I22" s="14">
        <f t="shared" si="10"/>
        <v>381</v>
      </c>
    </row>
    <row r="23" spans="1:9">
      <c r="A23" s="11" t="s">
        <v>52</v>
      </c>
      <c r="B23" s="12">
        <v>900</v>
      </c>
      <c r="C23" s="12" t="s">
        <v>8</v>
      </c>
      <c r="D23" s="12" t="s">
        <v>9</v>
      </c>
      <c r="E23" s="12" t="s">
        <v>23</v>
      </c>
      <c r="F23" s="12" t="s">
        <v>51</v>
      </c>
      <c r="G23" s="14">
        <v>10</v>
      </c>
      <c r="H23" s="14">
        <v>10</v>
      </c>
      <c r="I23" s="14">
        <v>10</v>
      </c>
    </row>
    <row r="24" spans="1:9">
      <c r="A24" s="11" t="s">
        <v>34</v>
      </c>
      <c r="B24" s="12">
        <v>900</v>
      </c>
      <c r="C24" s="12" t="s">
        <v>8</v>
      </c>
      <c r="D24" s="12" t="s">
        <v>9</v>
      </c>
      <c r="E24" s="12" t="s">
        <v>23</v>
      </c>
      <c r="F24" s="12" t="s">
        <v>35</v>
      </c>
      <c r="G24" s="14">
        <f t="shared" ref="G24:I24" si="11">308+44+19</f>
        <v>371</v>
      </c>
      <c r="H24" s="14">
        <f t="shared" si="11"/>
        <v>371</v>
      </c>
      <c r="I24" s="14">
        <f t="shared" si="11"/>
        <v>371</v>
      </c>
    </row>
    <row r="25" spans="1:9" ht="47.25">
      <c r="A25" s="8" t="s">
        <v>36</v>
      </c>
      <c r="B25" s="9">
        <f>B22</f>
        <v>900</v>
      </c>
      <c r="C25" s="9" t="s">
        <v>8</v>
      </c>
      <c r="D25" s="9" t="s">
        <v>37</v>
      </c>
      <c r="E25" s="9"/>
      <c r="F25" s="9"/>
      <c r="G25" s="19">
        <f t="shared" ref="G25:I27" si="12">G26</f>
        <v>18819</v>
      </c>
      <c r="H25" s="19">
        <f t="shared" si="12"/>
        <v>18619</v>
      </c>
      <c r="I25" s="19">
        <f t="shared" si="12"/>
        <v>18619</v>
      </c>
    </row>
    <row r="26" spans="1:9">
      <c r="A26" s="11" t="s">
        <v>10</v>
      </c>
      <c r="B26" s="12">
        <f>B25</f>
        <v>900</v>
      </c>
      <c r="C26" s="12" t="s">
        <v>8</v>
      </c>
      <c r="D26" s="12" t="s">
        <v>37</v>
      </c>
      <c r="E26" s="12" t="s">
        <v>11</v>
      </c>
      <c r="F26" s="2"/>
      <c r="G26" s="13">
        <f t="shared" si="12"/>
        <v>18819</v>
      </c>
      <c r="H26" s="13">
        <f t="shared" si="12"/>
        <v>18619</v>
      </c>
      <c r="I26" s="13">
        <f t="shared" si="12"/>
        <v>18619</v>
      </c>
    </row>
    <row r="27" spans="1:9" ht="33">
      <c r="A27" s="11" t="s">
        <v>12</v>
      </c>
      <c r="B27" s="12">
        <f>B26</f>
        <v>900</v>
      </c>
      <c r="C27" s="12" t="s">
        <v>8</v>
      </c>
      <c r="D27" s="12" t="s">
        <v>37</v>
      </c>
      <c r="E27" s="12" t="s">
        <v>13</v>
      </c>
      <c r="F27" s="12"/>
      <c r="G27" s="16">
        <f t="shared" si="12"/>
        <v>18819</v>
      </c>
      <c r="H27" s="16">
        <f t="shared" si="12"/>
        <v>18619</v>
      </c>
      <c r="I27" s="16">
        <f t="shared" si="12"/>
        <v>18619</v>
      </c>
    </row>
    <row r="28" spans="1:9">
      <c r="A28" s="11" t="s">
        <v>22</v>
      </c>
      <c r="B28" s="12">
        <f>B27</f>
        <v>900</v>
      </c>
      <c r="C28" s="12" t="s">
        <v>8</v>
      </c>
      <c r="D28" s="12" t="s">
        <v>37</v>
      </c>
      <c r="E28" s="12" t="s">
        <v>23</v>
      </c>
      <c r="F28" s="12"/>
      <c r="G28" s="16">
        <f t="shared" ref="G28:I28" si="13">G29+G31+G33</f>
        <v>18819</v>
      </c>
      <c r="H28" s="16">
        <f t="shared" si="13"/>
        <v>18619</v>
      </c>
      <c r="I28" s="16">
        <f t="shared" si="13"/>
        <v>18619</v>
      </c>
    </row>
    <row r="29" spans="1:9" ht="82.5">
      <c r="A29" s="11" t="s">
        <v>16</v>
      </c>
      <c r="B29" s="12">
        <f>B28</f>
        <v>900</v>
      </c>
      <c r="C29" s="12" t="s">
        <v>8</v>
      </c>
      <c r="D29" s="12" t="s">
        <v>37</v>
      </c>
      <c r="E29" s="12" t="s">
        <v>23</v>
      </c>
      <c r="F29" s="12" t="s">
        <v>17</v>
      </c>
      <c r="G29" s="14">
        <f t="shared" ref="G29:I29" si="14">G30</f>
        <v>16917</v>
      </c>
      <c r="H29" s="14">
        <f t="shared" si="14"/>
        <v>16917</v>
      </c>
      <c r="I29" s="14">
        <f t="shared" si="14"/>
        <v>16917</v>
      </c>
    </row>
    <row r="30" spans="1:9" ht="33">
      <c r="A30" s="11" t="s">
        <v>18</v>
      </c>
      <c r="B30" s="12">
        <f>B29</f>
        <v>900</v>
      </c>
      <c r="C30" s="12" t="s">
        <v>8</v>
      </c>
      <c r="D30" s="12" t="s">
        <v>37</v>
      </c>
      <c r="E30" s="12" t="s">
        <v>23</v>
      </c>
      <c r="F30" s="12" t="s">
        <v>19</v>
      </c>
      <c r="G30" s="14">
        <f>12911+57+3900+9+38+2</f>
        <v>16917</v>
      </c>
      <c r="H30" s="14">
        <f>12911+57+3900+9+38+2</f>
        <v>16917</v>
      </c>
      <c r="I30" s="14">
        <f>12911+57+3900+9+38+2</f>
        <v>16917</v>
      </c>
    </row>
    <row r="31" spans="1:9" ht="33">
      <c r="A31" s="11" t="s">
        <v>24</v>
      </c>
      <c r="B31" s="12">
        <f>B29</f>
        <v>900</v>
      </c>
      <c r="C31" s="12" t="s">
        <v>8</v>
      </c>
      <c r="D31" s="12" t="s">
        <v>37</v>
      </c>
      <c r="E31" s="12" t="s">
        <v>23</v>
      </c>
      <c r="F31" s="12" t="s">
        <v>25</v>
      </c>
      <c r="G31" s="14">
        <f t="shared" ref="G31:I31" si="15">G32</f>
        <v>1897</v>
      </c>
      <c r="H31" s="14">
        <f t="shared" si="15"/>
        <v>1697</v>
      </c>
      <c r="I31" s="14">
        <f t="shared" si="15"/>
        <v>1697</v>
      </c>
    </row>
    <row r="32" spans="1:9" ht="33">
      <c r="A32" s="11" t="s">
        <v>26</v>
      </c>
      <c r="B32" s="12">
        <f>B30</f>
        <v>900</v>
      </c>
      <c r="C32" s="12" t="s">
        <v>8</v>
      </c>
      <c r="D32" s="12" t="s">
        <v>37</v>
      </c>
      <c r="E32" s="12" t="s">
        <v>23</v>
      </c>
      <c r="F32" s="12" t="s">
        <v>27</v>
      </c>
      <c r="G32" s="14">
        <f>86+301+358+406+11+100+120+340+5+156+14</f>
        <v>1897</v>
      </c>
      <c r="H32" s="14">
        <f>86+301+258+406+11+120+340+5+156+14</f>
        <v>1697</v>
      </c>
      <c r="I32" s="14">
        <f>86+301+258+406+11+120+340+5+156+14</f>
        <v>1697</v>
      </c>
    </row>
    <row r="33" spans="1:9">
      <c r="A33" s="11" t="s">
        <v>32</v>
      </c>
      <c r="B33" s="12">
        <f>B31</f>
        <v>900</v>
      </c>
      <c r="C33" s="12" t="s">
        <v>8</v>
      </c>
      <c r="D33" s="12" t="s">
        <v>37</v>
      </c>
      <c r="E33" s="12" t="s">
        <v>23</v>
      </c>
      <c r="F33" s="12" t="s">
        <v>33</v>
      </c>
      <c r="G33" s="14">
        <f t="shared" ref="G33:I33" si="16">G34</f>
        <v>5</v>
      </c>
      <c r="H33" s="14">
        <f t="shared" si="16"/>
        <v>5</v>
      </c>
      <c r="I33" s="14">
        <f t="shared" si="16"/>
        <v>5</v>
      </c>
    </row>
    <row r="34" spans="1:9">
      <c r="A34" s="11" t="s">
        <v>34</v>
      </c>
      <c r="B34" s="12">
        <v>900</v>
      </c>
      <c r="C34" s="12" t="s">
        <v>8</v>
      </c>
      <c r="D34" s="12" t="s">
        <v>37</v>
      </c>
      <c r="E34" s="12" t="s">
        <v>23</v>
      </c>
      <c r="F34" s="12" t="s">
        <v>35</v>
      </c>
      <c r="G34" s="14">
        <v>5</v>
      </c>
      <c r="H34" s="14">
        <v>5</v>
      </c>
      <c r="I34" s="14">
        <v>5</v>
      </c>
    </row>
    <row r="35" spans="1:9" ht="15.75">
      <c r="A35" s="8" t="s">
        <v>38</v>
      </c>
      <c r="B35" s="9">
        <f>B22</f>
        <v>900</v>
      </c>
      <c r="C35" s="9" t="s">
        <v>8</v>
      </c>
      <c r="D35" s="9" t="s">
        <v>39</v>
      </c>
      <c r="E35" s="9"/>
      <c r="F35" s="9"/>
      <c r="G35" s="19">
        <f t="shared" ref="G35:I35" si="17">G42+G36+G49</f>
        <v>35694</v>
      </c>
      <c r="H35" s="19">
        <f t="shared" si="17"/>
        <v>34694</v>
      </c>
      <c r="I35" s="19">
        <f t="shared" si="17"/>
        <v>34694</v>
      </c>
    </row>
    <row r="36" spans="1:9" ht="49.5">
      <c r="A36" s="3" t="s">
        <v>40</v>
      </c>
      <c r="B36" s="12">
        <v>923</v>
      </c>
      <c r="C36" s="12" t="s">
        <v>8</v>
      </c>
      <c r="D36" s="12" t="s">
        <v>39</v>
      </c>
      <c r="E36" s="12" t="s">
        <v>41</v>
      </c>
      <c r="F36" s="12"/>
      <c r="G36" s="17">
        <f t="shared" ref="G36:I36" si="18">SUM(G37)</f>
        <v>129</v>
      </c>
      <c r="H36" s="17">
        <f t="shared" si="18"/>
        <v>129</v>
      </c>
      <c r="I36" s="17">
        <f t="shared" si="18"/>
        <v>129</v>
      </c>
    </row>
    <row r="37" spans="1:9" ht="33">
      <c r="A37" s="11" t="s">
        <v>42</v>
      </c>
      <c r="B37" s="12">
        <v>923</v>
      </c>
      <c r="C37" s="12" t="s">
        <v>8</v>
      </c>
      <c r="D37" s="12" t="s">
        <v>39</v>
      </c>
      <c r="E37" s="12" t="s">
        <v>43</v>
      </c>
      <c r="F37" s="12"/>
      <c r="G37" s="17">
        <f t="shared" ref="G37:I40" si="19">G38</f>
        <v>129</v>
      </c>
      <c r="H37" s="17">
        <f t="shared" si="19"/>
        <v>129</v>
      </c>
      <c r="I37" s="17">
        <f t="shared" si="19"/>
        <v>129</v>
      </c>
    </row>
    <row r="38" spans="1:9">
      <c r="A38" s="11" t="s">
        <v>44</v>
      </c>
      <c r="B38" s="12">
        <v>923</v>
      </c>
      <c r="C38" s="12" t="s">
        <v>8</v>
      </c>
      <c r="D38" s="12" t="s">
        <v>39</v>
      </c>
      <c r="E38" s="12" t="s">
        <v>45</v>
      </c>
      <c r="F38" s="12"/>
      <c r="G38" s="17">
        <f t="shared" si="19"/>
        <v>129</v>
      </c>
      <c r="H38" s="17">
        <f t="shared" si="19"/>
        <v>129</v>
      </c>
      <c r="I38" s="17">
        <f t="shared" si="19"/>
        <v>129</v>
      </c>
    </row>
    <row r="39" spans="1:9" ht="33">
      <c r="A39" s="11" t="s">
        <v>46</v>
      </c>
      <c r="B39" s="12">
        <v>923</v>
      </c>
      <c r="C39" s="12" t="s">
        <v>8</v>
      </c>
      <c r="D39" s="12" t="s">
        <v>39</v>
      </c>
      <c r="E39" s="12" t="s">
        <v>47</v>
      </c>
      <c r="F39" s="12"/>
      <c r="G39" s="17">
        <f t="shared" si="19"/>
        <v>129</v>
      </c>
      <c r="H39" s="17">
        <f t="shared" si="19"/>
        <v>129</v>
      </c>
      <c r="I39" s="17">
        <f t="shared" si="19"/>
        <v>129</v>
      </c>
    </row>
    <row r="40" spans="1:9" ht="33">
      <c r="A40" s="11" t="s">
        <v>24</v>
      </c>
      <c r="B40" s="12">
        <v>923</v>
      </c>
      <c r="C40" s="12" t="s">
        <v>8</v>
      </c>
      <c r="D40" s="12" t="s">
        <v>39</v>
      </c>
      <c r="E40" s="12" t="s">
        <v>47</v>
      </c>
      <c r="F40" s="12" t="s">
        <v>25</v>
      </c>
      <c r="G40" s="15">
        <f t="shared" si="19"/>
        <v>129</v>
      </c>
      <c r="H40" s="15">
        <f t="shared" si="19"/>
        <v>129</v>
      </c>
      <c r="I40" s="15">
        <f t="shared" si="19"/>
        <v>129</v>
      </c>
    </row>
    <row r="41" spans="1:9" ht="33">
      <c r="A41" s="11" t="s">
        <v>26</v>
      </c>
      <c r="B41" s="12">
        <v>923</v>
      </c>
      <c r="C41" s="12" t="s">
        <v>8</v>
      </c>
      <c r="D41" s="12" t="s">
        <v>39</v>
      </c>
      <c r="E41" s="12" t="s">
        <v>47</v>
      </c>
      <c r="F41" s="12" t="s">
        <v>27</v>
      </c>
      <c r="G41" s="14">
        <v>129</v>
      </c>
      <c r="H41" s="14">
        <v>129</v>
      </c>
      <c r="I41" s="14">
        <v>129</v>
      </c>
    </row>
    <row r="42" spans="1:9">
      <c r="A42" s="11" t="s">
        <v>10</v>
      </c>
      <c r="B42" s="12">
        <f>B35</f>
        <v>900</v>
      </c>
      <c r="C42" s="12" t="s">
        <v>8</v>
      </c>
      <c r="D42" s="12" t="s">
        <v>39</v>
      </c>
      <c r="E42" s="12" t="s">
        <v>11</v>
      </c>
      <c r="F42" s="12"/>
      <c r="G42" s="13">
        <f t="shared" ref="G42:I43" si="20">G43</f>
        <v>35417</v>
      </c>
      <c r="H42" s="13">
        <f t="shared" si="20"/>
        <v>34417</v>
      </c>
      <c r="I42" s="13">
        <f t="shared" si="20"/>
        <v>34417</v>
      </c>
    </row>
    <row r="43" spans="1:9">
      <c r="A43" s="11" t="s">
        <v>44</v>
      </c>
      <c r="B43" s="12">
        <f>B42</f>
        <v>900</v>
      </c>
      <c r="C43" s="12" t="s">
        <v>8</v>
      </c>
      <c r="D43" s="12" t="s">
        <v>39</v>
      </c>
      <c r="E43" s="12" t="s">
        <v>48</v>
      </c>
      <c r="F43" s="12"/>
      <c r="G43" s="13">
        <f t="shared" si="20"/>
        <v>35417</v>
      </c>
      <c r="H43" s="13">
        <f t="shared" si="20"/>
        <v>34417</v>
      </c>
      <c r="I43" s="13">
        <f t="shared" si="20"/>
        <v>34417</v>
      </c>
    </row>
    <row r="44" spans="1:9">
      <c r="A44" s="11" t="s">
        <v>49</v>
      </c>
      <c r="B44" s="12">
        <f>B43</f>
        <v>900</v>
      </c>
      <c r="C44" s="12" t="s">
        <v>8</v>
      </c>
      <c r="D44" s="12" t="s">
        <v>39</v>
      </c>
      <c r="E44" s="12" t="s">
        <v>50</v>
      </c>
      <c r="F44" s="12"/>
      <c r="G44" s="13">
        <f t="shared" ref="G44:I44" si="21">G47+G45</f>
        <v>35417</v>
      </c>
      <c r="H44" s="13">
        <f t="shared" si="21"/>
        <v>34417</v>
      </c>
      <c r="I44" s="13">
        <f t="shared" si="21"/>
        <v>34417</v>
      </c>
    </row>
    <row r="45" spans="1:9" ht="82.5">
      <c r="A45" s="11" t="s">
        <v>16</v>
      </c>
      <c r="B45" s="12">
        <f>B44</f>
        <v>900</v>
      </c>
      <c r="C45" s="12" t="s">
        <v>8</v>
      </c>
      <c r="D45" s="12" t="s">
        <v>39</v>
      </c>
      <c r="E45" s="12" t="s">
        <v>50</v>
      </c>
      <c r="F45" s="12" t="s">
        <v>17</v>
      </c>
      <c r="G45" s="14">
        <f t="shared" ref="G45:I45" si="22">G46</f>
        <v>27053</v>
      </c>
      <c r="H45" s="14">
        <f t="shared" si="22"/>
        <v>27053</v>
      </c>
      <c r="I45" s="14">
        <f t="shared" si="22"/>
        <v>27053</v>
      </c>
    </row>
    <row r="46" spans="1:9" ht="33">
      <c r="A46" s="11" t="s">
        <v>18</v>
      </c>
      <c r="B46" s="12">
        <f>B45</f>
        <v>900</v>
      </c>
      <c r="C46" s="12" t="s">
        <v>8</v>
      </c>
      <c r="D46" s="12" t="s">
        <v>39</v>
      </c>
      <c r="E46" s="12" t="s">
        <v>50</v>
      </c>
      <c r="F46" s="12" t="s">
        <v>19</v>
      </c>
      <c r="G46" s="14">
        <f>165+26888</f>
        <v>27053</v>
      </c>
      <c r="H46" s="14">
        <f>165+26888</f>
        <v>27053</v>
      </c>
      <c r="I46" s="14">
        <f>165+26888</f>
        <v>27053</v>
      </c>
    </row>
    <row r="47" spans="1:9" ht="33">
      <c r="A47" s="11" t="s">
        <v>24</v>
      </c>
      <c r="B47" s="12">
        <f>B44</f>
        <v>900</v>
      </c>
      <c r="C47" s="12" t="s">
        <v>8</v>
      </c>
      <c r="D47" s="12" t="s">
        <v>39</v>
      </c>
      <c r="E47" s="12" t="s">
        <v>50</v>
      </c>
      <c r="F47" s="12" t="s">
        <v>25</v>
      </c>
      <c r="G47" s="14">
        <f t="shared" ref="G47:I47" si="23">G48</f>
        <v>8364</v>
      </c>
      <c r="H47" s="14">
        <f t="shared" si="23"/>
        <v>7364</v>
      </c>
      <c r="I47" s="14">
        <f t="shared" si="23"/>
        <v>7364</v>
      </c>
    </row>
    <row r="48" spans="1:9" ht="33">
      <c r="A48" s="11" t="s">
        <v>26</v>
      </c>
      <c r="B48" s="12">
        <f>B45</f>
        <v>900</v>
      </c>
      <c r="C48" s="12" t="s">
        <v>8</v>
      </c>
      <c r="D48" s="12" t="s">
        <v>39</v>
      </c>
      <c r="E48" s="12" t="s">
        <v>50</v>
      </c>
      <c r="F48" s="12" t="s">
        <v>27</v>
      </c>
      <c r="G48" s="14">
        <f>477+774+1553+1500+3990+70</f>
        <v>8364</v>
      </c>
      <c r="H48" s="14">
        <f>477+774+553+1500+3990+70</f>
        <v>7364</v>
      </c>
      <c r="I48" s="14">
        <f>477+774+553+1500+3990+70</f>
        <v>7364</v>
      </c>
    </row>
    <row r="49" spans="1:9" ht="49.5">
      <c r="A49" s="11" t="s">
        <v>53</v>
      </c>
      <c r="B49" s="12">
        <v>900</v>
      </c>
      <c r="C49" s="12" t="s">
        <v>8</v>
      </c>
      <c r="D49" s="12" t="s">
        <v>39</v>
      </c>
      <c r="E49" s="12" t="s">
        <v>54</v>
      </c>
      <c r="F49" s="12"/>
      <c r="G49" s="13">
        <f t="shared" ref="G49:I50" si="24">SUM(G50)</f>
        <v>148</v>
      </c>
      <c r="H49" s="13">
        <f t="shared" si="24"/>
        <v>148</v>
      </c>
      <c r="I49" s="13">
        <f t="shared" si="24"/>
        <v>148</v>
      </c>
    </row>
    <row r="50" spans="1:9" ht="33">
      <c r="A50" s="11" t="s">
        <v>24</v>
      </c>
      <c r="B50" s="12">
        <v>900</v>
      </c>
      <c r="C50" s="12" t="s">
        <v>8</v>
      </c>
      <c r="D50" s="12" t="s">
        <v>39</v>
      </c>
      <c r="E50" s="12" t="s">
        <v>54</v>
      </c>
      <c r="F50" s="12" t="s">
        <v>25</v>
      </c>
      <c r="G50" s="14">
        <f t="shared" si="24"/>
        <v>148</v>
      </c>
      <c r="H50" s="14">
        <f t="shared" si="24"/>
        <v>148</v>
      </c>
      <c r="I50" s="14">
        <f t="shared" si="24"/>
        <v>148</v>
      </c>
    </row>
    <row r="51" spans="1:9" ht="33">
      <c r="A51" s="11" t="s">
        <v>26</v>
      </c>
      <c r="B51" s="12" t="s">
        <v>55</v>
      </c>
      <c r="C51" s="12" t="s">
        <v>8</v>
      </c>
      <c r="D51" s="12" t="s">
        <v>39</v>
      </c>
      <c r="E51" s="12" t="s">
        <v>54</v>
      </c>
      <c r="F51" s="12" t="s">
        <v>27</v>
      </c>
      <c r="G51" s="14">
        <v>148</v>
      </c>
      <c r="H51" s="14">
        <v>148</v>
      </c>
      <c r="I51" s="14">
        <v>148</v>
      </c>
    </row>
  </sheetData>
  <mergeCells count="11">
    <mergeCell ref="H3:H4"/>
    <mergeCell ref="I3:I4"/>
    <mergeCell ref="A1:I1"/>
    <mergeCell ref="A2:A4"/>
    <mergeCell ref="B2:B4"/>
    <mergeCell ref="C2:C4"/>
    <mergeCell ref="D2:D4"/>
    <mergeCell ref="E2:E4"/>
    <mergeCell ref="F2:F4"/>
    <mergeCell ref="G2:I2"/>
    <mergeCell ref="G3:G4"/>
  </mergeCells>
  <pageMargins left="0.70866141732283472" right="0" top="0.74803149606299213" bottom="0.35433070866141736" header="0.31496062992125984" footer="0.31496062992125984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Дума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Бельмесова Надежда Леонидова</cp:lastModifiedBy>
  <cp:lastPrinted>2019-09-09T05:01:38Z</cp:lastPrinted>
  <dcterms:created xsi:type="dcterms:W3CDTF">2014-07-10T05:49:29Z</dcterms:created>
  <dcterms:modified xsi:type="dcterms:W3CDTF">2019-09-10T05:21:59Z</dcterms:modified>
</cp:coreProperties>
</file>