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525" windowWidth="15480" windowHeight="7110" activeTab="1"/>
  </bookViews>
  <sheets>
    <sheet name="2017-2019" sheetId="1" r:id="rId1"/>
    <sheet name="2020-2022" sheetId="2" r:id="rId2"/>
    <sheet name="Лист1" sheetId="4" r:id="rId3"/>
    <sheet name="Лист2" sheetId="5" r:id="rId4"/>
    <sheet name="Лист3" sheetId="6" r:id="rId5"/>
  </sheets>
  <definedNames>
    <definedName name="_xlnm.Print_Titles" localSheetId="0">'2017-2019'!$11:$14</definedName>
    <definedName name="_xlnm.Print_Titles" localSheetId="1">'2020-2022'!$6:$9</definedName>
  </definedNames>
  <calcPr calcId="124519"/>
</workbook>
</file>

<file path=xl/calcChain.xml><?xml version="1.0" encoding="utf-8"?>
<calcChain xmlns="http://schemas.openxmlformats.org/spreadsheetml/2006/main">
  <c r="O17" i="2"/>
  <c r="O43" l="1"/>
  <c r="O42"/>
  <c r="O41"/>
  <c r="O40"/>
  <c r="O39"/>
  <c r="O37"/>
  <c r="O36"/>
  <c r="O30"/>
  <c r="O29"/>
  <c r="O26"/>
  <c r="O24"/>
  <c r="E55" l="1"/>
  <c r="T54"/>
  <c r="T55"/>
  <c r="E35"/>
  <c r="F35"/>
  <c r="P40" i="1"/>
  <c r="P24"/>
  <c r="T63" i="2"/>
  <c r="T34"/>
  <c r="T33"/>
  <c r="F19" l="1"/>
  <c r="J19"/>
  <c r="K19"/>
  <c r="P19"/>
  <c r="J35"/>
  <c r="K35"/>
  <c r="K69" s="1"/>
  <c r="O35"/>
  <c r="P35"/>
  <c r="T62"/>
  <c r="E61"/>
  <c r="T61"/>
  <c r="J62"/>
  <c r="J60"/>
  <c r="J50"/>
  <c r="J17"/>
  <c r="E17"/>
  <c r="O63"/>
  <c r="K63"/>
  <c r="J63"/>
  <c r="J64"/>
  <c r="F63"/>
  <c r="E63"/>
  <c r="E64"/>
  <c r="P69" l="1"/>
  <c r="J69"/>
  <c r="F69"/>
  <c r="E69" s="1"/>
  <c r="O70" i="1" l="1"/>
  <c r="P70"/>
  <c r="P68" s="1"/>
  <c r="O71"/>
  <c r="O69"/>
  <c r="O68" s="1"/>
  <c r="P74"/>
  <c r="O39"/>
  <c r="O38"/>
  <c r="O74" l="1"/>
  <c r="O17"/>
  <c r="O58"/>
  <c r="O40" s="1"/>
  <c r="O27" l="1"/>
  <c r="O24" s="1"/>
  <c r="O22"/>
  <c r="T17" i="2" s="1"/>
  <c r="F24" i="1" l="1"/>
  <c r="K24"/>
  <c r="K68" l="1"/>
  <c r="J68" s="1"/>
  <c r="J73"/>
  <c r="T68" i="2" s="1"/>
  <c r="J72" i="1"/>
  <c r="J71"/>
  <c r="J69"/>
  <c r="J70"/>
  <c r="K70"/>
  <c r="F70"/>
  <c r="J37" l="1"/>
  <c r="J24" l="1"/>
  <c r="T32" i="2"/>
  <c r="E69" i="1"/>
  <c r="F68"/>
  <c r="E71"/>
  <c r="E72"/>
  <c r="E68" l="1"/>
  <c r="E70"/>
  <c r="T49" i="2" l="1"/>
  <c r="T50"/>
  <c r="T51"/>
  <c r="T52"/>
  <c r="T53"/>
  <c r="T56"/>
  <c r="T57"/>
  <c r="T58"/>
  <c r="T59"/>
  <c r="T60"/>
  <c r="T31"/>
  <c r="F40" i="1" l="1"/>
  <c r="F74" s="1"/>
  <c r="K40"/>
  <c r="K74" s="1"/>
  <c r="O28" i="2" l="1"/>
  <c r="O27"/>
  <c r="O25"/>
  <c r="O23"/>
  <c r="J44"/>
  <c r="T30"/>
  <c r="J43" i="1"/>
  <c r="J40" s="1"/>
  <c r="T29" i="2" l="1"/>
  <c r="E19"/>
  <c r="E52" i="1"/>
  <c r="T47" i="2" s="1"/>
  <c r="E53" i="1"/>
  <c r="T48" i="2" s="1"/>
  <c r="E51" i="1" l="1"/>
  <c r="E40" s="1"/>
  <c r="T46" i="2" l="1"/>
  <c r="T66"/>
  <c r="T67"/>
  <c r="E23" i="1" l="1"/>
  <c r="T18" i="2" l="1"/>
  <c r="K70"/>
  <c r="P70"/>
  <c r="T64"/>
  <c r="O45"/>
  <c r="J21" i="1"/>
  <c r="E21"/>
  <c r="J20"/>
  <c r="E20"/>
  <c r="E17"/>
  <c r="T12" i="2" s="1"/>
  <c r="S18" i="1"/>
  <c r="T65" i="2"/>
  <c r="T43"/>
  <c r="T40"/>
  <c r="T37"/>
  <c r="T36"/>
  <c r="F18" i="1"/>
  <c r="F75" s="1"/>
  <c r="G18"/>
  <c r="H18"/>
  <c r="I18"/>
  <c r="K18"/>
  <c r="K75" s="1"/>
  <c r="L18"/>
  <c r="M18"/>
  <c r="N18"/>
  <c r="O18"/>
  <c r="P18"/>
  <c r="P75" s="1"/>
  <c r="O75" s="1"/>
  <c r="Q18"/>
  <c r="R18"/>
  <c r="J18"/>
  <c r="J74" l="1"/>
  <c r="J75" s="1"/>
  <c r="T13" i="2"/>
  <c r="T45"/>
  <c r="T42"/>
  <c r="T16"/>
  <c r="T15"/>
  <c r="E18" i="1"/>
  <c r="T23" i="2"/>
  <c r="T44"/>
  <c r="T41"/>
  <c r="T39"/>
  <c r="T38"/>
  <c r="F70"/>
  <c r="T28"/>
  <c r="T27"/>
  <c r="T26"/>
  <c r="T35" l="1"/>
  <c r="T25"/>
  <c r="J70"/>
  <c r="T22"/>
  <c r="E70" l="1"/>
  <c r="E26" i="1"/>
  <c r="T21" i="2" s="1"/>
  <c r="E25" i="1"/>
  <c r="E24" s="1"/>
  <c r="E74" s="1"/>
  <c r="T20" i="2" l="1"/>
  <c r="E75" i="1" l="1"/>
  <c r="T24" i="2"/>
  <c r="U69" s="1"/>
  <c r="T19"/>
  <c r="T69" s="1"/>
  <c r="O19"/>
  <c r="O69" s="1"/>
  <c r="O70" s="1"/>
  <c r="U70" l="1"/>
  <c r="T70"/>
</calcChain>
</file>

<file path=xl/sharedStrings.xml><?xml version="1.0" encoding="utf-8"?>
<sst xmlns="http://schemas.openxmlformats.org/spreadsheetml/2006/main" count="378" uniqueCount="143">
  <si>
    <t>№ п/п</t>
  </si>
  <si>
    <t>Финансовое обеспечение реализации муниципальной программы, тыс.руб.</t>
  </si>
  <si>
    <t>План на 2017 год</t>
  </si>
  <si>
    <t>Всего</t>
  </si>
  <si>
    <t>Местный бюджет</t>
  </si>
  <si>
    <t>Областной бюджет</t>
  </si>
  <si>
    <t>Федеральный бюджет</t>
  </si>
  <si>
    <t>Внебюджетные источники</t>
  </si>
  <si>
    <t>План на 2018 год</t>
  </si>
  <si>
    <t>Формирование земельных участков под объектами муниципальной собственности</t>
  </si>
  <si>
    <t>Разработка проектов  планировок  территорий с проектами межевания</t>
  </si>
  <si>
    <t>Разработка проектов планировок территорий с проектами межевания, предназначенных для размещения линейных объектов</t>
  </si>
  <si>
    <t>4.1.</t>
  </si>
  <si>
    <t>4.2.</t>
  </si>
  <si>
    <t>4.3.</t>
  </si>
  <si>
    <t>4.4.</t>
  </si>
  <si>
    <t>4.5.</t>
  </si>
  <si>
    <t>4.6.</t>
  </si>
  <si>
    <t>4.7.</t>
  </si>
  <si>
    <t>Департамент градостроительной деятельности</t>
  </si>
  <si>
    <t>4.8.</t>
  </si>
  <si>
    <t>План на 2019 год</t>
  </si>
  <si>
    <t>План на 2020 год</t>
  </si>
  <si>
    <t>Приложение 1</t>
  </si>
  <si>
    <t>Перечень мероприятий  муниципальной программы</t>
  </si>
  <si>
    <t>Формирование земельных участков для продажи или предоставления в аренду, путем проведения аукциона</t>
  </si>
  <si>
    <t>Итого</t>
  </si>
  <si>
    <t>Итого по Программе:</t>
  </si>
  <si>
    <t>4.9.</t>
  </si>
  <si>
    <t xml:space="preserve">Разработка проекта планировки с проектом межевания береговой зоны  Куйбышевского и Саратовского водохранилища с разбивкой 5-ти территорий </t>
  </si>
  <si>
    <t xml:space="preserve">Разработка проекта планировки с проектом межевания территории микрорайона «Портовый» и Центральной зоны отдыха Центрального района </t>
  </si>
  <si>
    <t>Наименований целей, задач и мероприятий муниципальной программы</t>
  </si>
  <si>
    <t>Ответственный исполнитель</t>
  </si>
  <si>
    <t>Сроки реализации</t>
  </si>
  <si>
    <t>Итого по задаче 1</t>
  </si>
  <si>
    <t>Итого по задаче 2</t>
  </si>
  <si>
    <t>МБУ "Архитектура и градостроительство" (Департамент градостроительной деятельности)</t>
  </si>
  <si>
    <t>2017-2022</t>
  </si>
  <si>
    <t>Цель: Создание условий для градостроительной деятельности на территории городского округа Тольятти</t>
  </si>
  <si>
    <t>Задача 1: Развитие территории городского округа Тольятти посредством разработки Правил землепользования и застройки</t>
  </si>
  <si>
    <t>Задача 2: Развитие территории городского округа Тольятти посредством разработки документации по планировке территорий</t>
  </si>
  <si>
    <t xml:space="preserve">Предоставление субсидий муниципальному бюджетному учреждению  городского округа Тольятти "Архитектура и градостроительство" </t>
  </si>
  <si>
    <t>на финансовое обеспечение выполнения им муниципального задания на оказание муниципальных услуг (выполнение работ) и программных мероприятий</t>
  </si>
  <si>
    <t>План на 2022 год</t>
  </si>
  <si>
    <t>План на 2021 год</t>
  </si>
  <si>
    <t>2020-2022 годы</t>
  </si>
  <si>
    <t xml:space="preserve">Областной бюджет </t>
  </si>
  <si>
    <t xml:space="preserve">к муниципальной программе  "Развитие инфраструктуры градостроительной деятельности городского округа Тольятти на 2017-2022 годы"
</t>
  </si>
  <si>
    <t>Мероприятия, связанные с обеспечением градостроительной деятельности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</si>
  <si>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</si>
  <si>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</si>
  <si>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</si>
  <si>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</si>
  <si>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</si>
  <si>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</si>
  <si>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</si>
  <si>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</si>
  <si>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</si>
  <si>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</si>
  <si>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</si>
  <si>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на иные цели - всего, в том числе:</t>
  </si>
  <si>
    <t>6.1.</t>
  </si>
  <si>
    <t>6.2.</t>
  </si>
  <si>
    <t>6.2.1.</t>
  </si>
  <si>
    <t>6.2.2.</t>
  </si>
  <si>
    <t xml:space="preserve">Субсидия на капитальный ремонт здания  (устройство системы дымоудаления из коридора подвального этажа  по адресу: г. Тольятти, ул. Победы,52) 
</t>
  </si>
  <si>
    <t xml:space="preserve">Субсидия на выплату ежемесячной доплаты матерям (или другим родственникам, фактически осуществляющим уход за ребенком), находящимся в отпуске  по уходу за ребенком до 1,5 лет; на выплату ежемесячной компенсационной выплаты матерям (или другим родственникам, фактически осуществляющим уход за ребенком), находящимся в отпуске по уходу  за ребенком до достижения им возраста 3 лет </t>
  </si>
  <si>
    <t>от ____________________№_____________</t>
  </si>
  <si>
    <t>5.12.</t>
  </si>
  <si>
    <t>Разработка проекта планировки с проектом межевания в его составе территории линейного объекта ул. Механизаторов от ул. Лизы Чайкиной до ул. Громовой в Комсомольском районе города Тольятти</t>
  </si>
  <si>
    <t>к постановлению администрации городского округа Тольятти</t>
  </si>
  <si>
    <t>5.13.</t>
  </si>
  <si>
    <t>5.14.</t>
  </si>
  <si>
    <t>Разработка проекта планировки территории и проекта межевания территории для размещения линейного объекта ул. Ларина от пересечения с ул. Васильевская до пересечения с ул. Ломоносова</t>
  </si>
  <si>
    <t>Разработка проекта межевания территории первой очереди развития западнее Московского проспекта</t>
  </si>
  <si>
    <t>Разработка проекта планировки территории и проекта межевания территории  мкр.- 3 «Северный», ограниченный  ул. Калмыцкая, ул. Ленина, ул. Кудашева, ул. Толстого</t>
  </si>
  <si>
    <t>4.10.</t>
  </si>
  <si>
    <t>Разработка проекта планировки территории и проекта межевания территории мкр. Федоровка Комсомольского района городского округа Тольятти</t>
  </si>
  <si>
    <t>4.11.</t>
  </si>
  <si>
    <t>Разработка проекта планировки территории и проекта межевания территории микрорайона Поволжский Комсомольского района г. Тольятти</t>
  </si>
  <si>
    <t>Разработка проекта планировки территории и проекта межевания территории у речного порта (парк «Певческое поле») и 1-й квартал Комсомольского района</t>
  </si>
  <si>
    <t>Разработка проекта планировки территории и проекта межевания территории, ограниченной с запада железнодорожными путями и ул. Васильевской, с востока Обводным шоссе и трассой М-5, с юга ул. Громовой</t>
  </si>
  <si>
    <t>Разработка проекта планировки территории и проекта межевания территории второй очереди развития Автозаводского района западнее Московского проспекта</t>
  </si>
  <si>
    <t>Разработка проекта планировки территории и проекта межевания территории на въезде в Комсомольский район, юго-восточнее трассы М-5 от школы №8 до противотуберкулезного диспансера</t>
  </si>
  <si>
    <t>5.15.</t>
  </si>
  <si>
    <t>5.16.</t>
  </si>
  <si>
    <t>5.17.</t>
  </si>
  <si>
    <t>5.18.</t>
  </si>
  <si>
    <t>5.19.</t>
  </si>
  <si>
    <t>Разработка проекта планировки территории и проекта межевания территории для размещения линейного объекта проезд Борковский</t>
  </si>
  <si>
    <t>Разработка проекта планировки территории и проекта межевания территории для размещения линейного объекта Южное шоссе от ул.Тополиная до ул.40 лет Победы</t>
  </si>
  <si>
    <t>Разработка проекта планировки территории и проекта межевания территории для размещения линейного объекта бульвар 50 лет Октября</t>
  </si>
  <si>
    <t>Разработка проекта планировки территории и проекта межевания территории для размещения линейного объекта ул.Ленина</t>
  </si>
  <si>
    <t>Разработка проекта планировки территории и проекта межевания территории микрорайона Новоматюшкино Комсомольского района</t>
  </si>
  <si>
    <t xml:space="preserve">Разработка проекта планировки территории и проекта межевания территориидля размещения линейного объекта автодороги от ул.Коммунистической до ОАО «Жито» </t>
  </si>
  <si>
    <t xml:space="preserve">Разработка проекта планировки территории и проекта межевания территориидля размещения линейного объекта ул.Матросова с включением кольцевой транспортной развязки ул.Громовой – ул.Матросова  </t>
  </si>
  <si>
    <t>Разработка проекта планировки территории и проекта межевания территории для размещения линейного объекта Приморский бульвар (западнее Московского проспекта)</t>
  </si>
  <si>
    <t>5.20.</t>
  </si>
  <si>
    <t>5.21.</t>
  </si>
  <si>
    <t>5.22.</t>
  </si>
  <si>
    <t>5.23.</t>
  </si>
  <si>
    <t>5.24.</t>
  </si>
  <si>
    <t>5.25.</t>
  </si>
  <si>
    <t>Разработка проекта планировки территории для размещения линейного объекта ул. Офицерская от ул. Полякова до Южного шоссе в Автозаводском районе города Тольятти</t>
  </si>
  <si>
    <t>Разработка проекта межевания территории для размещения линейного объекта ул. Офицерская от ул. Полякова до Южного шоссе в Автозаводском районе города Тольятти</t>
  </si>
  <si>
    <t>Разработка проекта планировки территории и проекта межевания территории линейного объекта улицы вдоль западной границы городского округа Тольятти (ул. Фермерская) от пересечения с ул. Дачной до пересечения с Южным шоссе</t>
  </si>
  <si>
    <t xml:space="preserve">Разработка проекта планировки территории и проекта межевания территории линейного объекта ул. Васильевская </t>
  </si>
  <si>
    <t xml:space="preserve">Разработка проекта планировки территории и проекта межевания территории для размещения ул. Бурлацкая </t>
  </si>
  <si>
    <t>Разработка проекта планировки территории и проекта межевания территории для размещения ул. Новозаводская</t>
  </si>
  <si>
    <t>Разработка проекта планировки территории и проекта межевания территории линейного объекта  ул. Кунеевская</t>
  </si>
  <si>
    <t xml:space="preserve">Разработка проекта планировки территории и проекта межевания территории линейного объекта ул. Никонова </t>
  </si>
  <si>
    <t>Разработка проекта планировки территории и проекта межевания территории для размещения линейного объекта ул. Калмыцкая от Автозаводского шоссе до ул. Васильевская</t>
  </si>
  <si>
    <t xml:space="preserve">Разработка проекта планировки территории и проекта межевания территории линейного объекта ул. Раздольная </t>
  </si>
  <si>
    <t>Сроки реали-зации</t>
  </si>
  <si>
    <t>4.12.</t>
  </si>
  <si>
    <t>Разработка проекта межевания территории, ограниченной улицами Коммунистическая, Механизаторов, Мурысева, Матросова (квартал 2-3 Комсомольского района)</t>
  </si>
  <si>
    <t>4.13.</t>
  </si>
  <si>
    <t>Разработка проекта планировки территории и проекта межевания территории в Автозаводском районе г.Тольятти, ограниченной улицами Революционная, Дзержинского, Юбилейная, Спортивная</t>
  </si>
  <si>
    <t>6.2.3.</t>
  </si>
  <si>
    <t>Проведение аттестации объекта информатизации – автоматизированной системы (АС) на соответствие требованиям безопасности  информации</t>
  </si>
  <si>
    <t>Разработка проектов планировок территорий и проектов межевания территорий, предназначенных для размещения линейных объектов</t>
  </si>
  <si>
    <t>Разработка проектов  планировок  территорий и проектов межевания территорий</t>
  </si>
  <si>
    <t>2.1.</t>
  </si>
  <si>
    <t>Подготовка проекта планировки территории и проекта межевания территории 8 квартала Автозаводского района г. Тольятти</t>
  </si>
  <si>
    <t>Подготовка проекта планировки и проекта межевания территории для размещения линейного объекта ул.Тополиная от ул.70 лет Октября до Обводного шоссе</t>
  </si>
  <si>
    <t>Подготовка проекта Правил землепользования и застройки городского округа Тольятти</t>
  </si>
  <si>
    <t>4.14.</t>
  </si>
  <si>
    <t>4.15.</t>
  </si>
  <si>
    <t>Подготовка проекта межевания территории 94 квартала ограниченной улицами Ленинградская, Белорусская, Республиканская и Гидростроевская</t>
  </si>
  <si>
    <t>Внесение изменений в проект планировки с проектом межевания территории квартала 17-А Автозаводского района г. Тольятти</t>
  </si>
  <si>
    <t>Подготовка проекта планировки территории и проекта межевания территории для размещения линейного объекта ул.40 лет Победы с включением кольцевых транспортных развязок ул.Автостроителей - ул.Свердлова - ул.40 лет Победы и Ленинский проспект - ул.Жукова</t>
  </si>
  <si>
    <t>5.26.</t>
  </si>
  <si>
    <t>Подготовка документации по планировке территории для размещения линейных объектов: ул. Фрунзе от ул. Фермерская до ул. 50 лет ВАЗа; ул. Фермерская от ул. Фрунзе до Южного шоссе; Приморский бульвар от ул. 70 лет Победы до Московского проспекта</t>
  </si>
  <si>
    <t xml:space="preserve">Подготовка проекта планировки территории и проекта межевания территории для размещения линейного объекта Хрящевское шоссе </t>
  </si>
  <si>
    <t xml:space="preserve">Подготовка проекта планировки территории и проекта межевания территории для размещения линейного объекта ул. Кудашева </t>
  </si>
  <si>
    <t xml:space="preserve">Подготовка проекта планировки и проекта межевания территории для размещения линейного объекта Автозаводское шоссе </t>
  </si>
  <si>
    <t>5.27.</t>
  </si>
  <si>
    <t xml:space="preserve">Подготовка проекта планировки территории и проекта межевания территории для размещения линейного объекта ул. Южное шоссе </t>
  </si>
  <si>
    <t>2017, 2019</t>
  </si>
  <si>
    <t xml:space="preserve">Департамент градостроительной деятельности </t>
  </si>
  <si>
    <t>2019-2022</t>
  </si>
  <si>
    <t>2017-2018</t>
  </si>
  <si>
    <t>Формирование земельных участков, находящихся в муниципальной собственности и собственность на которые не разграничена, образуемых на основании утвержденных проектов планировки и межевания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</si>
</sst>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b/>
      <i/>
      <sz val="10"/>
      <color rgb="FF0000FF"/>
      <name val="Times New Roman"/>
      <family val="1"/>
      <charset val="204"/>
    </font>
    <font>
      <b/>
      <sz val="9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" fontId="6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17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3" fillId="2" borderId="0" xfId="0" applyFont="1" applyFill="1"/>
    <xf numFmtId="0" fontId="16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top" wrapText="1"/>
    </xf>
    <xf numFmtId="16" fontId="16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7" fontId="16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5"/>
  <sheetViews>
    <sheetView topLeftCell="B11" workbookViewId="0">
      <pane ySplit="3390" topLeftCell="A22" activePane="bottomLeft"/>
      <selection activeCell="C14" sqref="C14"/>
      <selection pane="bottomLeft" activeCell="C24" sqref="C24"/>
    </sheetView>
  </sheetViews>
  <sheetFormatPr defaultColWidth="8.85546875" defaultRowHeight="12.75"/>
  <cols>
    <col min="1" max="1" width="5.140625" style="7" customWidth="1"/>
    <col min="2" max="2" width="35.85546875" style="7" customWidth="1"/>
    <col min="3" max="3" width="17.5703125" style="7" customWidth="1"/>
    <col min="4" max="4" width="11.28515625" style="7" customWidth="1"/>
    <col min="5" max="5" width="8" style="7" customWidth="1"/>
    <col min="6" max="6" width="7.28515625" style="7" customWidth="1"/>
    <col min="7" max="7" width="5.42578125" style="7" customWidth="1"/>
    <col min="8" max="8" width="3.7109375" style="7" customWidth="1"/>
    <col min="9" max="9" width="4.7109375" style="7" customWidth="1"/>
    <col min="10" max="10" width="7.42578125" style="7" customWidth="1"/>
    <col min="11" max="11" width="7.28515625" style="7" customWidth="1"/>
    <col min="12" max="12" width="5.7109375" style="7" customWidth="1"/>
    <col min="13" max="13" width="3.7109375" style="7" customWidth="1"/>
    <col min="14" max="14" width="4.28515625" style="7" customWidth="1"/>
    <col min="15" max="15" width="6.7109375" style="7" customWidth="1"/>
    <col min="16" max="16" width="5.85546875" style="7" customWidth="1"/>
    <col min="17" max="17" width="5.140625" style="7" customWidth="1"/>
    <col min="18" max="18" width="4.28515625" style="7" customWidth="1"/>
    <col min="19" max="19" width="5" style="7" customWidth="1"/>
    <col min="20" max="16384" width="8.85546875" style="7"/>
  </cols>
  <sheetData>
    <row r="1" spans="1:19" ht="13.15" customHeight="1">
      <c r="A1" s="57" t="s">
        <v>23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3.15" customHeight="1">
      <c r="A2" s="57" t="s">
        <v>70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19" ht="13.15" customHeight="1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13.15" customHeight="1">
      <c r="A4" s="58" t="s">
        <v>67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</row>
    <row r="6" spans="1:19" s="6" customFormat="1" ht="20.65" customHeight="1">
      <c r="A6" s="1"/>
      <c r="B6" s="1"/>
      <c r="C6" s="1"/>
      <c r="D6" s="1"/>
      <c r="E6" s="1"/>
      <c r="F6" s="1"/>
      <c r="G6" s="61"/>
      <c r="H6" s="61"/>
      <c r="I6" s="1"/>
      <c r="J6" s="1"/>
      <c r="K6" s="1"/>
      <c r="L6" s="57" t="s">
        <v>23</v>
      </c>
      <c r="M6" s="57"/>
      <c r="N6" s="57"/>
      <c r="O6" s="57"/>
      <c r="P6" s="57"/>
      <c r="Q6" s="57"/>
      <c r="R6" s="57"/>
      <c r="S6" s="57"/>
    </row>
    <row r="7" spans="1:19" s="6" customFormat="1" ht="48.4" customHeight="1">
      <c r="A7" s="3"/>
      <c r="B7" s="3"/>
      <c r="C7" s="3"/>
      <c r="D7" s="1"/>
      <c r="E7" s="1"/>
      <c r="F7" s="57" t="s">
        <v>47</v>
      </c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19" s="6" customFormat="1">
      <c r="A8" s="3"/>
      <c r="B8" s="3"/>
      <c r="C8" s="3"/>
      <c r="D8" s="30"/>
      <c r="E8" s="30"/>
      <c r="F8" s="30"/>
      <c r="G8" s="30"/>
      <c r="H8" s="30"/>
      <c r="I8" s="2"/>
      <c r="J8" s="2"/>
      <c r="K8" s="2"/>
      <c r="L8" s="1"/>
      <c r="M8" s="29"/>
      <c r="N8" s="29"/>
      <c r="O8" s="29"/>
      <c r="P8" s="29"/>
      <c r="Q8" s="29"/>
      <c r="R8" s="29"/>
      <c r="S8" s="29"/>
    </row>
    <row r="9" spans="1:19" s="6" customFormat="1" ht="19.899999999999999" customHeight="1">
      <c r="A9" s="60" t="s">
        <v>24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</row>
    <row r="11" spans="1:19" ht="25.7" customHeight="1">
      <c r="A11" s="62" t="s">
        <v>0</v>
      </c>
      <c r="B11" s="62" t="s">
        <v>31</v>
      </c>
      <c r="C11" s="62" t="s">
        <v>32</v>
      </c>
      <c r="D11" s="62" t="s">
        <v>33</v>
      </c>
      <c r="E11" s="62" t="s">
        <v>1</v>
      </c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</row>
    <row r="12" spans="1:19">
      <c r="A12" s="62"/>
      <c r="B12" s="62"/>
      <c r="C12" s="62"/>
      <c r="D12" s="62"/>
      <c r="E12" s="54" t="s">
        <v>2</v>
      </c>
      <c r="F12" s="54"/>
      <c r="G12" s="54"/>
      <c r="H12" s="54"/>
      <c r="I12" s="54"/>
      <c r="J12" s="54" t="s">
        <v>8</v>
      </c>
      <c r="K12" s="54"/>
      <c r="L12" s="54"/>
      <c r="M12" s="54"/>
      <c r="N12" s="54"/>
      <c r="O12" s="55" t="s">
        <v>21</v>
      </c>
      <c r="P12" s="55"/>
      <c r="Q12" s="55"/>
      <c r="R12" s="55"/>
      <c r="S12" s="56"/>
    </row>
    <row r="13" spans="1:19" ht="102.75" customHeight="1">
      <c r="A13" s="62"/>
      <c r="B13" s="62"/>
      <c r="C13" s="62"/>
      <c r="D13" s="62"/>
      <c r="E13" s="13" t="s">
        <v>3</v>
      </c>
      <c r="F13" s="13" t="s">
        <v>4</v>
      </c>
      <c r="G13" s="13" t="s">
        <v>5</v>
      </c>
      <c r="H13" s="13" t="s">
        <v>6</v>
      </c>
      <c r="I13" s="13" t="s">
        <v>7</v>
      </c>
      <c r="J13" s="13" t="s">
        <v>3</v>
      </c>
      <c r="K13" s="13" t="s">
        <v>4</v>
      </c>
      <c r="L13" s="13" t="s">
        <v>5</v>
      </c>
      <c r="M13" s="13" t="s">
        <v>6</v>
      </c>
      <c r="N13" s="13" t="s">
        <v>7</v>
      </c>
      <c r="O13" s="13" t="s">
        <v>3</v>
      </c>
      <c r="P13" s="13" t="s">
        <v>4</v>
      </c>
      <c r="Q13" s="13" t="s">
        <v>5</v>
      </c>
      <c r="R13" s="13" t="s">
        <v>6</v>
      </c>
      <c r="S13" s="13" t="s">
        <v>7</v>
      </c>
    </row>
    <row r="14" spans="1:19">
      <c r="A14" s="31">
        <v>1</v>
      </c>
      <c r="B14" s="31">
        <v>2</v>
      </c>
      <c r="C14" s="31">
        <v>3</v>
      </c>
      <c r="D14" s="31">
        <v>4</v>
      </c>
      <c r="E14" s="31">
        <v>5</v>
      </c>
      <c r="F14" s="31">
        <v>6</v>
      </c>
      <c r="G14" s="31">
        <v>7</v>
      </c>
      <c r="H14" s="31">
        <v>8</v>
      </c>
      <c r="I14" s="31">
        <v>9</v>
      </c>
      <c r="J14" s="31">
        <v>10</v>
      </c>
      <c r="K14" s="31">
        <v>11</v>
      </c>
      <c r="L14" s="31">
        <v>12</v>
      </c>
      <c r="M14" s="31">
        <v>13</v>
      </c>
      <c r="N14" s="31">
        <v>14</v>
      </c>
      <c r="O14" s="31">
        <v>15</v>
      </c>
      <c r="P14" s="31">
        <v>16</v>
      </c>
      <c r="Q14" s="31">
        <v>17</v>
      </c>
      <c r="R14" s="31">
        <v>18</v>
      </c>
      <c r="S14" s="14">
        <v>19</v>
      </c>
    </row>
    <row r="15" spans="1:19" ht="31.35" customHeight="1">
      <c r="A15" s="59" t="s">
        <v>38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</row>
    <row r="16" spans="1:19" ht="26.25" customHeight="1">
      <c r="A16" s="59" t="s">
        <v>39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19" ht="38.25">
      <c r="A17" s="31">
        <v>1</v>
      </c>
      <c r="B17" s="46" t="s">
        <v>125</v>
      </c>
      <c r="C17" s="16" t="s">
        <v>19</v>
      </c>
      <c r="D17" s="40" t="s">
        <v>138</v>
      </c>
      <c r="E17" s="9">
        <f>SUM(F17:I17)</f>
        <v>4455</v>
      </c>
      <c r="F17" s="31">
        <v>4455</v>
      </c>
      <c r="G17" s="31"/>
      <c r="H17" s="31"/>
      <c r="I17" s="31"/>
      <c r="J17" s="9">
        <v>0</v>
      </c>
      <c r="K17" s="31"/>
      <c r="L17" s="31"/>
      <c r="M17" s="31"/>
      <c r="N17" s="31"/>
      <c r="O17" s="26">
        <f>SUM(P17:S17)</f>
        <v>600</v>
      </c>
      <c r="P17" s="27">
        <v>600</v>
      </c>
      <c r="Q17" s="31"/>
      <c r="R17" s="31"/>
      <c r="S17" s="31"/>
    </row>
    <row r="18" spans="1:19" s="6" customFormat="1" ht="20.65" customHeight="1">
      <c r="A18" s="9"/>
      <c r="B18" s="9" t="s">
        <v>34</v>
      </c>
      <c r="C18" s="10"/>
      <c r="D18" s="11"/>
      <c r="E18" s="9">
        <f t="shared" ref="E18:S18" si="0">E17</f>
        <v>4455</v>
      </c>
      <c r="F18" s="9">
        <f t="shared" si="0"/>
        <v>4455</v>
      </c>
      <c r="G18" s="9">
        <f t="shared" si="0"/>
        <v>0</v>
      </c>
      <c r="H18" s="9">
        <f t="shared" si="0"/>
        <v>0</v>
      </c>
      <c r="I18" s="9">
        <f t="shared" si="0"/>
        <v>0</v>
      </c>
      <c r="J18" s="9">
        <f t="shared" si="0"/>
        <v>0</v>
      </c>
      <c r="K18" s="9">
        <f t="shared" si="0"/>
        <v>0</v>
      </c>
      <c r="L18" s="9">
        <f t="shared" si="0"/>
        <v>0</v>
      </c>
      <c r="M18" s="9">
        <f t="shared" si="0"/>
        <v>0</v>
      </c>
      <c r="N18" s="9">
        <f t="shared" si="0"/>
        <v>0</v>
      </c>
      <c r="O18" s="9">
        <f t="shared" si="0"/>
        <v>600</v>
      </c>
      <c r="P18" s="9">
        <f t="shared" si="0"/>
        <v>600</v>
      </c>
      <c r="Q18" s="9">
        <f t="shared" si="0"/>
        <v>0</v>
      </c>
      <c r="R18" s="9">
        <f t="shared" si="0"/>
        <v>0</v>
      </c>
      <c r="S18" s="9">
        <f t="shared" si="0"/>
        <v>0</v>
      </c>
    </row>
    <row r="19" spans="1:19" ht="27.4" customHeight="1">
      <c r="A19" s="59" t="s">
        <v>40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</row>
    <row r="20" spans="1:19" ht="33.75">
      <c r="A20" s="31">
        <v>1</v>
      </c>
      <c r="B20" s="23" t="s">
        <v>9</v>
      </c>
      <c r="C20" s="16" t="s">
        <v>139</v>
      </c>
      <c r="D20" s="40" t="s">
        <v>141</v>
      </c>
      <c r="E20" s="9">
        <f>F20+G20+H20+I20</f>
        <v>542</v>
      </c>
      <c r="F20" s="31">
        <v>542</v>
      </c>
      <c r="G20" s="31"/>
      <c r="H20" s="31"/>
      <c r="I20" s="31"/>
      <c r="J20" s="9">
        <f>K20+L20+M20+N20</f>
        <v>356</v>
      </c>
      <c r="K20" s="31">
        <v>356</v>
      </c>
      <c r="L20" s="31"/>
      <c r="M20" s="31"/>
      <c r="N20" s="31"/>
      <c r="O20" s="26"/>
      <c r="P20" s="27"/>
      <c r="Q20" s="31"/>
      <c r="R20" s="31"/>
      <c r="S20" s="31"/>
    </row>
    <row r="21" spans="1:19" ht="38.25">
      <c r="A21" s="31">
        <v>2</v>
      </c>
      <c r="B21" s="23" t="s">
        <v>25</v>
      </c>
      <c r="C21" s="16" t="s">
        <v>139</v>
      </c>
      <c r="D21" s="40" t="s">
        <v>141</v>
      </c>
      <c r="E21" s="9">
        <f>F21+G21+H21+I21</f>
        <v>648</v>
      </c>
      <c r="F21" s="31">
        <v>648</v>
      </c>
      <c r="G21" s="31"/>
      <c r="H21" s="31"/>
      <c r="I21" s="31"/>
      <c r="J21" s="34">
        <f>K21+L21+M21+N21</f>
        <v>29.75</v>
      </c>
      <c r="K21" s="35">
        <v>29.75</v>
      </c>
      <c r="L21" s="31"/>
      <c r="M21" s="31"/>
      <c r="N21" s="31"/>
      <c r="O21" s="26"/>
      <c r="P21" s="27"/>
      <c r="Q21" s="31"/>
      <c r="R21" s="31"/>
      <c r="S21" s="31"/>
    </row>
    <row r="22" spans="1:19" s="41" customFormat="1" ht="76.5">
      <c r="A22" s="38" t="s">
        <v>122</v>
      </c>
      <c r="B22" s="39" t="s">
        <v>142</v>
      </c>
      <c r="C22" s="16" t="s">
        <v>139</v>
      </c>
      <c r="D22" s="40" t="s">
        <v>140</v>
      </c>
      <c r="E22" s="26"/>
      <c r="F22" s="27"/>
      <c r="G22" s="27"/>
      <c r="H22" s="27"/>
      <c r="I22" s="27"/>
      <c r="J22" s="28"/>
      <c r="K22" s="32"/>
      <c r="L22" s="27"/>
      <c r="M22" s="27"/>
      <c r="N22" s="27"/>
      <c r="O22" s="26">
        <f>SUM(P22:S22)</f>
        <v>222</v>
      </c>
      <c r="P22" s="27">
        <v>222</v>
      </c>
      <c r="Q22" s="27"/>
      <c r="R22" s="27"/>
      <c r="S22" s="27"/>
    </row>
    <row r="23" spans="1:19" ht="33.75">
      <c r="A23" s="31">
        <v>3</v>
      </c>
      <c r="B23" s="23" t="s">
        <v>48</v>
      </c>
      <c r="C23" s="16" t="s">
        <v>19</v>
      </c>
      <c r="D23" s="5">
        <v>2017</v>
      </c>
      <c r="E23" s="9">
        <f>F23+G23+H23+I23</f>
        <v>5</v>
      </c>
      <c r="F23" s="31">
        <v>5</v>
      </c>
      <c r="G23" s="31"/>
      <c r="H23" s="31"/>
      <c r="I23" s="31"/>
      <c r="J23" s="9"/>
      <c r="K23" s="31"/>
      <c r="L23" s="31"/>
      <c r="M23" s="31"/>
      <c r="N23" s="31"/>
      <c r="O23" s="9"/>
      <c r="P23" s="31"/>
      <c r="Q23" s="31"/>
      <c r="R23" s="31"/>
      <c r="S23" s="31"/>
    </row>
    <row r="24" spans="1:19" ht="38.25">
      <c r="A24" s="31">
        <v>4</v>
      </c>
      <c r="B24" s="23" t="s">
        <v>121</v>
      </c>
      <c r="C24" s="5"/>
      <c r="D24" s="5"/>
      <c r="E24" s="9">
        <f>SUM(E25:E37)</f>
        <v>24240</v>
      </c>
      <c r="F24" s="9">
        <f t="shared" ref="F24:K24" si="1">SUM(F25:F37)</f>
        <v>24240</v>
      </c>
      <c r="G24" s="9"/>
      <c r="H24" s="9"/>
      <c r="I24" s="9"/>
      <c r="J24" s="34">
        <f t="shared" si="1"/>
        <v>885.61199999999997</v>
      </c>
      <c r="K24" s="34">
        <f t="shared" si="1"/>
        <v>885.61199999999997</v>
      </c>
      <c r="L24" s="9"/>
      <c r="M24" s="9"/>
      <c r="N24" s="9"/>
      <c r="O24" s="26">
        <f>SUM(O25:O39)</f>
        <v>3312</v>
      </c>
      <c r="P24" s="26">
        <f>SUM(P25:P39)</f>
        <v>3312</v>
      </c>
      <c r="Q24" s="9"/>
      <c r="R24" s="9"/>
      <c r="S24" s="9"/>
    </row>
    <row r="25" spans="1:19" ht="63.75">
      <c r="A25" s="15" t="s">
        <v>12</v>
      </c>
      <c r="B25" s="25" t="s">
        <v>29</v>
      </c>
      <c r="C25" s="16" t="s">
        <v>19</v>
      </c>
      <c r="D25" s="5">
        <v>2017</v>
      </c>
      <c r="E25" s="9">
        <f>SUM(F25:I25)</f>
        <v>15520</v>
      </c>
      <c r="F25" s="33">
        <v>15520</v>
      </c>
      <c r="G25" s="15"/>
      <c r="H25" s="15"/>
      <c r="I25" s="15"/>
      <c r="J25" s="17"/>
      <c r="K25" s="15"/>
      <c r="L25" s="15"/>
      <c r="M25" s="15"/>
      <c r="N25" s="15"/>
      <c r="O25" s="17"/>
      <c r="P25" s="15"/>
      <c r="Q25" s="15"/>
      <c r="R25" s="15"/>
      <c r="S25" s="15"/>
    </row>
    <row r="26" spans="1:19" ht="63.75">
      <c r="A26" s="15" t="s">
        <v>13</v>
      </c>
      <c r="B26" s="25" t="s">
        <v>30</v>
      </c>
      <c r="C26" s="16" t="s">
        <v>19</v>
      </c>
      <c r="D26" s="5">
        <v>2017</v>
      </c>
      <c r="E26" s="9">
        <f>SUM(F26:I26)</f>
        <v>8720</v>
      </c>
      <c r="F26" s="33">
        <v>8720</v>
      </c>
      <c r="G26" s="15"/>
      <c r="H26" s="15"/>
      <c r="I26" s="15"/>
      <c r="J26" s="17"/>
      <c r="K26" s="15"/>
      <c r="L26" s="15"/>
      <c r="M26" s="15"/>
      <c r="N26" s="15"/>
      <c r="O26" s="17"/>
      <c r="P26" s="15"/>
      <c r="Q26" s="15"/>
      <c r="R26" s="15"/>
      <c r="S26" s="15"/>
    </row>
    <row r="27" spans="1:19" ht="51">
      <c r="A27" s="15" t="s">
        <v>14</v>
      </c>
      <c r="B27" s="42" t="s">
        <v>123</v>
      </c>
      <c r="C27" s="16" t="s">
        <v>19</v>
      </c>
      <c r="D27" s="40">
        <v>2019</v>
      </c>
      <c r="E27" s="17"/>
      <c r="F27" s="15"/>
      <c r="G27" s="15"/>
      <c r="H27" s="15"/>
      <c r="I27" s="15"/>
      <c r="J27" s="17"/>
      <c r="K27" s="15"/>
      <c r="L27" s="15"/>
      <c r="M27" s="15"/>
      <c r="N27" s="15"/>
      <c r="O27" s="43">
        <f>SUM(P27:S27)</f>
        <v>2612</v>
      </c>
      <c r="P27" s="44">
        <v>2612</v>
      </c>
      <c r="Q27" s="15"/>
      <c r="R27" s="15"/>
      <c r="S27" s="15"/>
    </row>
    <row r="28" spans="1:19" ht="63.75">
      <c r="A28" s="15" t="s">
        <v>15</v>
      </c>
      <c r="B28" s="25" t="s">
        <v>80</v>
      </c>
      <c r="C28" s="16" t="s">
        <v>19</v>
      </c>
      <c r="D28" s="5">
        <v>2022</v>
      </c>
      <c r="E28" s="9"/>
      <c r="F28" s="31"/>
      <c r="G28" s="31"/>
      <c r="H28" s="31"/>
      <c r="I28" s="31"/>
      <c r="J28" s="9"/>
      <c r="K28" s="31"/>
      <c r="L28" s="31"/>
      <c r="M28" s="31"/>
      <c r="N28" s="31"/>
      <c r="O28" s="9"/>
      <c r="P28" s="31"/>
      <c r="Q28" s="31"/>
      <c r="R28" s="31"/>
      <c r="S28" s="31"/>
    </row>
    <row r="29" spans="1:19" ht="63.75">
      <c r="A29" s="15" t="s">
        <v>16</v>
      </c>
      <c r="B29" s="25" t="s">
        <v>75</v>
      </c>
      <c r="C29" s="16" t="s">
        <v>19</v>
      </c>
      <c r="D29" s="5">
        <v>2022</v>
      </c>
      <c r="E29" s="9"/>
      <c r="F29" s="31"/>
      <c r="G29" s="31"/>
      <c r="H29" s="31"/>
      <c r="I29" s="31"/>
      <c r="J29" s="9"/>
      <c r="K29" s="31"/>
      <c r="L29" s="31"/>
      <c r="M29" s="31"/>
      <c r="N29" s="31"/>
      <c r="O29" s="9"/>
      <c r="P29" s="31"/>
      <c r="Q29" s="31"/>
      <c r="R29" s="31"/>
      <c r="S29" s="31"/>
    </row>
    <row r="30" spans="1:19" ht="76.5">
      <c r="A30" s="15" t="s">
        <v>17</v>
      </c>
      <c r="B30" s="25" t="s">
        <v>81</v>
      </c>
      <c r="C30" s="16" t="s">
        <v>19</v>
      </c>
      <c r="D30" s="5">
        <v>2022</v>
      </c>
      <c r="E30" s="9"/>
      <c r="F30" s="31"/>
      <c r="G30" s="31"/>
      <c r="H30" s="31"/>
      <c r="I30" s="31"/>
      <c r="J30" s="9"/>
      <c r="K30" s="31"/>
      <c r="L30" s="31"/>
      <c r="M30" s="31"/>
      <c r="N30" s="31"/>
      <c r="O30" s="9"/>
      <c r="P30" s="31"/>
      <c r="Q30" s="31"/>
      <c r="R30" s="31"/>
      <c r="S30" s="31"/>
    </row>
    <row r="31" spans="1:19" ht="38.25">
      <c r="A31" s="15" t="s">
        <v>18</v>
      </c>
      <c r="B31" s="25" t="s">
        <v>74</v>
      </c>
      <c r="C31" s="16" t="s">
        <v>19</v>
      </c>
      <c r="D31" s="5">
        <v>2022</v>
      </c>
      <c r="E31" s="9"/>
      <c r="F31" s="31"/>
      <c r="G31" s="31"/>
      <c r="H31" s="31"/>
      <c r="I31" s="31"/>
      <c r="J31" s="9"/>
      <c r="K31" s="31"/>
      <c r="L31" s="31"/>
      <c r="M31" s="31"/>
      <c r="N31" s="31"/>
      <c r="O31" s="9"/>
      <c r="P31" s="31"/>
      <c r="Q31" s="31"/>
      <c r="R31" s="31"/>
      <c r="S31" s="31"/>
    </row>
    <row r="32" spans="1:19" ht="63.75">
      <c r="A32" s="15" t="s">
        <v>20</v>
      </c>
      <c r="B32" s="25" t="s">
        <v>82</v>
      </c>
      <c r="C32" s="16" t="s">
        <v>19</v>
      </c>
      <c r="D32" s="5">
        <v>2022</v>
      </c>
      <c r="E32" s="9"/>
      <c r="F32" s="31"/>
      <c r="G32" s="31"/>
      <c r="H32" s="31"/>
      <c r="I32" s="31"/>
      <c r="J32" s="9"/>
      <c r="K32" s="31"/>
      <c r="L32" s="31"/>
      <c r="M32" s="31"/>
      <c r="N32" s="31"/>
      <c r="O32" s="9"/>
      <c r="P32" s="31"/>
      <c r="Q32" s="31"/>
      <c r="R32" s="31"/>
      <c r="S32" s="31"/>
    </row>
    <row r="33" spans="1:19" ht="76.5">
      <c r="A33" s="18" t="s">
        <v>28</v>
      </c>
      <c r="B33" s="25" t="s">
        <v>83</v>
      </c>
      <c r="C33" s="16" t="s">
        <v>19</v>
      </c>
      <c r="D33" s="5">
        <v>2022</v>
      </c>
      <c r="E33" s="9"/>
      <c r="F33" s="31"/>
      <c r="G33" s="31"/>
      <c r="H33" s="31"/>
      <c r="I33" s="31"/>
      <c r="J33" s="9"/>
      <c r="K33" s="31"/>
      <c r="L33" s="31"/>
      <c r="M33" s="31"/>
      <c r="N33" s="31"/>
      <c r="O33" s="9"/>
      <c r="P33" s="31"/>
      <c r="Q33" s="31"/>
      <c r="R33" s="31"/>
      <c r="S33" s="31"/>
    </row>
    <row r="34" spans="1:19" ht="63.75">
      <c r="A34" s="18" t="s">
        <v>76</v>
      </c>
      <c r="B34" s="25" t="s">
        <v>77</v>
      </c>
      <c r="C34" s="16" t="s">
        <v>19</v>
      </c>
      <c r="D34" s="5">
        <v>2022</v>
      </c>
      <c r="E34" s="9"/>
      <c r="F34" s="31"/>
      <c r="G34" s="31"/>
      <c r="H34" s="31"/>
      <c r="I34" s="31"/>
      <c r="J34" s="9"/>
      <c r="K34" s="31"/>
      <c r="L34" s="31"/>
      <c r="M34" s="31"/>
      <c r="N34" s="31"/>
      <c r="O34" s="9"/>
      <c r="P34" s="31"/>
      <c r="Q34" s="31"/>
      <c r="R34" s="31"/>
      <c r="S34" s="31"/>
    </row>
    <row r="35" spans="1:19" ht="51">
      <c r="A35" s="18" t="s">
        <v>78</v>
      </c>
      <c r="B35" s="25" t="s">
        <v>79</v>
      </c>
      <c r="C35" s="16" t="s">
        <v>19</v>
      </c>
      <c r="D35" s="5">
        <v>2022</v>
      </c>
      <c r="E35" s="9"/>
      <c r="F35" s="31"/>
      <c r="G35" s="31"/>
      <c r="H35" s="31"/>
      <c r="I35" s="31"/>
      <c r="J35" s="9"/>
      <c r="K35" s="31"/>
      <c r="L35" s="31"/>
      <c r="M35" s="31"/>
      <c r="N35" s="31"/>
      <c r="O35" s="9"/>
      <c r="P35" s="31"/>
      <c r="Q35" s="31"/>
      <c r="R35" s="31"/>
      <c r="S35" s="31"/>
    </row>
    <row r="36" spans="1:19" ht="63.75">
      <c r="A36" s="18" t="s">
        <v>114</v>
      </c>
      <c r="B36" s="25" t="s">
        <v>115</v>
      </c>
      <c r="C36" s="16" t="s">
        <v>19</v>
      </c>
      <c r="D36" s="5">
        <v>2022</v>
      </c>
      <c r="E36" s="9"/>
      <c r="F36" s="31"/>
      <c r="G36" s="31"/>
      <c r="H36" s="31"/>
      <c r="I36" s="31"/>
      <c r="J36" s="9"/>
      <c r="K36" s="31"/>
      <c r="L36" s="31"/>
      <c r="M36" s="31"/>
      <c r="N36" s="31"/>
      <c r="O36" s="9"/>
      <c r="P36" s="31"/>
      <c r="Q36" s="31"/>
      <c r="R36" s="31"/>
      <c r="S36" s="31"/>
    </row>
    <row r="37" spans="1:19" ht="76.5">
      <c r="A37" s="18" t="s">
        <v>116</v>
      </c>
      <c r="B37" s="25" t="s">
        <v>117</v>
      </c>
      <c r="C37" s="16" t="s">
        <v>19</v>
      </c>
      <c r="D37" s="5">
        <v>2018</v>
      </c>
      <c r="E37" s="9"/>
      <c r="F37" s="31"/>
      <c r="G37" s="31"/>
      <c r="H37" s="31"/>
      <c r="I37" s="31"/>
      <c r="J37" s="34">
        <f>SUM(K37:N37)</f>
        <v>885.61199999999997</v>
      </c>
      <c r="K37" s="35">
        <v>885.61199999999997</v>
      </c>
      <c r="L37" s="31"/>
      <c r="M37" s="31"/>
      <c r="N37" s="31"/>
      <c r="O37" s="9"/>
      <c r="P37" s="31"/>
      <c r="Q37" s="31"/>
      <c r="R37" s="31"/>
      <c r="S37" s="31"/>
    </row>
    <row r="38" spans="1:19" s="41" customFormat="1" ht="51">
      <c r="A38" s="47" t="s">
        <v>126</v>
      </c>
      <c r="B38" s="42" t="s">
        <v>129</v>
      </c>
      <c r="C38" s="37" t="s">
        <v>19</v>
      </c>
      <c r="D38" s="40">
        <v>2019</v>
      </c>
      <c r="E38" s="26"/>
      <c r="F38" s="27"/>
      <c r="G38" s="27"/>
      <c r="H38" s="27"/>
      <c r="I38" s="27"/>
      <c r="J38" s="28"/>
      <c r="K38" s="32"/>
      <c r="L38" s="27"/>
      <c r="M38" s="27"/>
      <c r="N38" s="27"/>
      <c r="O38" s="26">
        <f>SUM(P38:S38)</f>
        <v>100</v>
      </c>
      <c r="P38" s="27">
        <v>100</v>
      </c>
      <c r="Q38" s="27"/>
      <c r="R38" s="27"/>
      <c r="S38" s="27"/>
    </row>
    <row r="39" spans="1:19" s="41" customFormat="1" ht="51">
      <c r="A39" s="47" t="s">
        <v>127</v>
      </c>
      <c r="B39" s="42" t="s">
        <v>128</v>
      </c>
      <c r="C39" s="37" t="s">
        <v>19</v>
      </c>
      <c r="D39" s="40">
        <v>2019</v>
      </c>
      <c r="E39" s="26"/>
      <c r="F39" s="27"/>
      <c r="G39" s="27"/>
      <c r="H39" s="27"/>
      <c r="I39" s="27"/>
      <c r="J39" s="28"/>
      <c r="K39" s="32"/>
      <c r="L39" s="27"/>
      <c r="M39" s="27"/>
      <c r="N39" s="27"/>
      <c r="O39" s="26">
        <f>SUM(P39:S39)</f>
        <v>600</v>
      </c>
      <c r="P39" s="27">
        <v>600</v>
      </c>
      <c r="Q39" s="27"/>
      <c r="R39" s="27"/>
      <c r="S39" s="27"/>
    </row>
    <row r="40" spans="1:19" ht="51">
      <c r="A40" s="31">
        <v>5</v>
      </c>
      <c r="B40" s="23" t="s">
        <v>120</v>
      </c>
      <c r="C40" s="5"/>
      <c r="D40" s="5"/>
      <c r="E40" s="9">
        <f>SUM(E41:E65)</f>
        <v>1288</v>
      </c>
      <c r="F40" s="9">
        <f t="shared" ref="F40:K40" si="2">SUM(F41:F65)</f>
        <v>1288</v>
      </c>
      <c r="G40" s="9"/>
      <c r="H40" s="9"/>
      <c r="I40" s="9"/>
      <c r="J40" s="34">
        <f t="shared" si="2"/>
        <v>1271.511</v>
      </c>
      <c r="K40" s="34">
        <f t="shared" si="2"/>
        <v>1271.511</v>
      </c>
      <c r="L40" s="9"/>
      <c r="M40" s="9"/>
      <c r="N40" s="9"/>
      <c r="O40" s="26">
        <f>SUM(O41:O65)</f>
        <v>1609</v>
      </c>
      <c r="P40" s="26">
        <f>SUM(P41:P67)</f>
        <v>1609</v>
      </c>
      <c r="Q40" s="9"/>
      <c r="R40" s="9"/>
      <c r="S40" s="9"/>
    </row>
    <row r="41" spans="1:19" ht="51">
      <c r="A41" s="15" t="s">
        <v>49</v>
      </c>
      <c r="B41" s="25" t="s">
        <v>109</v>
      </c>
      <c r="C41" s="16" t="s">
        <v>19</v>
      </c>
      <c r="D41" s="5">
        <v>2022</v>
      </c>
      <c r="E41" s="9"/>
      <c r="F41" s="31"/>
      <c r="G41" s="31"/>
      <c r="H41" s="31"/>
      <c r="I41" s="31"/>
      <c r="J41" s="9"/>
      <c r="K41" s="31"/>
      <c r="L41" s="31"/>
      <c r="M41" s="31"/>
      <c r="N41" s="31"/>
      <c r="O41" s="9"/>
      <c r="P41" s="31"/>
      <c r="Q41" s="31"/>
      <c r="R41" s="31"/>
      <c r="S41" s="31"/>
    </row>
    <row r="42" spans="1:19" ht="51">
      <c r="A42" s="15" t="s">
        <v>50</v>
      </c>
      <c r="B42" s="25" t="s">
        <v>110</v>
      </c>
      <c r="C42" s="16" t="s">
        <v>19</v>
      </c>
      <c r="D42" s="5">
        <v>2022</v>
      </c>
      <c r="E42" s="9"/>
      <c r="F42" s="31"/>
      <c r="G42" s="31"/>
      <c r="H42" s="31"/>
      <c r="I42" s="31"/>
      <c r="J42" s="9"/>
      <c r="K42" s="31"/>
      <c r="L42" s="31"/>
      <c r="M42" s="31"/>
      <c r="N42" s="31"/>
      <c r="O42" s="9"/>
      <c r="P42" s="31"/>
      <c r="Q42" s="31"/>
      <c r="R42" s="31"/>
      <c r="S42" s="31"/>
    </row>
    <row r="43" spans="1:19" ht="76.5">
      <c r="A43" s="15" t="s">
        <v>51</v>
      </c>
      <c r="B43" s="25" t="s">
        <v>111</v>
      </c>
      <c r="C43" s="16" t="s">
        <v>19</v>
      </c>
      <c r="D43" s="5">
        <v>2018</v>
      </c>
      <c r="E43" s="9"/>
      <c r="F43" s="31"/>
      <c r="G43" s="31"/>
      <c r="H43" s="31"/>
      <c r="I43" s="31"/>
      <c r="J43" s="34">
        <f>SUM(K43:N43)</f>
        <v>1271.511</v>
      </c>
      <c r="K43" s="35">
        <v>1271.511</v>
      </c>
      <c r="L43" s="31"/>
      <c r="M43" s="31"/>
      <c r="N43" s="31"/>
      <c r="O43" s="9"/>
      <c r="P43" s="31"/>
      <c r="Q43" s="31"/>
      <c r="R43" s="31"/>
      <c r="S43" s="31"/>
    </row>
    <row r="44" spans="1:19" ht="51">
      <c r="A44" s="15" t="s">
        <v>52</v>
      </c>
      <c r="B44" s="25" t="s">
        <v>112</v>
      </c>
      <c r="C44" s="16" t="s">
        <v>19</v>
      </c>
      <c r="D44" s="5">
        <v>2022</v>
      </c>
      <c r="E44" s="9"/>
      <c r="F44" s="31"/>
      <c r="G44" s="31"/>
      <c r="H44" s="31"/>
      <c r="I44" s="31"/>
      <c r="J44" s="9"/>
      <c r="K44" s="31"/>
      <c r="L44" s="31"/>
      <c r="M44" s="31"/>
      <c r="N44" s="31"/>
      <c r="O44" s="9"/>
      <c r="P44" s="31"/>
      <c r="Q44" s="31"/>
      <c r="R44" s="31"/>
      <c r="S44" s="31"/>
    </row>
    <row r="45" spans="1:19" ht="76.5">
      <c r="A45" s="15" t="s">
        <v>53</v>
      </c>
      <c r="B45" s="25" t="s">
        <v>73</v>
      </c>
      <c r="C45" s="16" t="s">
        <v>19</v>
      </c>
      <c r="D45" s="5">
        <v>2022</v>
      </c>
      <c r="E45" s="9"/>
      <c r="F45" s="31"/>
      <c r="G45" s="31"/>
      <c r="H45" s="31"/>
      <c r="I45" s="31"/>
      <c r="J45" s="9"/>
      <c r="K45" s="31"/>
      <c r="L45" s="31"/>
      <c r="M45" s="31"/>
      <c r="N45" s="31"/>
      <c r="O45" s="9"/>
      <c r="P45" s="31"/>
      <c r="Q45" s="31"/>
      <c r="R45" s="31"/>
      <c r="S45" s="31"/>
    </row>
    <row r="46" spans="1:19" ht="51">
      <c r="A46" s="15" t="s">
        <v>54</v>
      </c>
      <c r="B46" s="25" t="s">
        <v>106</v>
      </c>
      <c r="C46" s="16" t="s">
        <v>19</v>
      </c>
      <c r="D46" s="5">
        <v>2022</v>
      </c>
      <c r="E46" s="9"/>
      <c r="F46" s="31"/>
      <c r="G46" s="31"/>
      <c r="H46" s="31"/>
      <c r="I46" s="31"/>
      <c r="J46" s="9"/>
      <c r="K46" s="31"/>
      <c r="L46" s="31"/>
      <c r="M46" s="31"/>
      <c r="N46" s="31"/>
      <c r="O46" s="9"/>
      <c r="P46" s="31"/>
      <c r="Q46" s="31"/>
      <c r="R46" s="31"/>
      <c r="S46" s="31"/>
    </row>
    <row r="47" spans="1:19" ht="51">
      <c r="A47" s="15" t="s">
        <v>55</v>
      </c>
      <c r="B47" s="25" t="s">
        <v>107</v>
      </c>
      <c r="C47" s="16" t="s">
        <v>19</v>
      </c>
      <c r="D47" s="5">
        <v>2022</v>
      </c>
      <c r="E47" s="9"/>
      <c r="F47" s="31"/>
      <c r="G47" s="31"/>
      <c r="H47" s="31"/>
      <c r="I47" s="31"/>
      <c r="J47" s="9"/>
      <c r="K47" s="31"/>
      <c r="L47" s="31"/>
      <c r="M47" s="31"/>
      <c r="N47" s="31"/>
      <c r="O47" s="9"/>
      <c r="P47" s="31"/>
      <c r="Q47" s="31"/>
      <c r="R47" s="31"/>
      <c r="S47" s="31"/>
    </row>
    <row r="48" spans="1:19" ht="51">
      <c r="A48" s="15" t="s">
        <v>56</v>
      </c>
      <c r="B48" s="25" t="s">
        <v>108</v>
      </c>
      <c r="C48" s="16" t="s">
        <v>19</v>
      </c>
      <c r="D48" s="5">
        <v>2022</v>
      </c>
      <c r="E48" s="9"/>
      <c r="F48" s="31"/>
      <c r="G48" s="31"/>
      <c r="H48" s="31"/>
      <c r="I48" s="31"/>
      <c r="J48" s="9"/>
      <c r="K48" s="31"/>
      <c r="L48" s="31"/>
      <c r="M48" s="31"/>
      <c r="N48" s="31"/>
      <c r="O48" s="9"/>
      <c r="P48" s="31"/>
      <c r="Q48" s="31"/>
      <c r="R48" s="31"/>
      <c r="S48" s="31"/>
    </row>
    <row r="49" spans="1:19" ht="51">
      <c r="A49" s="15" t="s">
        <v>57</v>
      </c>
      <c r="B49" s="42" t="s">
        <v>134</v>
      </c>
      <c r="C49" s="16" t="s">
        <v>19</v>
      </c>
      <c r="D49" s="40">
        <v>2021</v>
      </c>
      <c r="E49" s="9"/>
      <c r="F49" s="31"/>
      <c r="G49" s="31"/>
      <c r="H49" s="31"/>
      <c r="I49" s="31"/>
      <c r="J49" s="9"/>
      <c r="K49" s="31"/>
      <c r="L49" s="31"/>
      <c r="M49" s="31"/>
      <c r="N49" s="31"/>
      <c r="O49" s="9"/>
      <c r="P49" s="31"/>
      <c r="Q49" s="31"/>
      <c r="R49" s="31"/>
      <c r="S49" s="31"/>
    </row>
    <row r="50" spans="1:19" ht="89.25">
      <c r="A50" s="15" t="s">
        <v>58</v>
      </c>
      <c r="B50" s="25" t="s">
        <v>105</v>
      </c>
      <c r="C50" s="16" t="s">
        <v>19</v>
      </c>
      <c r="D50" s="5">
        <v>2022</v>
      </c>
      <c r="E50" s="9"/>
      <c r="F50" s="31"/>
      <c r="G50" s="31"/>
      <c r="H50" s="31"/>
      <c r="I50" s="31"/>
      <c r="J50" s="9"/>
      <c r="K50" s="31"/>
      <c r="L50" s="31"/>
      <c r="M50" s="31"/>
      <c r="N50" s="31"/>
      <c r="O50" s="9"/>
      <c r="P50" s="31"/>
      <c r="Q50" s="31"/>
      <c r="R50" s="31"/>
      <c r="S50" s="31"/>
    </row>
    <row r="51" spans="1:19" ht="76.5">
      <c r="A51" s="15" t="s">
        <v>59</v>
      </c>
      <c r="B51" s="25" t="s">
        <v>69</v>
      </c>
      <c r="C51" s="16" t="s">
        <v>19</v>
      </c>
      <c r="D51" s="5">
        <v>2017</v>
      </c>
      <c r="E51" s="9">
        <f>SUM(F51:I51)</f>
        <v>1095</v>
      </c>
      <c r="F51" s="31">
        <v>1095</v>
      </c>
      <c r="G51" s="31"/>
      <c r="H51" s="31"/>
      <c r="I51" s="31"/>
      <c r="J51" s="9"/>
      <c r="K51" s="31"/>
      <c r="L51" s="31"/>
      <c r="M51" s="31"/>
      <c r="N51" s="31"/>
      <c r="O51" s="9"/>
      <c r="P51" s="31"/>
      <c r="Q51" s="31"/>
      <c r="R51" s="31"/>
      <c r="S51" s="31"/>
    </row>
    <row r="52" spans="1:19" ht="63.75">
      <c r="A52" s="22" t="s">
        <v>68</v>
      </c>
      <c r="B52" s="25" t="s">
        <v>103</v>
      </c>
      <c r="C52" s="16" t="s">
        <v>19</v>
      </c>
      <c r="D52" s="5">
        <v>2017</v>
      </c>
      <c r="E52" s="9">
        <f t="shared" ref="E52:E53" si="3">SUM(F52:I52)</f>
        <v>95</v>
      </c>
      <c r="F52" s="31">
        <v>95</v>
      </c>
      <c r="G52" s="31"/>
      <c r="H52" s="31"/>
      <c r="I52" s="31"/>
      <c r="J52" s="9"/>
      <c r="K52" s="31"/>
      <c r="L52" s="31"/>
      <c r="M52" s="31"/>
      <c r="N52" s="31"/>
      <c r="O52" s="9"/>
      <c r="P52" s="31"/>
      <c r="Q52" s="31"/>
      <c r="R52" s="31"/>
      <c r="S52" s="31"/>
    </row>
    <row r="53" spans="1:19" ht="63.75">
      <c r="A53" s="22" t="s">
        <v>71</v>
      </c>
      <c r="B53" s="25" t="s">
        <v>104</v>
      </c>
      <c r="C53" s="16" t="s">
        <v>19</v>
      </c>
      <c r="D53" s="5">
        <v>2017</v>
      </c>
      <c r="E53" s="9">
        <f t="shared" si="3"/>
        <v>98</v>
      </c>
      <c r="F53" s="31">
        <v>98</v>
      </c>
      <c r="G53" s="31"/>
      <c r="H53" s="31"/>
      <c r="I53" s="31"/>
      <c r="J53" s="9"/>
      <c r="K53" s="31"/>
      <c r="L53" s="31"/>
      <c r="M53" s="31"/>
      <c r="N53" s="31"/>
      <c r="O53" s="9"/>
      <c r="P53" s="31"/>
      <c r="Q53" s="31"/>
      <c r="R53" s="31"/>
      <c r="S53" s="31"/>
    </row>
    <row r="54" spans="1:19" ht="51">
      <c r="A54" s="22" t="s">
        <v>72</v>
      </c>
      <c r="B54" s="25" t="s">
        <v>89</v>
      </c>
      <c r="C54" s="16" t="s">
        <v>19</v>
      </c>
      <c r="D54" s="5">
        <v>2022</v>
      </c>
      <c r="E54" s="9"/>
      <c r="F54" s="31"/>
      <c r="G54" s="31"/>
      <c r="H54" s="31"/>
      <c r="I54" s="31"/>
      <c r="J54" s="9"/>
      <c r="K54" s="31"/>
      <c r="L54" s="31"/>
      <c r="M54" s="31"/>
      <c r="N54" s="31"/>
      <c r="O54" s="9"/>
      <c r="P54" s="31"/>
      <c r="Q54" s="31"/>
      <c r="R54" s="31"/>
      <c r="S54" s="31"/>
    </row>
    <row r="55" spans="1:19" ht="51">
      <c r="A55" s="22" t="s">
        <v>84</v>
      </c>
      <c r="B55" s="42" t="s">
        <v>133</v>
      </c>
      <c r="C55" s="16" t="s">
        <v>19</v>
      </c>
      <c r="D55" s="5">
        <v>2021</v>
      </c>
      <c r="E55" s="9"/>
      <c r="F55" s="31"/>
      <c r="G55" s="31"/>
      <c r="H55" s="31"/>
      <c r="I55" s="31"/>
      <c r="J55" s="9"/>
      <c r="K55" s="31"/>
      <c r="L55" s="31"/>
      <c r="M55" s="31"/>
      <c r="N55" s="31"/>
      <c r="O55" s="9"/>
      <c r="P55" s="31"/>
      <c r="Q55" s="31"/>
      <c r="R55" s="31"/>
      <c r="S55" s="31"/>
    </row>
    <row r="56" spans="1:19" ht="63.75">
      <c r="A56" s="22" t="s">
        <v>85</v>
      </c>
      <c r="B56" s="25" t="s">
        <v>90</v>
      </c>
      <c r="C56" s="16" t="s">
        <v>19</v>
      </c>
      <c r="D56" s="5">
        <v>2022</v>
      </c>
      <c r="E56" s="9"/>
      <c r="F56" s="31"/>
      <c r="G56" s="31"/>
      <c r="H56" s="31"/>
      <c r="I56" s="31"/>
      <c r="J56" s="9"/>
      <c r="K56" s="31"/>
      <c r="L56" s="31"/>
      <c r="M56" s="31"/>
      <c r="N56" s="31"/>
      <c r="O56" s="9"/>
      <c r="P56" s="31"/>
      <c r="Q56" s="31"/>
      <c r="R56" s="31"/>
      <c r="S56" s="31"/>
    </row>
    <row r="57" spans="1:19" ht="51">
      <c r="A57" s="22" t="s">
        <v>86</v>
      </c>
      <c r="B57" s="25" t="s">
        <v>91</v>
      </c>
      <c r="C57" s="16" t="s">
        <v>19</v>
      </c>
      <c r="D57" s="5">
        <v>2022</v>
      </c>
      <c r="E57" s="9"/>
      <c r="F57" s="31"/>
      <c r="G57" s="31"/>
      <c r="H57" s="31"/>
      <c r="I57" s="31"/>
      <c r="J57" s="9"/>
      <c r="K57" s="31"/>
      <c r="L57" s="31"/>
      <c r="M57" s="31"/>
      <c r="N57" s="31"/>
      <c r="O57" s="9"/>
      <c r="P57" s="31"/>
      <c r="Q57" s="31"/>
      <c r="R57" s="31"/>
      <c r="S57" s="31"/>
    </row>
    <row r="58" spans="1:19" ht="63.75">
      <c r="A58" s="22" t="s">
        <v>87</v>
      </c>
      <c r="B58" s="42" t="s">
        <v>124</v>
      </c>
      <c r="C58" s="16" t="s">
        <v>19</v>
      </c>
      <c r="D58" s="40">
        <v>2019</v>
      </c>
      <c r="E58" s="9"/>
      <c r="F58" s="31"/>
      <c r="G58" s="31"/>
      <c r="H58" s="31"/>
      <c r="I58" s="31"/>
      <c r="J58" s="9"/>
      <c r="K58" s="31"/>
      <c r="L58" s="31"/>
      <c r="M58" s="31"/>
      <c r="N58" s="31"/>
      <c r="O58" s="26">
        <f>SUM(P58:S58)</f>
        <v>1609</v>
      </c>
      <c r="P58" s="27">
        <v>1609</v>
      </c>
      <c r="Q58" s="31"/>
      <c r="R58" s="31"/>
      <c r="S58" s="31"/>
    </row>
    <row r="59" spans="1:19" ht="51">
      <c r="A59" s="22" t="s">
        <v>88</v>
      </c>
      <c r="B59" s="25" t="s">
        <v>92</v>
      </c>
      <c r="C59" s="16" t="s">
        <v>19</v>
      </c>
      <c r="D59" s="5">
        <v>2022</v>
      </c>
      <c r="E59" s="9"/>
      <c r="F59" s="31"/>
      <c r="G59" s="31"/>
      <c r="H59" s="31"/>
      <c r="I59" s="31"/>
      <c r="J59" s="9"/>
      <c r="K59" s="31"/>
      <c r="L59" s="31"/>
      <c r="M59" s="31"/>
      <c r="N59" s="31"/>
      <c r="O59" s="9"/>
      <c r="P59" s="31"/>
      <c r="Q59" s="31"/>
      <c r="R59" s="31"/>
      <c r="S59" s="31"/>
    </row>
    <row r="60" spans="1:19" ht="102">
      <c r="A60" s="22" t="s">
        <v>97</v>
      </c>
      <c r="B60" s="42" t="s">
        <v>130</v>
      </c>
      <c r="C60" s="16" t="s">
        <v>19</v>
      </c>
      <c r="D60" s="40">
        <v>2020</v>
      </c>
      <c r="E60" s="9"/>
      <c r="F60" s="31"/>
      <c r="G60" s="31"/>
      <c r="H60" s="31"/>
      <c r="I60" s="31"/>
      <c r="J60" s="9"/>
      <c r="K60" s="31"/>
      <c r="L60" s="31"/>
      <c r="M60" s="31"/>
      <c r="N60" s="31"/>
      <c r="O60" s="9"/>
      <c r="P60" s="31"/>
      <c r="Q60" s="31"/>
      <c r="R60" s="31"/>
      <c r="S60" s="31"/>
    </row>
    <row r="61" spans="1:19" ht="63.75">
      <c r="A61" s="22" t="s">
        <v>98</v>
      </c>
      <c r="B61" s="25" t="s">
        <v>93</v>
      </c>
      <c r="C61" s="16" t="s">
        <v>19</v>
      </c>
      <c r="D61" s="5">
        <v>2022</v>
      </c>
      <c r="E61" s="9"/>
      <c r="F61" s="31"/>
      <c r="G61" s="31"/>
      <c r="H61" s="31"/>
      <c r="I61" s="31"/>
      <c r="J61" s="9"/>
      <c r="K61" s="31"/>
      <c r="L61" s="31"/>
      <c r="M61" s="31"/>
      <c r="N61" s="31"/>
      <c r="O61" s="9"/>
      <c r="P61" s="31"/>
      <c r="Q61" s="31"/>
      <c r="R61" s="31"/>
      <c r="S61" s="31"/>
    </row>
    <row r="62" spans="1:19" ht="63.75">
      <c r="A62" s="22" t="s">
        <v>99</v>
      </c>
      <c r="B62" s="25" t="s">
        <v>94</v>
      </c>
      <c r="C62" s="16" t="s">
        <v>19</v>
      </c>
      <c r="D62" s="5">
        <v>2022</v>
      </c>
      <c r="E62" s="9"/>
      <c r="F62" s="31"/>
      <c r="G62" s="31"/>
      <c r="H62" s="31"/>
      <c r="I62" s="31"/>
      <c r="J62" s="9"/>
      <c r="K62" s="31"/>
      <c r="L62" s="31"/>
      <c r="M62" s="31"/>
      <c r="N62" s="31"/>
      <c r="O62" s="9"/>
      <c r="P62" s="31"/>
      <c r="Q62" s="31"/>
      <c r="R62" s="31"/>
      <c r="S62" s="31"/>
    </row>
    <row r="63" spans="1:19" ht="63.75">
      <c r="A63" s="22" t="s">
        <v>100</v>
      </c>
      <c r="B63" s="25" t="s">
        <v>96</v>
      </c>
      <c r="C63" s="16" t="s">
        <v>19</v>
      </c>
      <c r="D63" s="5">
        <v>2022</v>
      </c>
      <c r="E63" s="9"/>
      <c r="F63" s="31"/>
      <c r="G63" s="31"/>
      <c r="H63" s="31"/>
      <c r="I63" s="31"/>
      <c r="J63" s="9"/>
      <c r="K63" s="31"/>
      <c r="L63" s="31"/>
      <c r="M63" s="31"/>
      <c r="N63" s="31"/>
      <c r="O63" s="9"/>
      <c r="P63" s="31"/>
      <c r="Q63" s="31"/>
      <c r="R63" s="31"/>
      <c r="S63" s="31"/>
    </row>
    <row r="64" spans="1:19" ht="76.5">
      <c r="A64" s="22" t="s">
        <v>101</v>
      </c>
      <c r="B64" s="25" t="s">
        <v>95</v>
      </c>
      <c r="C64" s="16" t="s">
        <v>19</v>
      </c>
      <c r="D64" s="5">
        <v>2022</v>
      </c>
      <c r="E64" s="9"/>
      <c r="F64" s="31"/>
      <c r="G64" s="31"/>
      <c r="H64" s="31"/>
      <c r="I64" s="31"/>
      <c r="J64" s="9"/>
      <c r="K64" s="31"/>
      <c r="L64" s="31"/>
      <c r="M64" s="31"/>
      <c r="N64" s="31"/>
      <c r="O64" s="9"/>
      <c r="P64" s="31"/>
      <c r="Q64" s="31"/>
      <c r="R64" s="31"/>
      <c r="S64" s="31"/>
    </row>
    <row r="65" spans="1:19" ht="51">
      <c r="A65" s="22" t="s">
        <v>102</v>
      </c>
      <c r="B65" s="42" t="s">
        <v>135</v>
      </c>
      <c r="C65" s="16" t="s">
        <v>19</v>
      </c>
      <c r="D65" s="40">
        <v>2021</v>
      </c>
      <c r="E65" s="9"/>
      <c r="F65" s="31"/>
      <c r="G65" s="31"/>
      <c r="H65" s="31"/>
      <c r="I65" s="31"/>
      <c r="J65" s="9"/>
      <c r="K65" s="31"/>
      <c r="L65" s="31"/>
      <c r="M65" s="31"/>
      <c r="N65" s="31"/>
      <c r="O65" s="9"/>
      <c r="P65" s="31"/>
      <c r="Q65" s="31"/>
      <c r="R65" s="31"/>
      <c r="S65" s="31"/>
    </row>
    <row r="66" spans="1:19" ht="89.25">
      <c r="A66" s="49" t="s">
        <v>131</v>
      </c>
      <c r="B66" s="42" t="s">
        <v>132</v>
      </c>
      <c r="C66" s="37" t="s">
        <v>19</v>
      </c>
      <c r="D66" s="40">
        <v>2020</v>
      </c>
      <c r="E66" s="9"/>
      <c r="F66" s="33"/>
      <c r="G66" s="33"/>
      <c r="H66" s="33"/>
      <c r="I66" s="33"/>
      <c r="J66" s="9"/>
      <c r="K66" s="33"/>
      <c r="L66" s="33"/>
      <c r="M66" s="33"/>
      <c r="N66" s="33"/>
      <c r="O66" s="9"/>
      <c r="P66" s="33"/>
      <c r="Q66" s="33"/>
      <c r="R66" s="33"/>
      <c r="S66" s="33"/>
    </row>
    <row r="67" spans="1:19" ht="51">
      <c r="A67" s="49" t="s">
        <v>136</v>
      </c>
      <c r="B67" s="42" t="s">
        <v>137</v>
      </c>
      <c r="C67" s="37" t="s">
        <v>19</v>
      </c>
      <c r="D67" s="40">
        <v>2021</v>
      </c>
      <c r="E67" s="9"/>
      <c r="F67" s="33"/>
      <c r="G67" s="33"/>
      <c r="H67" s="33"/>
      <c r="I67" s="33"/>
      <c r="J67" s="9"/>
      <c r="K67" s="33"/>
      <c r="L67" s="33"/>
      <c r="M67" s="33"/>
      <c r="N67" s="33"/>
      <c r="O67" s="9"/>
      <c r="P67" s="33"/>
      <c r="Q67" s="33"/>
      <c r="R67" s="33"/>
      <c r="S67" s="33"/>
    </row>
    <row r="68" spans="1:19" ht="56.25">
      <c r="A68" s="31">
        <v>6</v>
      </c>
      <c r="B68" s="23" t="s">
        <v>41</v>
      </c>
      <c r="C68" s="16" t="s">
        <v>36</v>
      </c>
      <c r="D68" s="5" t="s">
        <v>37</v>
      </c>
      <c r="E68" s="9">
        <f>SUM(F68:I68)</f>
        <v>7240</v>
      </c>
      <c r="F68" s="9">
        <f>F69+F70</f>
        <v>7240</v>
      </c>
      <c r="G68" s="9"/>
      <c r="H68" s="9"/>
      <c r="I68" s="9"/>
      <c r="J68" s="9">
        <f t="shared" ref="J68:J73" si="4">SUM(K68:N68)</f>
        <v>10523</v>
      </c>
      <c r="K68" s="31">
        <f>K69+K70</f>
        <v>10523</v>
      </c>
      <c r="L68" s="33"/>
      <c r="M68" s="33"/>
      <c r="N68" s="33"/>
      <c r="O68" s="27">
        <f t="shared" ref="O68:P68" si="5">O69+O70</f>
        <v>8956</v>
      </c>
      <c r="P68" s="27">
        <f t="shared" si="5"/>
        <v>8956</v>
      </c>
      <c r="Q68" s="31"/>
      <c r="R68" s="31"/>
      <c r="S68" s="31"/>
    </row>
    <row r="69" spans="1:19" ht="51">
      <c r="A69" s="31" t="s">
        <v>61</v>
      </c>
      <c r="B69" s="23" t="s">
        <v>42</v>
      </c>
      <c r="C69" s="16"/>
      <c r="D69" s="5"/>
      <c r="E69" s="9">
        <f>F69+G69+H69+I69</f>
        <v>6074</v>
      </c>
      <c r="F69" s="31">
        <v>6074</v>
      </c>
      <c r="G69" s="31"/>
      <c r="H69" s="31"/>
      <c r="I69" s="31"/>
      <c r="J69" s="9">
        <f t="shared" si="4"/>
        <v>8810</v>
      </c>
      <c r="K69" s="31">
        <v>8810</v>
      </c>
      <c r="L69" s="31"/>
      <c r="M69" s="31"/>
      <c r="N69" s="31"/>
      <c r="O69" s="26">
        <f>SUM(P69:S69)</f>
        <v>8953</v>
      </c>
      <c r="P69" s="27">
        <v>8953</v>
      </c>
      <c r="Q69" s="15"/>
      <c r="R69" s="15"/>
      <c r="S69" s="15"/>
    </row>
    <row r="70" spans="1:19" ht="20.65" customHeight="1">
      <c r="A70" s="31" t="s">
        <v>62</v>
      </c>
      <c r="B70" s="23" t="s">
        <v>60</v>
      </c>
      <c r="C70" s="16"/>
      <c r="D70" s="5"/>
      <c r="E70" s="9">
        <f t="shared" ref="E70:E72" si="6">SUM(F70:I70)</f>
        <v>1166</v>
      </c>
      <c r="F70" s="31">
        <f>SUM(F71:F73)</f>
        <v>1166</v>
      </c>
      <c r="G70" s="31"/>
      <c r="H70" s="31"/>
      <c r="I70" s="31"/>
      <c r="J70" s="9">
        <f t="shared" si="4"/>
        <v>1713</v>
      </c>
      <c r="K70" s="31">
        <f t="shared" ref="K70:P70" si="7">SUM(K71:K73)</f>
        <v>1713</v>
      </c>
      <c r="L70" s="33"/>
      <c r="M70" s="33"/>
      <c r="N70" s="33"/>
      <c r="O70" s="27">
        <f t="shared" si="7"/>
        <v>3</v>
      </c>
      <c r="P70" s="27">
        <f t="shared" si="7"/>
        <v>3</v>
      </c>
      <c r="Q70" s="33"/>
      <c r="R70" s="33"/>
      <c r="S70" s="33"/>
    </row>
    <row r="71" spans="1:19" ht="132">
      <c r="A71" s="31" t="s">
        <v>63</v>
      </c>
      <c r="B71" s="24" t="s">
        <v>66</v>
      </c>
      <c r="C71" s="16"/>
      <c r="D71" s="5"/>
      <c r="E71" s="17">
        <f t="shared" si="6"/>
        <v>6</v>
      </c>
      <c r="F71" s="15">
        <v>6</v>
      </c>
      <c r="G71" s="15"/>
      <c r="H71" s="15"/>
      <c r="I71" s="15"/>
      <c r="J71" s="17">
        <f t="shared" si="4"/>
        <v>7</v>
      </c>
      <c r="K71" s="15">
        <v>7</v>
      </c>
      <c r="L71" s="15"/>
      <c r="M71" s="15"/>
      <c r="N71" s="15"/>
      <c r="O71" s="43">
        <f>SUM(P71:S71)</f>
        <v>3</v>
      </c>
      <c r="P71" s="44">
        <v>3</v>
      </c>
      <c r="Q71" s="15"/>
      <c r="R71" s="15"/>
      <c r="S71" s="15"/>
    </row>
    <row r="72" spans="1:19" ht="60">
      <c r="A72" s="31" t="s">
        <v>64</v>
      </c>
      <c r="B72" s="24" t="s">
        <v>65</v>
      </c>
      <c r="C72" s="16"/>
      <c r="D72" s="5"/>
      <c r="E72" s="17">
        <f t="shared" si="6"/>
        <v>1160</v>
      </c>
      <c r="F72" s="15">
        <v>1160</v>
      </c>
      <c r="G72" s="15"/>
      <c r="H72" s="15"/>
      <c r="I72" s="15"/>
      <c r="J72" s="17">
        <f t="shared" si="4"/>
        <v>1148</v>
      </c>
      <c r="K72" s="15">
        <v>1148</v>
      </c>
      <c r="L72" s="15"/>
      <c r="M72" s="15"/>
      <c r="N72" s="15"/>
      <c r="O72" s="17"/>
      <c r="P72" s="15"/>
      <c r="Q72" s="15"/>
      <c r="R72" s="15"/>
      <c r="S72" s="15"/>
    </row>
    <row r="73" spans="1:19" ht="48">
      <c r="A73" s="31" t="s">
        <v>118</v>
      </c>
      <c r="B73" s="24" t="s">
        <v>119</v>
      </c>
      <c r="C73" s="16"/>
      <c r="D73" s="5"/>
      <c r="E73" s="17"/>
      <c r="F73" s="15"/>
      <c r="G73" s="15"/>
      <c r="H73" s="15"/>
      <c r="I73" s="15"/>
      <c r="J73" s="17">
        <f t="shared" si="4"/>
        <v>558</v>
      </c>
      <c r="K73" s="15">
        <v>558</v>
      </c>
      <c r="L73" s="15"/>
      <c r="M73" s="15"/>
      <c r="N73" s="15"/>
      <c r="O73" s="17"/>
      <c r="P73" s="15"/>
      <c r="Q73" s="15"/>
      <c r="R73" s="15"/>
      <c r="S73" s="15"/>
    </row>
    <row r="74" spans="1:19" s="6" customFormat="1" ht="20.65" customHeight="1">
      <c r="A74" s="9"/>
      <c r="B74" s="9" t="s">
        <v>35</v>
      </c>
      <c r="C74" s="10"/>
      <c r="D74" s="11"/>
      <c r="E74" s="9">
        <f>E20+E21+E24+E40+E68+E23</f>
        <v>33963</v>
      </c>
      <c r="F74" s="9">
        <f>F20+F21+F24+F40+F68+F23</f>
        <v>33963</v>
      </c>
      <c r="G74" s="9"/>
      <c r="H74" s="9"/>
      <c r="I74" s="9"/>
      <c r="J74" s="34">
        <f>J20+J21+J24+J40+J68+J23</f>
        <v>13065.873</v>
      </c>
      <c r="K74" s="34">
        <f>K20+K21+K24+K40+K68+K23</f>
        <v>13065.873</v>
      </c>
      <c r="L74" s="34"/>
      <c r="M74" s="34"/>
      <c r="N74" s="34"/>
      <c r="O74" s="48">
        <f>SUM(P74:S74)</f>
        <v>14099</v>
      </c>
      <c r="P74" s="48">
        <f>P20+P21+P24+P40+P68+P23+P22</f>
        <v>14099</v>
      </c>
      <c r="Q74" s="9"/>
      <c r="R74" s="9"/>
      <c r="S74" s="9"/>
    </row>
    <row r="75" spans="1:19" s="12" customFormat="1" ht="23.85" customHeight="1">
      <c r="A75" s="9"/>
      <c r="B75" s="9" t="s">
        <v>27</v>
      </c>
      <c r="C75" s="9"/>
      <c r="D75" s="9"/>
      <c r="E75" s="9">
        <f>E74+E18</f>
        <v>38418</v>
      </c>
      <c r="F75" s="9">
        <f>F74+F18</f>
        <v>38418</v>
      </c>
      <c r="G75" s="9"/>
      <c r="H75" s="9"/>
      <c r="I75" s="9"/>
      <c r="J75" s="34">
        <f>J74+J18</f>
        <v>13065.873</v>
      </c>
      <c r="K75" s="34">
        <f>K74+K18</f>
        <v>13065.873</v>
      </c>
      <c r="L75" s="34"/>
      <c r="M75" s="34"/>
      <c r="N75" s="34"/>
      <c r="O75" s="50">
        <f>SUM(P75:S75)</f>
        <v>14699</v>
      </c>
      <c r="P75" s="50">
        <f>P74+P18</f>
        <v>14699</v>
      </c>
      <c r="Q75" s="9"/>
      <c r="R75" s="9"/>
      <c r="S75" s="9"/>
    </row>
  </sheetData>
  <mergeCells count="18">
    <mergeCell ref="A15:S15"/>
    <mergeCell ref="A19:S19"/>
    <mergeCell ref="A16:S16"/>
    <mergeCell ref="L6:S6"/>
    <mergeCell ref="F7:S7"/>
    <mergeCell ref="A9:S9"/>
    <mergeCell ref="G6:H6"/>
    <mergeCell ref="E11:S11"/>
    <mergeCell ref="E12:I12"/>
    <mergeCell ref="A11:A13"/>
    <mergeCell ref="B11:B13"/>
    <mergeCell ref="D11:D13"/>
    <mergeCell ref="C11:C13"/>
    <mergeCell ref="J12:N12"/>
    <mergeCell ref="O12:S12"/>
    <mergeCell ref="A1:S1"/>
    <mergeCell ref="A2:S2"/>
    <mergeCell ref="A4:S4"/>
  </mergeCells>
  <pageMargins left="0.11811023622047245" right="0.11811023622047245" top="0.35433070866141736" bottom="0.55118110236220474" header="0.31496062992125984" footer="0.19685039370078741"/>
  <pageSetup paperSize="9" scale="90" orientation="landscape" r:id="rId1"/>
  <headerFoot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U72"/>
  <sheetViews>
    <sheetView tabSelected="1" topLeftCell="A7" workbookViewId="0">
      <pane xSplit="4830" ySplit="2340" topLeftCell="D16" activePane="bottomRight"/>
      <selection activeCell="A5" sqref="A5"/>
      <selection pane="topRight" activeCell="B5" sqref="B5"/>
      <selection pane="bottomLeft" activeCell="B17" sqref="B17"/>
      <selection pane="bottomRight" activeCell="G17" sqref="G17"/>
    </sheetView>
  </sheetViews>
  <sheetFormatPr defaultColWidth="8.85546875" defaultRowHeight="12.75"/>
  <cols>
    <col min="1" max="1" width="5.5703125" style="7" customWidth="1"/>
    <col min="2" max="2" width="35.28515625" style="7" customWidth="1"/>
    <col min="3" max="3" width="13.85546875" style="7" customWidth="1"/>
    <col min="4" max="4" width="8.7109375" style="7" customWidth="1"/>
    <col min="5" max="5" width="7.28515625" style="7" customWidth="1"/>
    <col min="6" max="6" width="6.28515625" style="7" customWidth="1"/>
    <col min="7" max="7" width="6.140625" style="7" customWidth="1"/>
    <col min="8" max="8" width="5.7109375" style="7" customWidth="1"/>
    <col min="9" max="9" width="5.5703125" style="7" customWidth="1"/>
    <col min="10" max="10" width="7.28515625" style="7" customWidth="1"/>
    <col min="11" max="11" width="7.140625" style="7" customWidth="1"/>
    <col min="12" max="12" width="5.42578125" style="7" customWidth="1"/>
    <col min="13" max="13" width="5" style="7" customWidth="1"/>
    <col min="14" max="14" width="4.7109375" style="7" customWidth="1"/>
    <col min="15" max="15" width="7.28515625" style="7" customWidth="1"/>
    <col min="16" max="16" width="6.7109375" style="7" customWidth="1"/>
    <col min="17" max="17" width="4.28515625" style="7" customWidth="1"/>
    <col min="18" max="19" width="4.7109375" style="7" customWidth="1"/>
    <col min="20" max="20" width="7.7109375" style="7" customWidth="1"/>
    <col min="21" max="21" width="10.28515625" style="7" customWidth="1"/>
    <col min="22" max="16384" width="8.85546875" style="7"/>
  </cols>
  <sheetData>
    <row r="1" spans="1:20" s="6" customFormat="1" ht="20.65" customHeight="1">
      <c r="A1" s="1"/>
      <c r="B1" s="1"/>
      <c r="C1" s="1"/>
      <c r="D1" s="1"/>
      <c r="F1" s="1"/>
      <c r="G1" s="1"/>
      <c r="H1" s="1"/>
      <c r="I1" s="1"/>
      <c r="J1" s="2"/>
      <c r="K1" s="2"/>
      <c r="Q1" s="64" t="s">
        <v>45</v>
      </c>
      <c r="R1" s="64"/>
      <c r="S1" s="64"/>
      <c r="T1" s="64"/>
    </row>
    <row r="2" spans="1:20" s="6" customFormat="1" ht="48.4" customHeight="1">
      <c r="A2" s="3"/>
      <c r="B2" s="3"/>
      <c r="C2" s="3"/>
      <c r="D2" s="1"/>
      <c r="E2" s="1"/>
      <c r="F2" s="1"/>
      <c r="G2" s="1"/>
      <c r="H2" s="1"/>
      <c r="I2" s="1"/>
    </row>
    <row r="3" spans="1:20" s="6" customFormat="1">
      <c r="A3" s="3"/>
      <c r="B3" s="3"/>
      <c r="C3" s="3"/>
      <c r="D3" s="30"/>
      <c r="E3" s="29"/>
      <c r="F3" s="29"/>
      <c r="G3" s="29"/>
      <c r="H3" s="29"/>
      <c r="I3" s="1"/>
    </row>
    <row r="4" spans="1:20" s="6" customFormat="1" ht="19.899999999999999" customHeight="1">
      <c r="A4" s="60"/>
      <c r="B4" s="60"/>
      <c r="C4" s="60"/>
      <c r="D4" s="60"/>
      <c r="E4" s="4"/>
      <c r="F4" s="4"/>
      <c r="G4" s="4"/>
      <c r="H4" s="4"/>
      <c r="I4" s="4"/>
    </row>
    <row r="6" spans="1:20" ht="25.7" customHeight="1">
      <c r="A6" s="62" t="s">
        <v>0</v>
      </c>
      <c r="B6" s="62" t="s">
        <v>31</v>
      </c>
      <c r="C6" s="62" t="s">
        <v>32</v>
      </c>
      <c r="D6" s="62" t="s">
        <v>113</v>
      </c>
      <c r="E6" s="68" t="s">
        <v>1</v>
      </c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2" t="s">
        <v>26</v>
      </c>
    </row>
    <row r="7" spans="1:20">
      <c r="A7" s="62"/>
      <c r="B7" s="62"/>
      <c r="C7" s="62"/>
      <c r="D7" s="62"/>
      <c r="E7" s="54" t="s">
        <v>22</v>
      </c>
      <c r="F7" s="54"/>
      <c r="G7" s="54"/>
      <c r="H7" s="54"/>
      <c r="I7" s="54"/>
      <c r="J7" s="54" t="s">
        <v>44</v>
      </c>
      <c r="K7" s="54"/>
      <c r="L7" s="54"/>
      <c r="M7" s="54"/>
      <c r="N7" s="54"/>
      <c r="O7" s="70" t="s">
        <v>43</v>
      </c>
      <c r="P7" s="55"/>
      <c r="Q7" s="55"/>
      <c r="R7" s="55"/>
      <c r="S7" s="55"/>
      <c r="T7" s="62"/>
    </row>
    <row r="8" spans="1:20" ht="102.75" customHeight="1">
      <c r="A8" s="62"/>
      <c r="B8" s="62"/>
      <c r="C8" s="62"/>
      <c r="D8" s="62"/>
      <c r="E8" s="13" t="s">
        <v>3</v>
      </c>
      <c r="F8" s="13" t="s">
        <v>4</v>
      </c>
      <c r="G8" s="13" t="s">
        <v>46</v>
      </c>
      <c r="H8" s="13" t="s">
        <v>6</v>
      </c>
      <c r="I8" s="13" t="s">
        <v>7</v>
      </c>
      <c r="J8" s="13" t="s">
        <v>3</v>
      </c>
      <c r="K8" s="13" t="s">
        <v>4</v>
      </c>
      <c r="L8" s="13" t="s">
        <v>5</v>
      </c>
      <c r="M8" s="13" t="s">
        <v>6</v>
      </c>
      <c r="N8" s="13" t="s">
        <v>7</v>
      </c>
      <c r="O8" s="13" t="s">
        <v>3</v>
      </c>
      <c r="P8" s="13" t="s">
        <v>4</v>
      </c>
      <c r="Q8" s="13" t="s">
        <v>5</v>
      </c>
      <c r="R8" s="13" t="s">
        <v>6</v>
      </c>
      <c r="S8" s="19" t="s">
        <v>7</v>
      </c>
      <c r="T8" s="62"/>
    </row>
    <row r="9" spans="1:20">
      <c r="A9" s="31">
        <v>1</v>
      </c>
      <c r="B9" s="31">
        <v>2</v>
      </c>
      <c r="C9" s="31">
        <v>3</v>
      </c>
      <c r="D9" s="31">
        <v>4</v>
      </c>
      <c r="E9" s="31">
        <v>20</v>
      </c>
      <c r="F9" s="31">
        <v>21</v>
      </c>
      <c r="G9" s="31">
        <v>22</v>
      </c>
      <c r="H9" s="31">
        <v>23</v>
      </c>
      <c r="I9" s="31">
        <v>24</v>
      </c>
      <c r="J9" s="31">
        <v>25</v>
      </c>
      <c r="K9" s="31">
        <v>26</v>
      </c>
      <c r="L9" s="31">
        <v>27</v>
      </c>
      <c r="M9" s="31">
        <v>28</v>
      </c>
      <c r="N9" s="31">
        <v>29</v>
      </c>
      <c r="O9" s="31">
        <v>30</v>
      </c>
      <c r="P9" s="31">
        <v>31</v>
      </c>
      <c r="Q9" s="31">
        <v>32</v>
      </c>
      <c r="R9" s="31">
        <v>33</v>
      </c>
      <c r="S9" s="31">
        <v>34</v>
      </c>
      <c r="T9" s="31">
        <v>35</v>
      </c>
    </row>
    <row r="10" spans="1:20" ht="25.15" customHeight="1">
      <c r="A10" s="65" t="s">
        <v>38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7"/>
    </row>
    <row r="11" spans="1:20" ht="18.75" customHeight="1">
      <c r="A11" s="65" t="s">
        <v>39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7"/>
    </row>
    <row r="12" spans="1:20" ht="38.25">
      <c r="A12" s="31">
        <v>1</v>
      </c>
      <c r="B12" s="46" t="s">
        <v>125</v>
      </c>
      <c r="C12" s="16" t="s">
        <v>19</v>
      </c>
      <c r="D12" s="40" t="s">
        <v>138</v>
      </c>
      <c r="E12" s="9"/>
      <c r="F12" s="31"/>
      <c r="G12" s="31"/>
      <c r="H12" s="31"/>
      <c r="I12" s="31"/>
      <c r="J12" s="9"/>
      <c r="K12" s="31"/>
      <c r="L12" s="31"/>
      <c r="M12" s="31"/>
      <c r="N12" s="31"/>
      <c r="O12" s="20"/>
      <c r="P12" s="20"/>
      <c r="Q12" s="20"/>
      <c r="R12" s="20"/>
      <c r="S12" s="20"/>
      <c r="T12" s="31">
        <f>'2017-2019'!E17+'2017-2019'!J17+'2017-2019'!O17+'2020-2022'!E12+'2020-2022'!J12+'2020-2022'!O12</f>
        <v>5055</v>
      </c>
    </row>
    <row r="13" spans="1:20" s="6" customFormat="1" ht="20.65" customHeight="1">
      <c r="A13" s="9"/>
      <c r="B13" s="9" t="s">
        <v>34</v>
      </c>
      <c r="C13" s="10"/>
      <c r="D13" s="11"/>
      <c r="E13" s="9"/>
      <c r="F13" s="9"/>
      <c r="G13" s="9"/>
      <c r="H13" s="9"/>
      <c r="I13" s="9"/>
      <c r="J13" s="9"/>
      <c r="K13" s="9"/>
      <c r="L13" s="9"/>
      <c r="M13" s="9"/>
      <c r="N13" s="9"/>
      <c r="O13" s="21"/>
      <c r="P13" s="21"/>
      <c r="Q13" s="21"/>
      <c r="R13" s="21"/>
      <c r="S13" s="21"/>
      <c r="T13" s="9">
        <f>T12</f>
        <v>5055</v>
      </c>
    </row>
    <row r="14" spans="1:20" ht="24.4" customHeight="1">
      <c r="A14" s="65" t="s">
        <v>40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7"/>
    </row>
    <row r="15" spans="1:20" ht="38.25">
      <c r="A15" s="31">
        <v>1</v>
      </c>
      <c r="B15" s="8" t="s">
        <v>9</v>
      </c>
      <c r="C15" s="16" t="s">
        <v>139</v>
      </c>
      <c r="D15" s="40" t="s">
        <v>141</v>
      </c>
      <c r="E15" s="26"/>
      <c r="F15" s="27"/>
      <c r="G15" s="31"/>
      <c r="H15" s="31"/>
      <c r="I15" s="31"/>
      <c r="J15" s="26"/>
      <c r="K15" s="27"/>
      <c r="L15" s="31"/>
      <c r="M15" s="31"/>
      <c r="N15" s="31"/>
      <c r="O15" s="9"/>
      <c r="P15" s="31"/>
      <c r="Q15" s="31"/>
      <c r="R15" s="31"/>
      <c r="S15" s="31"/>
      <c r="T15" s="27">
        <f>'2017-2019'!E20+'2017-2019'!J20+'2017-2019'!O20+'2020-2022'!E15+'2020-2022'!J15+'2020-2022'!O15</f>
        <v>898</v>
      </c>
    </row>
    <row r="16" spans="1:20" ht="38.25">
      <c r="A16" s="31">
        <v>2</v>
      </c>
      <c r="B16" s="8" t="s">
        <v>25</v>
      </c>
      <c r="C16" s="16" t="s">
        <v>139</v>
      </c>
      <c r="D16" s="40" t="s">
        <v>141</v>
      </c>
      <c r="E16" s="26"/>
      <c r="F16" s="27"/>
      <c r="G16" s="31"/>
      <c r="H16" s="31"/>
      <c r="I16" s="31"/>
      <c r="J16" s="26"/>
      <c r="K16" s="27"/>
      <c r="L16" s="31"/>
      <c r="M16" s="31"/>
      <c r="N16" s="31"/>
      <c r="O16" s="9"/>
      <c r="P16" s="31"/>
      <c r="Q16" s="31"/>
      <c r="R16" s="31"/>
      <c r="S16" s="31"/>
      <c r="T16" s="27">
        <f>'2017-2019'!E21+'2017-2019'!J21+'2017-2019'!O21+'2020-2022'!E16+'2020-2022'!J16+'2020-2022'!O16</f>
        <v>677.75</v>
      </c>
    </row>
    <row r="17" spans="1:20" ht="76.5">
      <c r="A17" s="38" t="s">
        <v>122</v>
      </c>
      <c r="B17" s="39" t="s">
        <v>142</v>
      </c>
      <c r="C17" s="37" t="s">
        <v>139</v>
      </c>
      <c r="D17" s="40" t="s">
        <v>140</v>
      </c>
      <c r="E17" s="26">
        <f>SUM(F17:I17)</f>
        <v>250</v>
      </c>
      <c r="F17" s="27">
        <v>250</v>
      </c>
      <c r="G17" s="33"/>
      <c r="H17" s="33"/>
      <c r="I17" s="33"/>
      <c r="J17" s="26">
        <f>SUM(K17:N17)</f>
        <v>250</v>
      </c>
      <c r="K17" s="27">
        <v>250</v>
      </c>
      <c r="L17" s="33"/>
      <c r="M17" s="33"/>
      <c r="N17" s="33"/>
      <c r="O17" s="26">
        <f>P17+Q17+R17+S17</f>
        <v>250</v>
      </c>
      <c r="P17" s="27">
        <v>250</v>
      </c>
      <c r="Q17" s="27"/>
      <c r="R17" s="27"/>
      <c r="S17" s="27"/>
      <c r="T17" s="27">
        <f>'2017-2019'!E22+'2017-2019'!J22+'2017-2019'!O22+'2020-2022'!E17+'2020-2022'!J17+'2020-2022'!O17</f>
        <v>972</v>
      </c>
    </row>
    <row r="18" spans="1:20" ht="33.75">
      <c r="A18" s="31">
        <v>3</v>
      </c>
      <c r="B18" s="8" t="s">
        <v>48</v>
      </c>
      <c r="C18" s="16" t="s">
        <v>19</v>
      </c>
      <c r="D18" s="5">
        <v>2017</v>
      </c>
      <c r="E18" s="9"/>
      <c r="F18" s="31"/>
      <c r="G18" s="31"/>
      <c r="H18" s="31"/>
      <c r="I18" s="31"/>
      <c r="J18" s="9"/>
      <c r="K18" s="31"/>
      <c r="L18" s="31"/>
      <c r="M18" s="31"/>
      <c r="N18" s="31"/>
      <c r="O18" s="9"/>
      <c r="P18" s="31"/>
      <c r="Q18" s="31"/>
      <c r="R18" s="31"/>
      <c r="S18" s="31"/>
      <c r="T18" s="31">
        <f>'2017-2019'!E23+'2017-2019'!J23+'2017-2019'!O23+'2020-2022'!E18+'2020-2022'!J18+'2020-2022'!O18</f>
        <v>5</v>
      </c>
    </row>
    <row r="19" spans="1:20" ht="25.5">
      <c r="A19" s="31">
        <v>4</v>
      </c>
      <c r="B19" s="8" t="s">
        <v>10</v>
      </c>
      <c r="C19" s="5"/>
      <c r="D19" s="5"/>
      <c r="E19" s="9">
        <f>SUM(E20:E34)</f>
        <v>0</v>
      </c>
      <c r="F19" s="9">
        <f t="shared" ref="F19:P19" si="0">SUM(F20:F34)</f>
        <v>0</v>
      </c>
      <c r="G19" s="9"/>
      <c r="H19" s="9"/>
      <c r="I19" s="9"/>
      <c r="J19" s="9">
        <f t="shared" si="0"/>
        <v>0</v>
      </c>
      <c r="K19" s="9">
        <f t="shared" si="0"/>
        <v>0</v>
      </c>
      <c r="L19" s="9"/>
      <c r="M19" s="9"/>
      <c r="N19" s="9"/>
      <c r="O19" s="9">
        <f t="shared" si="0"/>
        <v>44746</v>
      </c>
      <c r="P19" s="9">
        <f t="shared" si="0"/>
        <v>44746</v>
      </c>
      <c r="Q19" s="9"/>
      <c r="R19" s="9"/>
      <c r="S19" s="9"/>
      <c r="T19" s="34">
        <f>SUM(T20:T34)</f>
        <v>73183.611999999994</v>
      </c>
    </row>
    <row r="20" spans="1:20" ht="63.6" customHeight="1">
      <c r="A20" s="15" t="s">
        <v>12</v>
      </c>
      <c r="B20" s="25" t="s">
        <v>29</v>
      </c>
      <c r="C20" s="16" t="s">
        <v>19</v>
      </c>
      <c r="D20" s="5">
        <v>2017</v>
      </c>
      <c r="E20" s="17"/>
      <c r="F20" s="15"/>
      <c r="G20" s="15"/>
      <c r="H20" s="15"/>
      <c r="I20" s="15"/>
      <c r="J20" s="17"/>
      <c r="K20" s="31"/>
      <c r="L20" s="31"/>
      <c r="M20" s="31"/>
      <c r="N20" s="31"/>
      <c r="O20" s="9"/>
      <c r="P20" s="31"/>
      <c r="Q20" s="31"/>
      <c r="R20" s="31"/>
      <c r="S20" s="31"/>
      <c r="T20" s="31">
        <f>'2017-2019'!E25+'2017-2019'!J25+'2017-2019'!O25+'2020-2022'!E20+'2020-2022'!J20+'2020-2022'!O20</f>
        <v>15520</v>
      </c>
    </row>
    <row r="21" spans="1:20" ht="63.75">
      <c r="A21" s="15" t="s">
        <v>13</v>
      </c>
      <c r="B21" s="25" t="s">
        <v>30</v>
      </c>
      <c r="C21" s="16" t="s">
        <v>19</v>
      </c>
      <c r="D21" s="5">
        <v>2017</v>
      </c>
      <c r="E21" s="17"/>
      <c r="F21" s="15"/>
      <c r="G21" s="15"/>
      <c r="H21" s="15"/>
      <c r="I21" s="15"/>
      <c r="J21" s="17"/>
      <c r="K21" s="31"/>
      <c r="L21" s="31"/>
      <c r="M21" s="31"/>
      <c r="N21" s="31"/>
      <c r="O21" s="9"/>
      <c r="P21" s="31"/>
      <c r="Q21" s="31"/>
      <c r="R21" s="31"/>
      <c r="S21" s="31"/>
      <c r="T21" s="31">
        <f>'2017-2019'!E26+'2017-2019'!J26+'2017-2019'!O26+'2020-2022'!E21+'2020-2022'!J21+'2020-2022'!O21</f>
        <v>8720</v>
      </c>
    </row>
    <row r="22" spans="1:20" ht="51">
      <c r="A22" s="15" t="s">
        <v>14</v>
      </c>
      <c r="B22" s="42" t="s">
        <v>123</v>
      </c>
      <c r="C22" s="16" t="s">
        <v>19</v>
      </c>
      <c r="D22" s="40">
        <v>2019</v>
      </c>
      <c r="E22" s="17"/>
      <c r="F22" s="15"/>
      <c r="G22" s="15"/>
      <c r="H22" s="15"/>
      <c r="I22" s="15"/>
      <c r="J22" s="17"/>
      <c r="K22" s="15"/>
      <c r="L22" s="15"/>
      <c r="M22" s="15"/>
      <c r="N22" s="15"/>
      <c r="O22" s="9"/>
      <c r="P22" s="31"/>
      <c r="Q22" s="31"/>
      <c r="R22" s="31"/>
      <c r="S22" s="31"/>
      <c r="T22" s="31">
        <f>'2017-2019'!E27+'2017-2019'!J27+'2017-2019'!O27+'2020-2022'!E22+'2020-2022'!J22+'2020-2022'!O22</f>
        <v>2612</v>
      </c>
    </row>
    <row r="23" spans="1:20" ht="63.75">
      <c r="A23" s="15" t="s">
        <v>15</v>
      </c>
      <c r="B23" s="25" t="s">
        <v>80</v>
      </c>
      <c r="C23" s="16" t="s">
        <v>19</v>
      </c>
      <c r="D23" s="5">
        <v>2022</v>
      </c>
      <c r="E23" s="17"/>
      <c r="F23" s="15"/>
      <c r="G23" s="15"/>
      <c r="H23" s="15"/>
      <c r="I23" s="15"/>
      <c r="J23" s="17"/>
      <c r="K23" s="15"/>
      <c r="L23" s="15"/>
      <c r="M23" s="15"/>
      <c r="N23" s="15"/>
      <c r="O23" s="17">
        <f t="shared" ref="O23:O30" si="1">SUM(P23:S23)</f>
        <v>1587</v>
      </c>
      <c r="P23" s="15">
        <v>1587</v>
      </c>
      <c r="Q23" s="31"/>
      <c r="R23" s="31"/>
      <c r="S23" s="31"/>
      <c r="T23" s="31">
        <f>'2017-2019'!E28+'2017-2019'!J28+'2017-2019'!O28+'2020-2022'!E23+'2020-2022'!J23+'2020-2022'!O23</f>
        <v>1587</v>
      </c>
    </row>
    <row r="24" spans="1:20" ht="63.75">
      <c r="A24" s="15" t="s">
        <v>16</v>
      </c>
      <c r="B24" s="25" t="s">
        <v>75</v>
      </c>
      <c r="C24" s="16" t="s">
        <v>19</v>
      </c>
      <c r="D24" s="40">
        <v>2022</v>
      </c>
      <c r="E24" s="17"/>
      <c r="F24" s="15"/>
      <c r="G24" s="15"/>
      <c r="H24" s="15"/>
      <c r="I24" s="15"/>
      <c r="J24" s="17"/>
      <c r="K24" s="15"/>
      <c r="L24" s="15"/>
      <c r="M24" s="15"/>
      <c r="N24" s="15"/>
      <c r="O24" s="9">
        <f t="shared" si="1"/>
        <v>2432</v>
      </c>
      <c r="P24" s="31">
        <v>2432</v>
      </c>
      <c r="Q24" s="31"/>
      <c r="R24" s="31"/>
      <c r="S24" s="31"/>
      <c r="T24" s="31">
        <f>'2017-2019'!E29+'2017-2019'!J29+'2017-2019'!O29+'2020-2022'!E24+'2020-2022'!J24+'2020-2022'!O24</f>
        <v>2432</v>
      </c>
    </row>
    <row r="25" spans="1:20" ht="82.9" customHeight="1">
      <c r="A25" s="15" t="s">
        <v>17</v>
      </c>
      <c r="B25" s="25" t="s">
        <v>81</v>
      </c>
      <c r="C25" s="16" t="s">
        <v>19</v>
      </c>
      <c r="D25" s="5">
        <v>2022</v>
      </c>
      <c r="E25" s="17"/>
      <c r="F25" s="15"/>
      <c r="G25" s="15"/>
      <c r="H25" s="15"/>
      <c r="I25" s="15"/>
      <c r="J25" s="17"/>
      <c r="K25" s="15"/>
      <c r="L25" s="15"/>
      <c r="M25" s="15"/>
      <c r="N25" s="15"/>
      <c r="O25" s="17">
        <f t="shared" si="1"/>
        <v>17260</v>
      </c>
      <c r="P25" s="15">
        <v>17260</v>
      </c>
      <c r="Q25" s="31"/>
      <c r="R25" s="31"/>
      <c r="S25" s="31"/>
      <c r="T25" s="31">
        <f>'2017-2019'!E30+'2017-2019'!J30+'2017-2019'!O30+'2020-2022'!E25+'2020-2022'!J25+'2020-2022'!O25</f>
        <v>17260</v>
      </c>
    </row>
    <row r="26" spans="1:20" ht="38.25">
      <c r="A26" s="15" t="s">
        <v>18</v>
      </c>
      <c r="B26" s="25" t="s">
        <v>74</v>
      </c>
      <c r="C26" s="16" t="s">
        <v>19</v>
      </c>
      <c r="D26" s="5">
        <v>2022</v>
      </c>
      <c r="E26" s="17"/>
      <c r="F26" s="15"/>
      <c r="G26" s="15"/>
      <c r="H26" s="15"/>
      <c r="I26" s="15"/>
      <c r="J26" s="17"/>
      <c r="K26" s="15"/>
      <c r="L26" s="15"/>
      <c r="M26" s="15"/>
      <c r="N26" s="15"/>
      <c r="O26" s="9">
        <f t="shared" si="1"/>
        <v>2424</v>
      </c>
      <c r="P26" s="31">
        <v>2424</v>
      </c>
      <c r="Q26" s="31"/>
      <c r="R26" s="31"/>
      <c r="S26" s="31"/>
      <c r="T26" s="31">
        <f>'2017-2019'!E31+'2017-2019'!J31+'2017-2019'!O31+'2020-2022'!E26+'2020-2022'!J26+'2020-2022'!O26</f>
        <v>2424</v>
      </c>
    </row>
    <row r="27" spans="1:20" ht="63.75">
      <c r="A27" s="15" t="s">
        <v>20</v>
      </c>
      <c r="B27" s="25" t="s">
        <v>82</v>
      </c>
      <c r="C27" s="16" t="s">
        <v>19</v>
      </c>
      <c r="D27" s="5">
        <v>2022</v>
      </c>
      <c r="E27" s="17"/>
      <c r="F27" s="15"/>
      <c r="G27" s="15"/>
      <c r="H27" s="15"/>
      <c r="I27" s="15"/>
      <c r="J27" s="17"/>
      <c r="K27" s="15"/>
      <c r="L27" s="15"/>
      <c r="M27" s="15"/>
      <c r="N27" s="15"/>
      <c r="O27" s="17">
        <f t="shared" si="1"/>
        <v>15403</v>
      </c>
      <c r="P27" s="15">
        <v>15403</v>
      </c>
      <c r="Q27" s="31"/>
      <c r="R27" s="31"/>
      <c r="S27" s="31"/>
      <c r="T27" s="31">
        <f>'2017-2019'!E32+'2017-2019'!J32+'2017-2019'!O32+'2020-2022'!E27+'2020-2022'!J27+'2020-2022'!O27</f>
        <v>15403</v>
      </c>
    </row>
    <row r="28" spans="1:20" ht="76.5">
      <c r="A28" s="18" t="s">
        <v>28</v>
      </c>
      <c r="B28" s="25" t="s">
        <v>83</v>
      </c>
      <c r="C28" s="16" t="s">
        <v>19</v>
      </c>
      <c r="D28" s="5">
        <v>2022</v>
      </c>
      <c r="E28" s="17"/>
      <c r="F28" s="15"/>
      <c r="G28" s="15"/>
      <c r="H28" s="15"/>
      <c r="I28" s="15"/>
      <c r="J28" s="17"/>
      <c r="K28" s="15"/>
      <c r="L28" s="15"/>
      <c r="M28" s="15"/>
      <c r="N28" s="15"/>
      <c r="O28" s="17">
        <f t="shared" si="1"/>
        <v>489</v>
      </c>
      <c r="P28" s="15">
        <v>489</v>
      </c>
      <c r="Q28" s="31"/>
      <c r="R28" s="31"/>
      <c r="S28" s="31"/>
      <c r="T28" s="31">
        <f>'2017-2019'!E33+'2017-2019'!J33+'2017-2019'!O33+'2020-2022'!E28+'2020-2022'!J28+'2020-2022'!O28</f>
        <v>489</v>
      </c>
    </row>
    <row r="29" spans="1:20" ht="63.75">
      <c r="A29" s="18" t="s">
        <v>76</v>
      </c>
      <c r="B29" s="25" t="s">
        <v>77</v>
      </c>
      <c r="C29" s="16" t="s">
        <v>19</v>
      </c>
      <c r="D29" s="5">
        <v>2022</v>
      </c>
      <c r="E29" s="17"/>
      <c r="F29" s="15"/>
      <c r="G29" s="15"/>
      <c r="H29" s="15"/>
      <c r="I29" s="15"/>
      <c r="J29" s="17"/>
      <c r="K29" s="15"/>
      <c r="L29" s="15"/>
      <c r="M29" s="15"/>
      <c r="N29" s="15"/>
      <c r="O29" s="9">
        <f t="shared" si="1"/>
        <v>3535</v>
      </c>
      <c r="P29" s="31">
        <v>3535</v>
      </c>
      <c r="Q29" s="31"/>
      <c r="R29" s="31"/>
      <c r="S29" s="31"/>
      <c r="T29" s="31">
        <f>'2017-2019'!E34+'2017-2019'!J34+'2017-2019'!O34+'2020-2022'!E29+'2020-2022'!J29+'2020-2022'!O29</f>
        <v>3535</v>
      </c>
    </row>
    <row r="30" spans="1:20" ht="51">
      <c r="A30" s="18" t="s">
        <v>78</v>
      </c>
      <c r="B30" s="25" t="s">
        <v>79</v>
      </c>
      <c r="C30" s="16" t="s">
        <v>19</v>
      </c>
      <c r="D30" s="5">
        <v>2022</v>
      </c>
      <c r="E30" s="17"/>
      <c r="F30" s="15"/>
      <c r="G30" s="15"/>
      <c r="H30" s="15"/>
      <c r="I30" s="15"/>
      <c r="J30" s="17"/>
      <c r="K30" s="15"/>
      <c r="L30" s="15"/>
      <c r="M30" s="15"/>
      <c r="N30" s="15"/>
      <c r="O30" s="9">
        <f t="shared" si="1"/>
        <v>1616</v>
      </c>
      <c r="P30" s="31">
        <v>1616</v>
      </c>
      <c r="Q30" s="31"/>
      <c r="R30" s="31"/>
      <c r="S30" s="31"/>
      <c r="T30" s="31">
        <f>'2017-2019'!E35+'2017-2019'!J35+'2017-2019'!O35+'2020-2022'!E30+'2020-2022'!J30+'2020-2022'!O30</f>
        <v>1616</v>
      </c>
    </row>
    <row r="31" spans="1:20" ht="63.75">
      <c r="A31" s="18" t="s">
        <v>114</v>
      </c>
      <c r="B31" s="25" t="s">
        <v>115</v>
      </c>
      <c r="C31" s="16" t="s">
        <v>19</v>
      </c>
      <c r="D31" s="5">
        <v>2022</v>
      </c>
      <c r="E31" s="17"/>
      <c r="F31" s="15"/>
      <c r="G31" s="15"/>
      <c r="H31" s="15"/>
      <c r="I31" s="15"/>
      <c r="J31" s="17"/>
      <c r="K31" s="15"/>
      <c r="L31" s="15"/>
      <c r="M31" s="15"/>
      <c r="N31" s="15"/>
      <c r="O31" s="9"/>
      <c r="P31" s="31"/>
      <c r="Q31" s="31"/>
      <c r="R31" s="31"/>
      <c r="S31" s="31"/>
      <c r="T31" s="31">
        <f>'2017-2019'!E36+'2017-2019'!J36+'2017-2019'!O36+'2020-2022'!E31+'2020-2022'!J31+'2020-2022'!O31</f>
        <v>0</v>
      </c>
    </row>
    <row r="32" spans="1:20" ht="76.5">
      <c r="A32" s="18" t="s">
        <v>116</v>
      </c>
      <c r="B32" s="25" t="s">
        <v>117</v>
      </c>
      <c r="C32" s="16" t="s">
        <v>19</v>
      </c>
      <c r="D32" s="5">
        <v>2018</v>
      </c>
      <c r="E32" s="17"/>
      <c r="F32" s="15"/>
      <c r="G32" s="15"/>
      <c r="H32" s="15"/>
      <c r="I32" s="15"/>
      <c r="J32" s="17"/>
      <c r="K32" s="15"/>
      <c r="L32" s="15"/>
      <c r="M32" s="15"/>
      <c r="N32" s="15"/>
      <c r="O32" s="9"/>
      <c r="P32" s="31"/>
      <c r="Q32" s="31"/>
      <c r="R32" s="31"/>
      <c r="S32" s="31"/>
      <c r="T32" s="35">
        <f>'2017-2019'!E37+'2017-2019'!J37+'2017-2019'!O37+'2020-2022'!E32+'2020-2022'!J32+'2020-2022'!O32</f>
        <v>885.61199999999997</v>
      </c>
    </row>
    <row r="33" spans="1:20" ht="51">
      <c r="A33" s="47" t="s">
        <v>126</v>
      </c>
      <c r="B33" s="42" t="s">
        <v>129</v>
      </c>
      <c r="C33" s="37" t="s">
        <v>19</v>
      </c>
      <c r="D33" s="40">
        <v>2019</v>
      </c>
      <c r="E33" s="17"/>
      <c r="F33" s="15"/>
      <c r="G33" s="15"/>
      <c r="H33" s="15"/>
      <c r="I33" s="15"/>
      <c r="J33" s="17"/>
      <c r="K33" s="15"/>
      <c r="L33" s="15"/>
      <c r="M33" s="15"/>
      <c r="N33" s="15"/>
      <c r="O33" s="9"/>
      <c r="P33" s="33"/>
      <c r="Q33" s="33"/>
      <c r="R33" s="33"/>
      <c r="S33" s="33"/>
      <c r="T33" s="35">
        <f>'2017-2019'!E38+'2017-2019'!J38+'2017-2019'!O38+'2020-2022'!E33+'2020-2022'!J33+'2020-2022'!O33</f>
        <v>100</v>
      </c>
    </row>
    <row r="34" spans="1:20" ht="51">
      <c r="A34" s="47" t="s">
        <v>127</v>
      </c>
      <c r="B34" s="42" t="s">
        <v>128</v>
      </c>
      <c r="C34" s="37" t="s">
        <v>19</v>
      </c>
      <c r="D34" s="40">
        <v>2019</v>
      </c>
      <c r="E34" s="17"/>
      <c r="F34" s="15"/>
      <c r="G34" s="15"/>
      <c r="H34" s="15"/>
      <c r="I34" s="15"/>
      <c r="J34" s="17"/>
      <c r="K34" s="15"/>
      <c r="L34" s="15"/>
      <c r="M34" s="15"/>
      <c r="N34" s="15"/>
      <c r="O34" s="9"/>
      <c r="P34" s="33"/>
      <c r="Q34" s="33"/>
      <c r="R34" s="33"/>
      <c r="S34" s="33"/>
      <c r="T34" s="35">
        <f>'2017-2019'!E39+'2017-2019'!J39+'2017-2019'!O39+'2020-2022'!E34+'2020-2022'!J34+'2020-2022'!O34</f>
        <v>600</v>
      </c>
    </row>
    <row r="35" spans="1:20" ht="51">
      <c r="A35" s="31">
        <v>5</v>
      </c>
      <c r="B35" s="23" t="s">
        <v>11</v>
      </c>
      <c r="C35" s="5"/>
      <c r="D35" s="5"/>
      <c r="E35" s="9">
        <f>SUM(F35:I35)</f>
        <v>10533</v>
      </c>
      <c r="F35" s="9">
        <f>SUM(F36:F62)</f>
        <v>10533</v>
      </c>
      <c r="G35" s="9"/>
      <c r="H35" s="9"/>
      <c r="I35" s="9"/>
      <c r="J35" s="9">
        <f t="shared" ref="J35:P35" si="2">SUM(J36:J62)</f>
        <v>18893</v>
      </c>
      <c r="K35" s="9">
        <f t="shared" si="2"/>
        <v>18893</v>
      </c>
      <c r="L35" s="9"/>
      <c r="M35" s="9"/>
      <c r="N35" s="9"/>
      <c r="O35" s="9">
        <f t="shared" si="2"/>
        <v>16034</v>
      </c>
      <c r="P35" s="9">
        <f t="shared" si="2"/>
        <v>16034</v>
      </c>
      <c r="Q35" s="9"/>
      <c r="R35" s="9"/>
      <c r="S35" s="9"/>
      <c r="T35" s="34">
        <f>SUM(T36:T62)</f>
        <v>49628.510999999999</v>
      </c>
    </row>
    <row r="36" spans="1:20" ht="51">
      <c r="A36" s="15" t="s">
        <v>49</v>
      </c>
      <c r="B36" s="25" t="s">
        <v>109</v>
      </c>
      <c r="C36" s="16" t="s">
        <v>19</v>
      </c>
      <c r="D36" s="5">
        <v>2022</v>
      </c>
      <c r="E36" s="17"/>
      <c r="F36" s="15"/>
      <c r="G36" s="15"/>
      <c r="H36" s="15"/>
      <c r="I36" s="15"/>
      <c r="J36" s="17"/>
      <c r="K36" s="15"/>
      <c r="L36" s="15"/>
      <c r="M36" s="15"/>
      <c r="N36" s="15"/>
      <c r="O36" s="9">
        <f>SUM(P36:S36)</f>
        <v>857</v>
      </c>
      <c r="P36" s="31">
        <v>857</v>
      </c>
      <c r="Q36" s="31"/>
      <c r="R36" s="31"/>
      <c r="S36" s="31"/>
      <c r="T36" s="31">
        <f>'2017-2019'!E41+'2017-2019'!J41+'2017-2019'!O41+'2020-2022'!E36+'2020-2022'!J36+'2020-2022'!O36</f>
        <v>857</v>
      </c>
    </row>
    <row r="37" spans="1:20" ht="51">
      <c r="A37" s="15" t="s">
        <v>50</v>
      </c>
      <c r="B37" s="25" t="s">
        <v>110</v>
      </c>
      <c r="C37" s="16" t="s">
        <v>19</v>
      </c>
      <c r="D37" s="5">
        <v>2022</v>
      </c>
      <c r="E37" s="17"/>
      <c r="F37" s="15"/>
      <c r="G37" s="15"/>
      <c r="H37" s="15"/>
      <c r="I37" s="15"/>
      <c r="J37" s="17"/>
      <c r="K37" s="15"/>
      <c r="L37" s="15"/>
      <c r="M37" s="15"/>
      <c r="N37" s="15"/>
      <c r="O37" s="9">
        <f>SUM(P37:S37)</f>
        <v>2586</v>
      </c>
      <c r="P37" s="31">
        <v>2586</v>
      </c>
      <c r="Q37" s="31"/>
      <c r="R37" s="31"/>
      <c r="S37" s="31"/>
      <c r="T37" s="31">
        <f>'2017-2019'!E42+'2017-2019'!J42+'2017-2019'!O42+'2020-2022'!E37+'2020-2022'!J37+'2020-2022'!O37</f>
        <v>2586</v>
      </c>
    </row>
    <row r="38" spans="1:20" ht="76.5">
      <c r="A38" s="15" t="s">
        <v>51</v>
      </c>
      <c r="B38" s="25" t="s">
        <v>111</v>
      </c>
      <c r="C38" s="16" t="s">
        <v>19</v>
      </c>
      <c r="D38" s="5">
        <v>2018</v>
      </c>
      <c r="E38" s="17"/>
      <c r="F38" s="15"/>
      <c r="G38" s="15"/>
      <c r="H38" s="15"/>
      <c r="I38" s="15"/>
      <c r="J38" s="17"/>
      <c r="K38" s="15"/>
      <c r="L38" s="15"/>
      <c r="M38" s="15"/>
      <c r="N38" s="15"/>
      <c r="O38" s="9"/>
      <c r="P38" s="31"/>
      <c r="Q38" s="31"/>
      <c r="R38" s="31"/>
      <c r="S38" s="31"/>
      <c r="T38" s="31">
        <f>'2017-2019'!E43+'2017-2019'!J43+'2017-2019'!O43+'2020-2022'!E38+'2020-2022'!J38+'2020-2022'!O38</f>
        <v>1271.511</v>
      </c>
    </row>
    <row r="39" spans="1:20" ht="51">
      <c r="A39" s="15" t="s">
        <v>52</v>
      </c>
      <c r="B39" s="25" t="s">
        <v>112</v>
      </c>
      <c r="C39" s="16" t="s">
        <v>19</v>
      </c>
      <c r="D39" s="5">
        <v>2022</v>
      </c>
      <c r="E39" s="17"/>
      <c r="F39" s="15"/>
      <c r="G39" s="15"/>
      <c r="H39" s="15"/>
      <c r="I39" s="15"/>
      <c r="J39" s="17"/>
      <c r="K39" s="15"/>
      <c r="L39" s="15"/>
      <c r="M39" s="15"/>
      <c r="N39" s="15"/>
      <c r="O39" s="9">
        <f>SUM(P39:S39)</f>
        <v>5259</v>
      </c>
      <c r="P39" s="31">
        <v>5259</v>
      </c>
      <c r="Q39" s="31"/>
      <c r="R39" s="31"/>
      <c r="S39" s="31"/>
      <c r="T39" s="31">
        <f>'2017-2019'!E44+'2017-2019'!J44+'2017-2019'!O44+'2020-2022'!E39+'2020-2022'!J39+'2020-2022'!O39</f>
        <v>5259</v>
      </c>
    </row>
    <row r="40" spans="1:20" ht="76.5">
      <c r="A40" s="15" t="s">
        <v>53</v>
      </c>
      <c r="B40" s="25" t="s">
        <v>73</v>
      </c>
      <c r="C40" s="16" t="s">
        <v>19</v>
      </c>
      <c r="D40" s="5">
        <v>2022</v>
      </c>
      <c r="E40" s="17"/>
      <c r="F40" s="15"/>
      <c r="G40" s="15"/>
      <c r="H40" s="15"/>
      <c r="I40" s="15"/>
      <c r="J40" s="17"/>
      <c r="K40" s="15"/>
      <c r="L40" s="15"/>
      <c r="M40" s="15"/>
      <c r="N40" s="15"/>
      <c r="O40" s="9">
        <f>SUM(P40:S40)</f>
        <v>2519</v>
      </c>
      <c r="P40" s="31">
        <v>2519</v>
      </c>
      <c r="Q40" s="31"/>
      <c r="R40" s="31"/>
      <c r="S40" s="31"/>
      <c r="T40" s="31">
        <f>'2017-2019'!E45+'2017-2019'!J45+'2017-2019'!O45+'2020-2022'!E40+'2020-2022'!J40+'2020-2022'!O40</f>
        <v>2519</v>
      </c>
    </row>
    <row r="41" spans="1:20" ht="51">
      <c r="A41" s="15" t="s">
        <v>54</v>
      </c>
      <c r="B41" s="25" t="s">
        <v>106</v>
      </c>
      <c r="C41" s="16" t="s">
        <v>19</v>
      </c>
      <c r="D41" s="5">
        <v>2022</v>
      </c>
      <c r="E41" s="17"/>
      <c r="F41" s="15"/>
      <c r="G41" s="15"/>
      <c r="H41" s="15"/>
      <c r="I41" s="15"/>
      <c r="J41" s="17"/>
      <c r="K41" s="15"/>
      <c r="L41" s="15"/>
      <c r="M41" s="15"/>
      <c r="N41" s="15"/>
      <c r="O41" s="9">
        <f>SUM(P41:S41)</f>
        <v>1896</v>
      </c>
      <c r="P41" s="31">
        <v>1896</v>
      </c>
      <c r="Q41" s="31"/>
      <c r="R41" s="31"/>
      <c r="S41" s="31"/>
      <c r="T41" s="31">
        <f>'2017-2019'!E46+'2017-2019'!J46+'2017-2019'!O46+'2020-2022'!E41+'2020-2022'!J41+'2020-2022'!O41</f>
        <v>1896</v>
      </c>
    </row>
    <row r="42" spans="1:20" ht="51">
      <c r="A42" s="15" t="s">
        <v>55</v>
      </c>
      <c r="B42" s="25" t="s">
        <v>107</v>
      </c>
      <c r="C42" s="16" t="s">
        <v>19</v>
      </c>
      <c r="D42" s="5">
        <v>2022</v>
      </c>
      <c r="E42" s="17"/>
      <c r="F42" s="15"/>
      <c r="G42" s="15"/>
      <c r="H42" s="15"/>
      <c r="I42" s="15"/>
      <c r="J42" s="17"/>
      <c r="K42" s="15"/>
      <c r="L42" s="15"/>
      <c r="M42" s="15"/>
      <c r="N42" s="15"/>
      <c r="O42" s="9">
        <f>SUM(P42:S42)</f>
        <v>1116</v>
      </c>
      <c r="P42" s="31">
        <v>1116</v>
      </c>
      <c r="Q42" s="31"/>
      <c r="R42" s="31"/>
      <c r="S42" s="31"/>
      <c r="T42" s="31">
        <f>'2017-2019'!E47+'2017-2019'!J47+'2017-2019'!O47+'2020-2022'!E42+'2020-2022'!J42+'2020-2022'!O42</f>
        <v>1116</v>
      </c>
    </row>
    <row r="43" spans="1:20" ht="51">
      <c r="A43" s="15" t="s">
        <v>56</v>
      </c>
      <c r="B43" s="25" t="s">
        <v>108</v>
      </c>
      <c r="C43" s="16" t="s">
        <v>19</v>
      </c>
      <c r="D43" s="5">
        <v>2022</v>
      </c>
      <c r="E43" s="17"/>
      <c r="F43" s="15"/>
      <c r="G43" s="15"/>
      <c r="H43" s="15"/>
      <c r="I43" s="15"/>
      <c r="J43" s="17"/>
      <c r="K43" s="15"/>
      <c r="L43" s="15"/>
      <c r="M43" s="15"/>
      <c r="N43" s="15"/>
      <c r="O43" s="9">
        <f>SUM(P43:S43)</f>
        <v>128</v>
      </c>
      <c r="P43" s="31">
        <v>128</v>
      </c>
      <c r="Q43" s="31"/>
      <c r="R43" s="31"/>
      <c r="S43" s="31"/>
      <c r="T43" s="31">
        <f>'2017-2019'!E48+'2017-2019'!J48+'2017-2019'!O48+'2020-2022'!E43+'2020-2022'!J43+'2020-2022'!O43</f>
        <v>128</v>
      </c>
    </row>
    <row r="44" spans="1:20" ht="51">
      <c r="A44" s="15" t="s">
        <v>57</v>
      </c>
      <c r="B44" s="42" t="s">
        <v>134</v>
      </c>
      <c r="C44" s="16" t="s">
        <v>19</v>
      </c>
      <c r="D44" s="5">
        <v>2021</v>
      </c>
      <c r="E44" s="17"/>
      <c r="F44" s="15"/>
      <c r="G44" s="15"/>
      <c r="H44" s="15"/>
      <c r="I44" s="15"/>
      <c r="J44" s="43">
        <f>SUM(K44:N44)</f>
        <v>539</v>
      </c>
      <c r="K44" s="44">
        <v>539</v>
      </c>
      <c r="L44" s="15"/>
      <c r="M44" s="15"/>
      <c r="N44" s="15"/>
      <c r="O44" s="9"/>
      <c r="P44" s="31"/>
      <c r="Q44" s="31"/>
      <c r="R44" s="31"/>
      <c r="S44" s="31"/>
      <c r="T44" s="31">
        <f>'2017-2019'!E49+'2017-2019'!J49+'2017-2019'!O49+'2020-2022'!E44+'2020-2022'!J44+'2020-2022'!O44</f>
        <v>539</v>
      </c>
    </row>
    <row r="45" spans="1:20" ht="89.25">
      <c r="A45" s="15" t="s">
        <v>58</v>
      </c>
      <c r="B45" s="25" t="s">
        <v>105</v>
      </c>
      <c r="C45" s="16" t="s">
        <v>19</v>
      </c>
      <c r="D45" s="5">
        <v>2022</v>
      </c>
      <c r="E45" s="17"/>
      <c r="F45" s="15"/>
      <c r="G45" s="15"/>
      <c r="H45" s="15"/>
      <c r="I45" s="15"/>
      <c r="J45" s="17"/>
      <c r="K45" s="15"/>
      <c r="L45" s="15"/>
      <c r="M45" s="15"/>
      <c r="N45" s="15"/>
      <c r="O45" s="9">
        <f>P45+Q45+R45+S45</f>
        <v>1673</v>
      </c>
      <c r="P45" s="31">
        <v>1673</v>
      </c>
      <c r="Q45" s="31"/>
      <c r="R45" s="31"/>
      <c r="S45" s="31"/>
      <c r="T45" s="31">
        <f>'2017-2019'!E50+'2017-2019'!J50+'2017-2019'!O50+'2020-2022'!E45+'2020-2022'!J45+'2020-2022'!O45</f>
        <v>1673</v>
      </c>
    </row>
    <row r="46" spans="1:20" ht="76.5">
      <c r="A46" s="15" t="s">
        <v>59</v>
      </c>
      <c r="B46" s="25" t="s">
        <v>69</v>
      </c>
      <c r="C46" s="16" t="s">
        <v>19</v>
      </c>
      <c r="D46" s="5">
        <v>2017</v>
      </c>
      <c r="E46" s="17"/>
      <c r="F46" s="15"/>
      <c r="G46" s="15"/>
      <c r="H46" s="15"/>
      <c r="I46" s="15"/>
      <c r="J46" s="17"/>
      <c r="K46" s="15"/>
      <c r="L46" s="15"/>
      <c r="M46" s="15"/>
      <c r="N46" s="15"/>
      <c r="O46" s="9"/>
      <c r="P46" s="31"/>
      <c r="Q46" s="31"/>
      <c r="R46" s="31"/>
      <c r="S46" s="31"/>
      <c r="T46" s="31">
        <f>'2017-2019'!E51+'2017-2019'!J51+'2017-2019'!O51+'2020-2022'!E46+'2020-2022'!J46+'2020-2022'!O46</f>
        <v>1095</v>
      </c>
    </row>
    <row r="47" spans="1:20" ht="67.900000000000006" customHeight="1">
      <c r="A47" s="22" t="s">
        <v>68</v>
      </c>
      <c r="B47" s="25" t="s">
        <v>103</v>
      </c>
      <c r="C47" s="16" t="s">
        <v>19</v>
      </c>
      <c r="D47" s="5">
        <v>2017</v>
      </c>
      <c r="E47" s="17"/>
      <c r="F47" s="15"/>
      <c r="G47" s="15"/>
      <c r="H47" s="15"/>
      <c r="I47" s="15"/>
      <c r="J47" s="17"/>
      <c r="K47" s="15"/>
      <c r="L47" s="15"/>
      <c r="M47" s="15"/>
      <c r="N47" s="15"/>
      <c r="O47" s="9"/>
      <c r="P47" s="31"/>
      <c r="Q47" s="31"/>
      <c r="R47" s="31"/>
      <c r="S47" s="31"/>
      <c r="T47" s="31">
        <f>'2017-2019'!E52+'2017-2019'!J52+'2017-2019'!O52+'2020-2022'!E47+'2020-2022'!J47+'2020-2022'!O47</f>
        <v>95</v>
      </c>
    </row>
    <row r="48" spans="1:20" ht="69.599999999999994" customHeight="1">
      <c r="A48" s="22" t="s">
        <v>71</v>
      </c>
      <c r="B48" s="25" t="s">
        <v>104</v>
      </c>
      <c r="C48" s="16" t="s">
        <v>19</v>
      </c>
      <c r="D48" s="5">
        <v>2017</v>
      </c>
      <c r="E48" s="17"/>
      <c r="F48" s="15"/>
      <c r="G48" s="15"/>
      <c r="H48" s="15"/>
      <c r="I48" s="15"/>
      <c r="J48" s="17"/>
      <c r="K48" s="15"/>
      <c r="L48" s="15"/>
      <c r="M48" s="15"/>
      <c r="N48" s="15"/>
      <c r="O48" s="9"/>
      <c r="P48" s="31"/>
      <c r="Q48" s="31"/>
      <c r="R48" s="31"/>
      <c r="S48" s="31"/>
      <c r="T48" s="31">
        <f>'2017-2019'!E53+'2017-2019'!J53+'2017-2019'!O53+'2020-2022'!E48+'2020-2022'!J48+'2020-2022'!O48</f>
        <v>98</v>
      </c>
    </row>
    <row r="49" spans="1:20" ht="51">
      <c r="A49" s="22" t="s">
        <v>72</v>
      </c>
      <c r="B49" s="25" t="s">
        <v>89</v>
      </c>
      <c r="C49" s="16" t="s">
        <v>19</v>
      </c>
      <c r="D49" s="5">
        <v>2022</v>
      </c>
      <c r="E49" s="17"/>
      <c r="F49" s="15"/>
      <c r="G49" s="15"/>
      <c r="H49" s="15"/>
      <c r="I49" s="15"/>
      <c r="J49" s="17"/>
      <c r="K49" s="15"/>
      <c r="L49" s="15"/>
      <c r="M49" s="15"/>
      <c r="N49" s="15"/>
      <c r="O49" s="9"/>
      <c r="P49" s="31"/>
      <c r="Q49" s="31"/>
      <c r="R49" s="31"/>
      <c r="S49" s="31"/>
      <c r="T49" s="31">
        <f>'2017-2019'!E54+'2017-2019'!J54+'2017-2019'!O54+'2020-2022'!E49+'2020-2022'!J49+'2020-2022'!O49</f>
        <v>0</v>
      </c>
    </row>
    <row r="50" spans="1:20" ht="51">
      <c r="A50" s="22" t="s">
        <v>84</v>
      </c>
      <c r="B50" s="42" t="s">
        <v>133</v>
      </c>
      <c r="C50" s="16" t="s">
        <v>19</v>
      </c>
      <c r="D50" s="5">
        <v>2021</v>
      </c>
      <c r="E50" s="9"/>
      <c r="F50" s="33"/>
      <c r="G50" s="33"/>
      <c r="H50" s="33"/>
      <c r="I50" s="33"/>
      <c r="J50" s="26">
        <f>SUM(K50:N50)</f>
        <v>3500</v>
      </c>
      <c r="K50" s="27">
        <v>3500</v>
      </c>
      <c r="L50" s="33"/>
      <c r="M50" s="33"/>
      <c r="N50" s="33"/>
      <c r="O50" s="9"/>
      <c r="P50" s="33"/>
      <c r="Q50" s="33"/>
      <c r="R50" s="33"/>
      <c r="S50" s="33"/>
      <c r="T50" s="31">
        <f>'2017-2019'!E55+'2017-2019'!J55+'2017-2019'!O55+'2020-2022'!E50+'2020-2022'!J50+'2020-2022'!O50</f>
        <v>3500</v>
      </c>
    </row>
    <row r="51" spans="1:20" ht="63.75">
      <c r="A51" s="22" t="s">
        <v>85</v>
      </c>
      <c r="B51" s="25" t="s">
        <v>90</v>
      </c>
      <c r="C51" s="16" t="s">
        <v>19</v>
      </c>
      <c r="D51" s="5">
        <v>2022</v>
      </c>
      <c r="E51" s="17"/>
      <c r="F51" s="15"/>
      <c r="G51" s="15"/>
      <c r="H51" s="15"/>
      <c r="I51" s="15"/>
      <c r="J51" s="17"/>
      <c r="K51" s="15"/>
      <c r="L51" s="15"/>
      <c r="M51" s="15"/>
      <c r="N51" s="15"/>
      <c r="O51" s="9"/>
      <c r="P51" s="31"/>
      <c r="Q51" s="31"/>
      <c r="R51" s="31"/>
      <c r="S51" s="31"/>
      <c r="T51" s="31">
        <f>'2017-2019'!E56+'2017-2019'!J56+'2017-2019'!O56+'2020-2022'!E51+'2020-2022'!J51+'2020-2022'!O51</f>
        <v>0</v>
      </c>
    </row>
    <row r="52" spans="1:20" ht="51">
      <c r="A52" s="22" t="s">
        <v>86</v>
      </c>
      <c r="B52" s="25" t="s">
        <v>91</v>
      </c>
      <c r="C52" s="16" t="s">
        <v>19</v>
      </c>
      <c r="D52" s="5">
        <v>2022</v>
      </c>
      <c r="E52" s="17"/>
      <c r="F52" s="15"/>
      <c r="G52" s="15"/>
      <c r="H52" s="15"/>
      <c r="I52" s="15"/>
      <c r="J52" s="17"/>
      <c r="K52" s="15"/>
      <c r="L52" s="15"/>
      <c r="M52" s="15"/>
      <c r="N52" s="15"/>
      <c r="O52" s="9"/>
      <c r="P52" s="31"/>
      <c r="Q52" s="31"/>
      <c r="R52" s="31"/>
      <c r="S52" s="31"/>
      <c r="T52" s="31">
        <f>'2017-2019'!E57+'2017-2019'!J57+'2017-2019'!O57+'2020-2022'!E52+'2020-2022'!J52+'2020-2022'!O52</f>
        <v>0</v>
      </c>
    </row>
    <row r="53" spans="1:20" ht="63.75">
      <c r="A53" s="22" t="s">
        <v>87</v>
      </c>
      <c r="B53" s="42" t="s">
        <v>124</v>
      </c>
      <c r="C53" s="16" t="s">
        <v>19</v>
      </c>
      <c r="D53" s="40">
        <v>2019</v>
      </c>
      <c r="E53" s="17"/>
      <c r="F53" s="15"/>
      <c r="G53" s="15"/>
      <c r="H53" s="15"/>
      <c r="I53" s="15"/>
      <c r="J53" s="17"/>
      <c r="K53" s="15"/>
      <c r="L53" s="15"/>
      <c r="M53" s="15"/>
      <c r="N53" s="15"/>
      <c r="O53" s="9"/>
      <c r="P53" s="31"/>
      <c r="Q53" s="31"/>
      <c r="R53" s="31"/>
      <c r="S53" s="31"/>
      <c r="T53" s="31">
        <f>'2017-2019'!E58+'2017-2019'!J58+'2017-2019'!O58+'2020-2022'!E53+'2020-2022'!J53+'2020-2022'!O53</f>
        <v>1609</v>
      </c>
    </row>
    <row r="54" spans="1:20" ht="51">
      <c r="A54" s="22" t="s">
        <v>88</v>
      </c>
      <c r="B54" s="25" t="s">
        <v>92</v>
      </c>
      <c r="C54" s="16" t="s">
        <v>19</v>
      </c>
      <c r="D54" s="5">
        <v>2022</v>
      </c>
      <c r="E54" s="17"/>
      <c r="F54" s="15"/>
      <c r="G54" s="15"/>
      <c r="H54" s="15"/>
      <c r="I54" s="15"/>
      <c r="J54" s="17"/>
      <c r="K54" s="15"/>
      <c r="L54" s="15"/>
      <c r="M54" s="15"/>
      <c r="N54" s="15"/>
      <c r="O54" s="9"/>
      <c r="P54" s="31"/>
      <c r="Q54" s="31"/>
      <c r="R54" s="31"/>
      <c r="S54" s="31"/>
      <c r="T54" s="45">
        <f>'2017-2019'!E59+'2017-2019'!J59+'2017-2019'!O59+'2020-2022'!E54+'2020-2022'!J54+'2020-2022'!O54</f>
        <v>0</v>
      </c>
    </row>
    <row r="55" spans="1:20" ht="102">
      <c r="A55" s="22" t="s">
        <v>97</v>
      </c>
      <c r="B55" s="42" t="s">
        <v>130</v>
      </c>
      <c r="C55" s="16" t="s">
        <v>19</v>
      </c>
      <c r="D55" s="40">
        <v>2020</v>
      </c>
      <c r="E55" s="9">
        <f>SUM(F55:I55)</f>
        <v>6717</v>
      </c>
      <c r="F55" s="27">
        <v>6717</v>
      </c>
      <c r="G55" s="33"/>
      <c r="H55" s="33"/>
      <c r="I55" s="33"/>
      <c r="J55" s="9"/>
      <c r="K55" s="33"/>
      <c r="L55" s="33"/>
      <c r="M55" s="33"/>
      <c r="N55" s="33"/>
      <c r="O55" s="9"/>
      <c r="P55" s="33"/>
      <c r="Q55" s="33"/>
      <c r="R55" s="33"/>
      <c r="S55" s="33"/>
      <c r="T55" s="45">
        <f>'2017-2019'!E60+'2017-2019'!J60+'2017-2019'!O60+'2020-2022'!E55+'2020-2022'!J55+'2020-2022'!O55</f>
        <v>6717</v>
      </c>
    </row>
    <row r="56" spans="1:20" ht="55.9" customHeight="1">
      <c r="A56" s="22" t="s">
        <v>98</v>
      </c>
      <c r="B56" s="25" t="s">
        <v>93</v>
      </c>
      <c r="C56" s="16" t="s">
        <v>19</v>
      </c>
      <c r="D56" s="5">
        <v>2022</v>
      </c>
      <c r="E56" s="17"/>
      <c r="F56" s="15"/>
      <c r="G56" s="15"/>
      <c r="H56" s="15"/>
      <c r="I56" s="15"/>
      <c r="J56" s="17"/>
      <c r="K56" s="15"/>
      <c r="L56" s="15"/>
      <c r="M56" s="15"/>
      <c r="N56" s="15"/>
      <c r="O56" s="9"/>
      <c r="P56" s="31"/>
      <c r="Q56" s="31"/>
      <c r="R56" s="31"/>
      <c r="S56" s="31"/>
      <c r="T56" s="31">
        <f>'2017-2019'!E61+'2017-2019'!J61+'2017-2019'!O61+'2020-2022'!E56+'2020-2022'!J56+'2020-2022'!O56</f>
        <v>0</v>
      </c>
    </row>
    <row r="57" spans="1:20" ht="63.75">
      <c r="A57" s="22" t="s">
        <v>99</v>
      </c>
      <c r="B57" s="25" t="s">
        <v>94</v>
      </c>
      <c r="C57" s="16" t="s">
        <v>19</v>
      </c>
      <c r="D57" s="5">
        <v>2022</v>
      </c>
      <c r="E57" s="17"/>
      <c r="F57" s="15"/>
      <c r="G57" s="15"/>
      <c r="H57" s="15"/>
      <c r="I57" s="15"/>
      <c r="J57" s="17"/>
      <c r="K57" s="15"/>
      <c r="L57" s="15"/>
      <c r="M57" s="15"/>
      <c r="N57" s="15"/>
      <c r="O57" s="9"/>
      <c r="P57" s="31"/>
      <c r="Q57" s="31"/>
      <c r="R57" s="31"/>
      <c r="S57" s="31"/>
      <c r="T57" s="31">
        <f>'2017-2019'!E62+'2017-2019'!J62+'2017-2019'!O62+'2020-2022'!E57+'2020-2022'!J57+'2020-2022'!O57</f>
        <v>0</v>
      </c>
    </row>
    <row r="58" spans="1:20" ht="63.75">
      <c r="A58" s="22" t="s">
        <v>100</v>
      </c>
      <c r="B58" s="25" t="s">
        <v>96</v>
      </c>
      <c r="C58" s="16" t="s">
        <v>19</v>
      </c>
      <c r="D58" s="5">
        <v>2022</v>
      </c>
      <c r="E58" s="17"/>
      <c r="F58" s="15"/>
      <c r="G58" s="15"/>
      <c r="H58" s="15"/>
      <c r="I58" s="15"/>
      <c r="J58" s="17"/>
      <c r="K58" s="15"/>
      <c r="L58" s="15"/>
      <c r="M58" s="15"/>
      <c r="N58" s="15"/>
      <c r="O58" s="9"/>
      <c r="P58" s="31"/>
      <c r="Q58" s="31"/>
      <c r="R58" s="31"/>
      <c r="S58" s="31"/>
      <c r="T58" s="31">
        <f>'2017-2019'!E63+'2017-2019'!J63+'2017-2019'!O63+'2020-2022'!E58+'2020-2022'!J58+'2020-2022'!O58</f>
        <v>0</v>
      </c>
    </row>
    <row r="59" spans="1:20" ht="76.5">
      <c r="A59" s="22" t="s">
        <v>101</v>
      </c>
      <c r="B59" s="25" t="s">
        <v>95</v>
      </c>
      <c r="C59" s="16" t="s">
        <v>19</v>
      </c>
      <c r="D59" s="5">
        <v>2022</v>
      </c>
      <c r="E59" s="17"/>
      <c r="F59" s="15"/>
      <c r="G59" s="15"/>
      <c r="H59" s="15"/>
      <c r="I59" s="15"/>
      <c r="J59" s="17"/>
      <c r="K59" s="15"/>
      <c r="L59" s="15"/>
      <c r="M59" s="15"/>
      <c r="N59" s="15"/>
      <c r="O59" s="9"/>
      <c r="P59" s="31"/>
      <c r="Q59" s="31"/>
      <c r="R59" s="31"/>
      <c r="S59" s="31"/>
      <c r="T59" s="31">
        <f>'2017-2019'!E64+'2017-2019'!J64+'2017-2019'!O64+'2020-2022'!E59+'2020-2022'!J59+'2020-2022'!O59</f>
        <v>0</v>
      </c>
    </row>
    <row r="60" spans="1:20" ht="51">
      <c r="A60" s="22" t="s">
        <v>102</v>
      </c>
      <c r="B60" s="42" t="s">
        <v>135</v>
      </c>
      <c r="C60" s="16" t="s">
        <v>19</v>
      </c>
      <c r="D60" s="40">
        <v>2021</v>
      </c>
      <c r="E60" s="9"/>
      <c r="F60" s="33"/>
      <c r="G60" s="33"/>
      <c r="H60" s="33"/>
      <c r="I60" s="33"/>
      <c r="J60" s="26">
        <f>SUM(K60:N60)</f>
        <v>2122</v>
      </c>
      <c r="K60" s="27">
        <v>2122</v>
      </c>
      <c r="L60" s="33"/>
      <c r="M60" s="33"/>
      <c r="N60" s="33"/>
      <c r="O60" s="9"/>
      <c r="P60" s="33"/>
      <c r="Q60" s="33"/>
      <c r="R60" s="33"/>
      <c r="S60" s="33"/>
      <c r="T60" s="31">
        <f>'2017-2019'!E65+'2017-2019'!J65+'2017-2019'!O65+'2020-2022'!E60+'2020-2022'!J60+'2020-2022'!O60</f>
        <v>2122</v>
      </c>
    </row>
    <row r="61" spans="1:20" s="41" customFormat="1" ht="102">
      <c r="A61" s="49" t="s">
        <v>131</v>
      </c>
      <c r="B61" s="42" t="s">
        <v>132</v>
      </c>
      <c r="C61" s="37" t="s">
        <v>19</v>
      </c>
      <c r="D61" s="40">
        <v>2020</v>
      </c>
      <c r="E61" s="26">
        <f>SUM(F61:I61)</f>
        <v>3816</v>
      </c>
      <c r="F61" s="27">
        <v>3816</v>
      </c>
      <c r="G61" s="27"/>
      <c r="H61" s="27"/>
      <c r="I61" s="27"/>
      <c r="J61" s="26"/>
      <c r="K61" s="27"/>
      <c r="L61" s="27"/>
      <c r="M61" s="27"/>
      <c r="N61" s="27"/>
      <c r="O61" s="26"/>
      <c r="P61" s="27"/>
      <c r="Q61" s="27"/>
      <c r="R61" s="27"/>
      <c r="S61" s="27"/>
      <c r="T61" s="33">
        <f>'2017-2019'!E66+'2017-2019'!J66+'2017-2019'!O66+'2020-2022'!E61+'2020-2022'!J61+'2020-2022'!O61</f>
        <v>3816</v>
      </c>
    </row>
    <row r="62" spans="1:20" s="41" customFormat="1" ht="51">
      <c r="A62" s="49" t="s">
        <v>136</v>
      </c>
      <c r="B62" s="42" t="s">
        <v>137</v>
      </c>
      <c r="C62" s="37" t="s">
        <v>19</v>
      </c>
      <c r="D62" s="40">
        <v>2021</v>
      </c>
      <c r="E62" s="26"/>
      <c r="F62" s="27"/>
      <c r="G62" s="27"/>
      <c r="H62" s="27"/>
      <c r="I62" s="27"/>
      <c r="J62" s="26">
        <f>SUM(K62:N62)</f>
        <v>12732</v>
      </c>
      <c r="K62" s="27">
        <v>12732</v>
      </c>
      <c r="L62" s="27"/>
      <c r="M62" s="27"/>
      <c r="N62" s="27"/>
      <c r="O62" s="26"/>
      <c r="P62" s="27"/>
      <c r="Q62" s="27"/>
      <c r="R62" s="27"/>
      <c r="S62" s="27"/>
      <c r="T62" s="33">
        <f>'2017-2019'!E67+'2017-2019'!J67+'2017-2019'!O67+'2020-2022'!E62+'2020-2022'!J62+'2020-2022'!O62</f>
        <v>12732</v>
      </c>
    </row>
    <row r="63" spans="1:20" ht="67.5">
      <c r="A63" s="31">
        <v>6</v>
      </c>
      <c r="B63" s="23" t="s">
        <v>41</v>
      </c>
      <c r="C63" s="16" t="s">
        <v>36</v>
      </c>
      <c r="D63" s="5" t="s">
        <v>37</v>
      </c>
      <c r="E63" s="26">
        <f>E64</f>
        <v>8953</v>
      </c>
      <c r="F63" s="26">
        <f>F64</f>
        <v>8953</v>
      </c>
      <c r="G63" s="9"/>
      <c r="H63" s="9"/>
      <c r="I63" s="9"/>
      <c r="J63" s="26">
        <f>J64</f>
        <v>8953</v>
      </c>
      <c r="K63" s="26">
        <f>K64</f>
        <v>8953</v>
      </c>
      <c r="L63" s="31"/>
      <c r="M63" s="31"/>
      <c r="N63" s="31"/>
      <c r="O63" s="31">
        <f>SUM(P63:S63)</f>
        <v>9448</v>
      </c>
      <c r="P63" s="31">
        <v>9448</v>
      </c>
      <c r="Q63" s="9"/>
      <c r="R63" s="9"/>
      <c r="S63" s="9"/>
      <c r="T63" s="31">
        <f>'2017-2019'!E68+'2017-2019'!J68+'2017-2019'!O68+'2020-2022'!E63+'2020-2022'!J63+'2020-2022'!O63</f>
        <v>54073</v>
      </c>
    </row>
    <row r="64" spans="1:20" ht="51">
      <c r="A64" s="31" t="s">
        <v>61</v>
      </c>
      <c r="B64" s="23" t="s">
        <v>42</v>
      </c>
      <c r="C64" s="16"/>
      <c r="D64" s="5"/>
      <c r="E64" s="26">
        <f>SUM(F64:I64)</f>
        <v>8953</v>
      </c>
      <c r="F64" s="27">
        <v>8953</v>
      </c>
      <c r="G64" s="33"/>
      <c r="H64" s="33"/>
      <c r="I64" s="33"/>
      <c r="J64" s="26">
        <f>SUM(K64:N64)</f>
        <v>8953</v>
      </c>
      <c r="K64" s="27">
        <v>8953</v>
      </c>
      <c r="L64" s="33"/>
      <c r="M64" s="33"/>
      <c r="N64" s="33"/>
      <c r="O64" s="9"/>
      <c r="P64" s="33"/>
      <c r="Q64" s="33"/>
      <c r="R64" s="33"/>
      <c r="S64" s="33"/>
      <c r="T64" s="33">
        <f>'2017-2019'!E69+'2017-2019'!J69+'2017-2019'!O69+'2020-2022'!E64+'2020-2022'!J64+'2020-2022'!O64</f>
        <v>41743</v>
      </c>
    </row>
    <row r="65" spans="1:21" ht="13.5">
      <c r="A65" s="31" t="s">
        <v>62</v>
      </c>
      <c r="B65" s="23" t="s">
        <v>60</v>
      </c>
      <c r="C65" s="16"/>
      <c r="D65" s="5"/>
      <c r="E65" s="17"/>
      <c r="F65" s="15"/>
      <c r="G65" s="15"/>
      <c r="H65" s="15"/>
      <c r="I65" s="15"/>
      <c r="J65" s="17"/>
      <c r="K65" s="15"/>
      <c r="L65" s="15"/>
      <c r="M65" s="15"/>
      <c r="N65" s="15"/>
      <c r="O65" s="17"/>
      <c r="P65" s="15"/>
      <c r="Q65" s="15"/>
      <c r="R65" s="15"/>
      <c r="S65" s="15"/>
      <c r="T65" s="31">
        <f>'2017-2019'!E70+'2017-2019'!J70+'2017-2019'!O70+'2020-2022'!E65+'2020-2022'!J65+'2020-2022'!O65</f>
        <v>2882</v>
      </c>
    </row>
    <row r="66" spans="1:21" ht="119.1" customHeight="1">
      <c r="A66" s="31" t="s">
        <v>63</v>
      </c>
      <c r="B66" s="24" t="s">
        <v>66</v>
      </c>
      <c r="C66" s="16"/>
      <c r="D66" s="5"/>
      <c r="E66" s="17"/>
      <c r="F66" s="15"/>
      <c r="G66" s="15"/>
      <c r="H66" s="15"/>
      <c r="I66" s="15"/>
      <c r="J66" s="17"/>
      <c r="K66" s="15"/>
      <c r="L66" s="15"/>
      <c r="M66" s="15"/>
      <c r="N66" s="15"/>
      <c r="O66" s="17"/>
      <c r="P66" s="15"/>
      <c r="Q66" s="15"/>
      <c r="R66" s="15"/>
      <c r="S66" s="15"/>
      <c r="T66" s="31">
        <f>'2017-2019'!E71+'2017-2019'!J71+'2017-2019'!O71+'2020-2022'!E66+'2020-2022'!J66+'2020-2022'!O66</f>
        <v>16</v>
      </c>
    </row>
    <row r="67" spans="1:21" ht="49.15" customHeight="1">
      <c r="A67" s="31" t="s">
        <v>64</v>
      </c>
      <c r="B67" s="24" t="s">
        <v>65</v>
      </c>
      <c r="C67" s="16"/>
      <c r="D67" s="5"/>
      <c r="E67" s="17"/>
      <c r="F67" s="15"/>
      <c r="G67" s="15"/>
      <c r="H67" s="15"/>
      <c r="I67" s="15"/>
      <c r="J67" s="17"/>
      <c r="K67" s="15"/>
      <c r="L67" s="15"/>
      <c r="M67" s="15"/>
      <c r="N67" s="15"/>
      <c r="O67" s="17"/>
      <c r="P67" s="15"/>
      <c r="Q67" s="15"/>
      <c r="R67" s="15"/>
      <c r="S67" s="15"/>
      <c r="T67" s="31">
        <f>'2017-2019'!E72+'2017-2019'!J72+'2017-2019'!O72+'2020-2022'!E67+'2020-2022'!J67+'2020-2022'!O67</f>
        <v>2308</v>
      </c>
    </row>
    <row r="68" spans="1:21" ht="48">
      <c r="A68" s="31" t="s">
        <v>118</v>
      </c>
      <c r="B68" s="24" t="s">
        <v>119</v>
      </c>
      <c r="C68" s="16"/>
      <c r="D68" s="5"/>
      <c r="E68" s="17"/>
      <c r="F68" s="15"/>
      <c r="G68" s="15"/>
      <c r="H68" s="15"/>
      <c r="I68" s="15"/>
      <c r="J68" s="17"/>
      <c r="K68" s="15"/>
      <c r="L68" s="15"/>
      <c r="M68" s="15"/>
      <c r="N68" s="15"/>
      <c r="O68" s="17"/>
      <c r="P68" s="15"/>
      <c r="Q68" s="15"/>
      <c r="R68" s="15"/>
      <c r="S68" s="15"/>
      <c r="T68" s="31">
        <f>'2017-2019'!E73+'2017-2019'!J73+'2017-2019'!O73+'2020-2022'!E68+'2020-2022'!J68+'2020-2022'!O68</f>
        <v>558</v>
      </c>
    </row>
    <row r="69" spans="1:21" s="6" customFormat="1" ht="20.65" customHeight="1">
      <c r="A69" s="9"/>
      <c r="B69" s="9" t="s">
        <v>35</v>
      </c>
      <c r="C69" s="10"/>
      <c r="D69" s="11"/>
      <c r="E69" s="9">
        <f>SUM(F69:I69)</f>
        <v>19736</v>
      </c>
      <c r="F69" s="9">
        <f t="shared" ref="F69:P69" si="3">F15+F16+F17+F19+F35+F63</f>
        <v>19736</v>
      </c>
      <c r="G69" s="9"/>
      <c r="H69" s="9"/>
      <c r="I69" s="9"/>
      <c r="J69" s="9">
        <f t="shared" si="3"/>
        <v>28096</v>
      </c>
      <c r="K69" s="9">
        <f t="shared" si="3"/>
        <v>28096</v>
      </c>
      <c r="L69" s="9"/>
      <c r="M69" s="9"/>
      <c r="N69" s="9"/>
      <c r="O69" s="9">
        <f t="shared" si="3"/>
        <v>70478</v>
      </c>
      <c r="P69" s="9">
        <f t="shared" si="3"/>
        <v>70478</v>
      </c>
      <c r="Q69" s="9"/>
      <c r="R69" s="9"/>
      <c r="S69" s="9"/>
      <c r="T69" s="36">
        <f>T15+T16+T17+T18+T19+T35+T63</f>
        <v>179437.87299999999</v>
      </c>
      <c r="U69" s="51">
        <f>T12+T15+T16+T17+T18+T20+T21+T22+T23+T24+T25+T26+T27+T28+T29+T30+T31+T32+T33+T34+T36+T37+T38+T39+T40+T41+T42+T43+T44+T45+T46+T47+T48+T49+T50+T51+T52+T53+T54+T55+T56+T57+T58+T59+T60+T61+T62+T63</f>
        <v>184492.87299999999</v>
      </c>
    </row>
    <row r="70" spans="1:21" s="12" customFormat="1" ht="23.85" customHeight="1">
      <c r="A70" s="9"/>
      <c r="B70" s="9" t="s">
        <v>27</v>
      </c>
      <c r="C70" s="9"/>
      <c r="D70" s="9"/>
      <c r="E70" s="26">
        <f>E69+E13</f>
        <v>19736</v>
      </c>
      <c r="F70" s="26">
        <f>F69+F13</f>
        <v>19736</v>
      </c>
      <c r="G70" s="26"/>
      <c r="H70" s="26"/>
      <c r="I70" s="26"/>
      <c r="J70" s="26">
        <f>J69+J13</f>
        <v>28096</v>
      </c>
      <c r="K70" s="26">
        <f>K69+K13</f>
        <v>28096</v>
      </c>
      <c r="L70" s="9"/>
      <c r="M70" s="9"/>
      <c r="N70" s="9"/>
      <c r="O70" s="9">
        <f>O69+O13</f>
        <v>70478</v>
      </c>
      <c r="P70" s="9">
        <f>P69+P13</f>
        <v>70478</v>
      </c>
      <c r="Q70" s="9"/>
      <c r="R70" s="9"/>
      <c r="S70" s="9"/>
      <c r="T70" s="52">
        <f>T13+T69</f>
        <v>184492.87299999999</v>
      </c>
      <c r="U70" s="53">
        <f>T13+T69</f>
        <v>184492.87299999999</v>
      </c>
    </row>
    <row r="72" spans="1:21" ht="30.75" customHeight="1">
      <c r="A72" s="63"/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</row>
  </sheetData>
  <mergeCells count="15">
    <mergeCell ref="A72:N72"/>
    <mergeCell ref="E7:I7"/>
    <mergeCell ref="J7:N7"/>
    <mergeCell ref="Q1:T1"/>
    <mergeCell ref="A4:D4"/>
    <mergeCell ref="A6:A8"/>
    <mergeCell ref="B6:B8"/>
    <mergeCell ref="C6:C8"/>
    <mergeCell ref="D6:D8"/>
    <mergeCell ref="A11:T11"/>
    <mergeCell ref="A14:T14"/>
    <mergeCell ref="A10:T10"/>
    <mergeCell ref="E6:S6"/>
    <mergeCell ref="O7:S7"/>
    <mergeCell ref="T6:T8"/>
  </mergeCells>
  <pageMargins left="0.11811023622047245" right="0.11811023622047245" top="0.35433070866141736" bottom="0.47244094488188981" header="0.31496062992125984" footer="0.19685039370078741"/>
  <pageSetup paperSize="9" scale="90" orientation="landscape" r:id="rId1"/>
  <headerFooter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22" sqref="H2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2017-2019</vt:lpstr>
      <vt:lpstr>2020-2022</vt:lpstr>
      <vt:lpstr>Лист1</vt:lpstr>
      <vt:lpstr>Лист2</vt:lpstr>
      <vt:lpstr>Лист3</vt:lpstr>
      <vt:lpstr>'2017-2019'!Заголовки_для_печати</vt:lpstr>
      <vt:lpstr>'2020-2022'!Заголовки_для_печати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trishina.ov</cp:lastModifiedBy>
  <cp:lastPrinted>2019-02-07T10:53:39Z</cp:lastPrinted>
  <dcterms:created xsi:type="dcterms:W3CDTF">2016-05-05T05:59:55Z</dcterms:created>
  <dcterms:modified xsi:type="dcterms:W3CDTF">2019-02-19T11:17:52Z</dcterms:modified>
</cp:coreProperties>
</file>