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2" sheetId="2" r:id="rId1"/>
  </sheets>
  <calcPr calcId="125725"/>
</workbook>
</file>

<file path=xl/calcChain.xml><?xml version="1.0" encoding="utf-8"?>
<calcChain xmlns="http://schemas.openxmlformats.org/spreadsheetml/2006/main">
  <c r="AZ17" i="2"/>
  <c r="AZ18" s="1"/>
  <c r="AZ7"/>
  <c r="BA7"/>
  <c r="BB7"/>
  <c r="AZ8"/>
  <c r="BA8"/>
  <c r="BB8"/>
  <c r="AZ9"/>
  <c r="BA9"/>
  <c r="BB9"/>
  <c r="AZ10"/>
  <c r="BA10"/>
  <c r="BB10"/>
  <c r="AZ11"/>
  <c r="BA11"/>
  <c r="BB11"/>
  <c r="AZ12"/>
  <c r="BA12"/>
  <c r="BB12"/>
  <c r="AZ13"/>
  <c r="BA13"/>
  <c r="BB13"/>
  <c r="BA6"/>
  <c r="BB6"/>
  <c r="AZ6"/>
  <c r="AX7"/>
  <c r="AY7"/>
  <c r="AX8"/>
  <c r="AY8"/>
  <c r="AX9"/>
  <c r="AY9"/>
  <c r="AX10"/>
  <c r="AY10"/>
  <c r="AX11"/>
  <c r="AY11"/>
  <c r="AX12"/>
  <c r="AY12"/>
  <c r="AX13"/>
  <c r="AY13"/>
  <c r="AY6"/>
  <c r="AX6"/>
  <c r="AS7"/>
  <c r="AT7"/>
  <c r="AU7"/>
  <c r="AV7"/>
  <c r="AW7"/>
  <c r="AS8"/>
  <c r="AT8"/>
  <c r="AU8"/>
  <c r="AV8"/>
  <c r="AW8"/>
  <c r="AS9"/>
  <c r="AT9"/>
  <c r="AU9"/>
  <c r="AV9"/>
  <c r="AW9"/>
  <c r="AS10"/>
  <c r="AT10"/>
  <c r="AU10"/>
  <c r="AV10"/>
  <c r="AW10"/>
  <c r="AS11"/>
  <c r="AT11"/>
  <c r="AU11"/>
  <c r="AV11"/>
  <c r="AW11"/>
  <c r="AS12"/>
  <c r="AT12"/>
  <c r="AU12"/>
  <c r="AV12"/>
  <c r="AW12"/>
  <c r="AS13"/>
  <c r="AT13"/>
  <c r="AU13"/>
  <c r="AV13"/>
  <c r="AW13"/>
  <c r="AT6"/>
  <c r="AU6"/>
  <c r="AV6"/>
  <c r="AW6"/>
  <c r="AS6"/>
</calcChain>
</file>

<file path=xl/sharedStrings.xml><?xml version="1.0" encoding="utf-8"?>
<sst xmlns="http://schemas.openxmlformats.org/spreadsheetml/2006/main" count="99" uniqueCount="37">
  <si>
    <t>Установка регуляторов расхода воды с заменой смесителей</t>
  </si>
  <si>
    <t>Установка теплоотражающих экранов за отопительными приборами</t>
  </si>
  <si>
    <t>Установка автоматической системы погодного регулирования (АСПР)</t>
  </si>
  <si>
    <t>Настройка режимов работы установленного оборудования</t>
  </si>
  <si>
    <t>Наименование мероприятий</t>
  </si>
  <si>
    <t>Установка системы подготовки ГВС с переходом на закрытую схему теплоснабжения</t>
  </si>
  <si>
    <t>Планируемый объем</t>
  </si>
  <si>
    <t>Выполнено</t>
  </si>
  <si>
    <t>Экономия</t>
  </si>
  <si>
    <t>31 объект</t>
  </si>
  <si>
    <t>ТЭ, Гкал</t>
  </si>
  <si>
    <t>Итого</t>
  </si>
  <si>
    <t xml:space="preserve">Стоимость, руб </t>
  </si>
  <si>
    <t>Экономия энергоресурсов</t>
  </si>
  <si>
    <t>30 объект</t>
  </si>
  <si>
    <t xml:space="preserve">Замена и изоляция трубопроводов системы отопления по техподполью. Замена узла распределения по крыльям системы отопления </t>
  </si>
  <si>
    <t>План выполнения</t>
  </si>
  <si>
    <t>Объем выполнения , %</t>
  </si>
  <si>
    <t>Экономия (6 месяцев)</t>
  </si>
  <si>
    <t>Реконструкция узлов учета ТЭ, ГВС, ХВС при переходе на закрытую схему теплоснабжения</t>
  </si>
  <si>
    <t>2015г (12 месяцев)</t>
  </si>
  <si>
    <t>2016г (12 месяцев)</t>
  </si>
  <si>
    <t>2017г  (12 месяцев)</t>
  </si>
  <si>
    <t>2019г  (6 месяцев)</t>
  </si>
  <si>
    <t>2018г  (8 месяцев)</t>
  </si>
  <si>
    <t>2018г  (4 месяцев)</t>
  </si>
  <si>
    <t xml:space="preserve">Экономия </t>
  </si>
  <si>
    <t>2014г (6 месяцев)</t>
  </si>
  <si>
    <t>2014-2018г  (50 месяцев)</t>
  </si>
  <si>
    <t>Итого Выполнено</t>
  </si>
  <si>
    <t>Замена, изоляцият трубопроводов системы ГВС и ХВС по техподполью</t>
  </si>
  <si>
    <t>ХОВ, м3</t>
  </si>
  <si>
    <t>ХПВ, м3</t>
  </si>
  <si>
    <t>ИТОГО</t>
  </si>
  <si>
    <t>ВЫПОЛНЕНО ЗА 2014 - 2016 ГГ. ЭКОНОМИЯ ЗА 2015 - 2017ГГ</t>
  </si>
  <si>
    <t>ЭКОНОМИЯ ЗА 3 ГОДА</t>
  </si>
  <si>
    <t>ЭКОНОМИЯ В ГОД</t>
  </si>
</sst>
</file>

<file path=xl/styles.xml><?xml version="1.0" encoding="utf-8"?>
<styleSheet xmlns="http://schemas.openxmlformats.org/spreadsheetml/2006/main">
  <numFmts count="1">
    <numFmt numFmtId="164" formatCode="_-* #,##0.00\ _₽_-;\-* #,##0.00\ _₽_-;_-* &quot;-&quot;??\ _₽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51">
    <xf numFmtId="0" fontId="0" fillId="0" borderId="0" xfId="0"/>
    <xf numFmtId="4" fontId="4" fillId="0" borderId="0" xfId="0" applyNumberFormat="1" applyFont="1" applyAlignment="1">
      <alignment horizontal="center" vertical="center"/>
    </xf>
    <xf numFmtId="0" fontId="3" fillId="0" borderId="0" xfId="0" applyFont="1"/>
    <xf numFmtId="3" fontId="4" fillId="0" borderId="3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3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left" vertical="center"/>
    </xf>
    <xf numFmtId="4" fontId="4" fillId="0" borderId="3" xfId="0" applyNumberFormat="1" applyFont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  <xf numFmtId="4" fontId="4" fillId="3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left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left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3" xfId="1" applyNumberFormat="1" applyFont="1" applyFill="1" applyBorder="1" applyAlignment="1">
      <alignment horizontal="center" vertical="center"/>
    </xf>
    <xf numFmtId="4" fontId="4" fillId="2" borderId="3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4" fontId="4" fillId="0" borderId="4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/>
    </xf>
    <xf numFmtId="4" fontId="4" fillId="2" borderId="6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164" fontId="3" fillId="0" borderId="10" xfId="2" applyFont="1" applyBorder="1" applyAlignment="1">
      <alignment horizontal="center" wrapText="1"/>
    </xf>
    <xf numFmtId="164" fontId="3" fillId="0" borderId="0" xfId="2" applyNumberFormat="1" applyFont="1" applyAlignment="1">
      <alignment horizont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18"/>
  <sheetViews>
    <sheetView tabSelected="1" topLeftCell="B1" zoomScale="80" zoomScaleNormal="80" workbookViewId="0">
      <pane xSplit="3" ySplit="5" topLeftCell="AI6" activePane="bottomRight" state="frozen"/>
      <selection activeCell="B1" sqref="B1"/>
      <selection pane="topRight" activeCell="E1" sqref="E1"/>
      <selection pane="bottomLeft" activeCell="B6" sqref="B6"/>
      <selection pane="bottomRight" activeCell="B1" sqref="B1:X1"/>
    </sheetView>
  </sheetViews>
  <sheetFormatPr defaultColWidth="8.85546875" defaultRowHeight="18.75"/>
  <cols>
    <col min="1" max="1" width="8.85546875" style="2"/>
    <col min="2" max="2" width="5.42578125" style="2" customWidth="1"/>
    <col min="3" max="3" width="34.140625" style="2" customWidth="1"/>
    <col min="4" max="4" width="13.7109375" style="2" customWidth="1"/>
    <col min="5" max="5" width="11.7109375" style="2" hidden="1" customWidth="1"/>
    <col min="6" max="6" width="15.7109375" style="2" hidden="1" customWidth="1"/>
    <col min="7" max="7" width="13" style="2" hidden="1" customWidth="1"/>
    <col min="8" max="8" width="12.5703125" style="2" hidden="1" customWidth="1"/>
    <col min="9" max="9" width="12.140625" style="2" hidden="1" customWidth="1"/>
    <col min="10" max="11" width="15.7109375" style="2" hidden="1" customWidth="1"/>
    <col min="12" max="12" width="10.42578125" style="2" hidden="1" customWidth="1"/>
    <col min="13" max="13" width="14.7109375" style="2" hidden="1" customWidth="1"/>
    <col min="14" max="14" width="11.7109375" style="2" hidden="1" customWidth="1"/>
    <col min="15" max="15" width="15.7109375" style="2" hidden="1" customWidth="1"/>
    <col min="16" max="16" width="16.28515625" style="2" hidden="1" customWidth="1"/>
    <col min="17" max="19" width="11.7109375" style="2" hidden="1" customWidth="1"/>
    <col min="20" max="20" width="15.7109375" style="2" hidden="1" customWidth="1"/>
    <col min="21" max="21" width="16" style="2" hidden="1" customWidth="1"/>
    <col min="22" max="22" width="11.28515625" style="2" hidden="1" customWidth="1"/>
    <col min="23" max="23" width="13.28515625" style="2" hidden="1" customWidth="1"/>
    <col min="24" max="24" width="11.28515625" style="2" hidden="1" customWidth="1"/>
    <col min="25" max="25" width="11.5703125" style="2" customWidth="1"/>
    <col min="26" max="26" width="14.85546875" style="2" customWidth="1"/>
    <col min="27" max="27" width="12.85546875" style="2" customWidth="1"/>
    <col min="28" max="28" width="13.28515625" style="2" customWidth="1"/>
    <col min="29" max="29" width="15.85546875" style="2" customWidth="1"/>
    <col min="30" max="30" width="11.5703125" style="2" customWidth="1"/>
    <col min="31" max="34" width="15.85546875" style="2" customWidth="1"/>
    <col min="35" max="35" width="12" style="2" customWidth="1"/>
    <col min="36" max="36" width="17.7109375" style="2" customWidth="1"/>
    <col min="37" max="37" width="12.85546875" style="2" customWidth="1"/>
    <col min="38" max="38" width="13.28515625" style="2" customWidth="1"/>
    <col min="39" max="39" width="15.85546875" style="2" customWidth="1"/>
    <col min="40" max="40" width="15.7109375" style="2" hidden="1" customWidth="1"/>
    <col min="41" max="41" width="16.42578125" style="2" hidden="1" customWidth="1"/>
    <col min="42" max="42" width="12.85546875" style="2" hidden="1" customWidth="1"/>
    <col min="43" max="43" width="13.28515625" style="2" hidden="1" customWidth="1"/>
    <col min="44" max="44" width="15.85546875" style="2" hidden="1" customWidth="1"/>
    <col min="45" max="45" width="15.7109375" style="2" hidden="1" customWidth="1"/>
    <col min="46" max="46" width="19.42578125" style="2" hidden="1" customWidth="1"/>
    <col min="47" max="47" width="12.85546875" style="2" hidden="1" customWidth="1"/>
    <col min="48" max="48" width="13.28515625" style="2" hidden="1" customWidth="1"/>
    <col min="49" max="49" width="15.85546875" style="2" hidden="1" customWidth="1"/>
    <col min="50" max="50" width="11.7109375" style="2" customWidth="1"/>
    <col min="51" max="51" width="18.140625" style="2" customWidth="1"/>
    <col min="52" max="52" width="12.85546875" style="2" customWidth="1"/>
    <col min="53" max="53" width="13.28515625" style="2" customWidth="1"/>
    <col min="54" max="54" width="13" style="2" customWidth="1"/>
    <col min="55" max="16384" width="8.85546875" style="2"/>
  </cols>
  <sheetData>
    <row r="1" spans="1:54">
      <c r="A1" s="1"/>
      <c r="B1" s="29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</row>
    <row r="2" spans="1:54">
      <c r="A2" s="1"/>
      <c r="B2" s="3"/>
      <c r="C2" s="31" t="s">
        <v>4</v>
      </c>
      <c r="D2" s="34" t="s">
        <v>6</v>
      </c>
      <c r="E2" s="23" t="s">
        <v>7</v>
      </c>
      <c r="F2" s="24"/>
      <c r="G2" s="24"/>
      <c r="H2" s="24"/>
      <c r="I2" s="25"/>
      <c r="J2" s="23" t="s">
        <v>7</v>
      </c>
      <c r="K2" s="24"/>
      <c r="L2" s="24"/>
      <c r="M2" s="24"/>
      <c r="N2" s="25"/>
      <c r="O2" s="23" t="s">
        <v>7</v>
      </c>
      <c r="P2" s="24"/>
      <c r="Q2" s="24"/>
      <c r="R2" s="24"/>
      <c r="S2" s="25"/>
      <c r="T2" s="23" t="s">
        <v>7</v>
      </c>
      <c r="U2" s="24"/>
      <c r="V2" s="24"/>
      <c r="W2" s="24"/>
      <c r="X2" s="25"/>
      <c r="Y2" s="23" t="s">
        <v>7</v>
      </c>
      <c r="Z2" s="24"/>
      <c r="AA2" s="24"/>
      <c r="AB2" s="24"/>
      <c r="AC2" s="25"/>
      <c r="AD2" s="26" t="s">
        <v>29</v>
      </c>
      <c r="AE2" s="27"/>
      <c r="AF2" s="27"/>
      <c r="AG2" s="27"/>
      <c r="AH2" s="28"/>
      <c r="AI2" s="23" t="s">
        <v>16</v>
      </c>
      <c r="AJ2" s="24"/>
      <c r="AK2" s="24"/>
      <c r="AL2" s="24"/>
      <c r="AM2" s="25"/>
      <c r="AN2" s="23" t="s">
        <v>16</v>
      </c>
      <c r="AO2" s="24"/>
      <c r="AP2" s="24"/>
      <c r="AQ2" s="24"/>
      <c r="AR2" s="25"/>
      <c r="AS2" s="45" t="s">
        <v>33</v>
      </c>
      <c r="AT2" s="46"/>
      <c r="AU2" s="46"/>
      <c r="AV2" s="46"/>
      <c r="AW2" s="47"/>
      <c r="AX2" s="23" t="s">
        <v>34</v>
      </c>
      <c r="AY2" s="24"/>
      <c r="AZ2" s="24"/>
      <c r="BA2" s="24"/>
      <c r="BB2" s="25"/>
    </row>
    <row r="3" spans="1:54">
      <c r="A3" s="1"/>
      <c r="B3" s="3"/>
      <c r="C3" s="32"/>
      <c r="D3" s="35"/>
      <c r="E3" s="23" t="s">
        <v>27</v>
      </c>
      <c r="F3" s="24"/>
      <c r="G3" s="24"/>
      <c r="H3" s="24"/>
      <c r="I3" s="25"/>
      <c r="J3" s="23" t="s">
        <v>20</v>
      </c>
      <c r="K3" s="24"/>
      <c r="L3" s="24"/>
      <c r="M3" s="24"/>
      <c r="N3" s="25"/>
      <c r="O3" s="23" t="s">
        <v>21</v>
      </c>
      <c r="P3" s="24"/>
      <c r="Q3" s="24"/>
      <c r="R3" s="24"/>
      <c r="S3" s="25"/>
      <c r="T3" s="23" t="s">
        <v>22</v>
      </c>
      <c r="U3" s="24"/>
      <c r="V3" s="24"/>
      <c r="W3" s="24"/>
      <c r="X3" s="25"/>
      <c r="Y3" s="23" t="s">
        <v>24</v>
      </c>
      <c r="Z3" s="24"/>
      <c r="AA3" s="24"/>
      <c r="AB3" s="24"/>
      <c r="AC3" s="25"/>
      <c r="AD3" s="26" t="s">
        <v>28</v>
      </c>
      <c r="AE3" s="27"/>
      <c r="AF3" s="27"/>
      <c r="AG3" s="27"/>
      <c r="AH3" s="28"/>
      <c r="AI3" s="23" t="s">
        <v>25</v>
      </c>
      <c r="AJ3" s="24"/>
      <c r="AK3" s="24"/>
      <c r="AL3" s="24"/>
      <c r="AM3" s="25"/>
      <c r="AN3" s="23" t="s">
        <v>23</v>
      </c>
      <c r="AO3" s="24"/>
      <c r="AP3" s="24"/>
      <c r="AQ3" s="24"/>
      <c r="AR3" s="25"/>
      <c r="AS3" s="45"/>
      <c r="AT3" s="46"/>
      <c r="AU3" s="46"/>
      <c r="AV3" s="46"/>
      <c r="AW3" s="47"/>
      <c r="AX3" s="23"/>
      <c r="AY3" s="24"/>
      <c r="AZ3" s="24"/>
      <c r="BA3" s="24"/>
      <c r="BB3" s="25"/>
    </row>
    <row r="4" spans="1:54" ht="56.25">
      <c r="A4" s="1"/>
      <c r="B4" s="3"/>
      <c r="C4" s="33"/>
      <c r="D4" s="36"/>
      <c r="E4" s="4" t="s">
        <v>17</v>
      </c>
      <c r="F4" s="4" t="s">
        <v>12</v>
      </c>
      <c r="G4" s="37" t="s">
        <v>13</v>
      </c>
      <c r="H4" s="38"/>
      <c r="I4" s="39"/>
      <c r="J4" s="4" t="s">
        <v>17</v>
      </c>
      <c r="K4" s="4" t="s">
        <v>12</v>
      </c>
      <c r="L4" s="37" t="s">
        <v>8</v>
      </c>
      <c r="M4" s="38"/>
      <c r="N4" s="39"/>
      <c r="O4" s="4" t="s">
        <v>17</v>
      </c>
      <c r="P4" s="4" t="s">
        <v>12</v>
      </c>
      <c r="Q4" s="37" t="s">
        <v>8</v>
      </c>
      <c r="R4" s="38"/>
      <c r="S4" s="39"/>
      <c r="T4" s="4" t="s">
        <v>17</v>
      </c>
      <c r="U4" s="4" t="s">
        <v>12</v>
      </c>
      <c r="V4" s="37" t="s">
        <v>8</v>
      </c>
      <c r="W4" s="38"/>
      <c r="X4" s="39"/>
      <c r="Y4" s="4" t="s">
        <v>17</v>
      </c>
      <c r="Z4" s="4" t="s">
        <v>12</v>
      </c>
      <c r="AA4" s="37" t="s">
        <v>26</v>
      </c>
      <c r="AB4" s="38"/>
      <c r="AC4" s="39"/>
      <c r="AD4" s="5" t="s">
        <v>17</v>
      </c>
      <c r="AE4" s="5" t="s">
        <v>12</v>
      </c>
      <c r="AF4" s="42" t="s">
        <v>26</v>
      </c>
      <c r="AG4" s="43"/>
      <c r="AH4" s="44"/>
      <c r="AI4" s="4" t="s">
        <v>17</v>
      </c>
      <c r="AJ4" s="4" t="s">
        <v>12</v>
      </c>
      <c r="AK4" s="37" t="s">
        <v>8</v>
      </c>
      <c r="AL4" s="38"/>
      <c r="AM4" s="39"/>
      <c r="AN4" s="4" t="s">
        <v>17</v>
      </c>
      <c r="AO4" s="4" t="s">
        <v>12</v>
      </c>
      <c r="AP4" s="37" t="s">
        <v>18</v>
      </c>
      <c r="AQ4" s="38"/>
      <c r="AR4" s="39"/>
      <c r="AS4" s="6" t="s">
        <v>17</v>
      </c>
      <c r="AT4" s="6" t="s">
        <v>12</v>
      </c>
      <c r="AU4" s="48" t="s">
        <v>18</v>
      </c>
      <c r="AV4" s="49"/>
      <c r="AW4" s="50"/>
      <c r="AX4" s="4" t="s">
        <v>17</v>
      </c>
      <c r="AY4" s="4" t="s">
        <v>12</v>
      </c>
      <c r="AZ4" s="37" t="s">
        <v>18</v>
      </c>
      <c r="BA4" s="38"/>
      <c r="BB4" s="39"/>
    </row>
    <row r="5" spans="1:54">
      <c r="A5" s="1"/>
      <c r="B5" s="3"/>
      <c r="C5" s="7"/>
      <c r="D5" s="8"/>
      <c r="E5" s="4"/>
      <c r="F5" s="4"/>
      <c r="G5" s="8" t="s">
        <v>10</v>
      </c>
      <c r="H5" s="8" t="s">
        <v>31</v>
      </c>
      <c r="I5" s="8" t="s">
        <v>32</v>
      </c>
      <c r="J5" s="4"/>
      <c r="K5" s="4"/>
      <c r="L5" s="8" t="s">
        <v>10</v>
      </c>
      <c r="M5" s="8" t="s">
        <v>31</v>
      </c>
      <c r="N5" s="8" t="s">
        <v>32</v>
      </c>
      <c r="O5" s="4"/>
      <c r="P5" s="4"/>
      <c r="Q5" s="8" t="s">
        <v>10</v>
      </c>
      <c r="R5" s="8" t="s">
        <v>31</v>
      </c>
      <c r="S5" s="8" t="s">
        <v>32</v>
      </c>
      <c r="T5" s="4"/>
      <c r="U5" s="4"/>
      <c r="V5" s="8" t="s">
        <v>10</v>
      </c>
      <c r="W5" s="8" t="s">
        <v>31</v>
      </c>
      <c r="X5" s="8" t="s">
        <v>32</v>
      </c>
      <c r="Y5" s="4"/>
      <c r="Z5" s="4"/>
      <c r="AA5" s="8" t="s">
        <v>10</v>
      </c>
      <c r="AB5" s="8" t="s">
        <v>31</v>
      </c>
      <c r="AC5" s="8" t="s">
        <v>32</v>
      </c>
      <c r="AD5" s="5"/>
      <c r="AE5" s="5"/>
      <c r="AF5" s="9" t="s">
        <v>10</v>
      </c>
      <c r="AG5" s="9" t="s">
        <v>31</v>
      </c>
      <c r="AH5" s="9" t="s">
        <v>32</v>
      </c>
      <c r="AI5" s="4"/>
      <c r="AJ5" s="4"/>
      <c r="AK5" s="8" t="s">
        <v>10</v>
      </c>
      <c r="AL5" s="8" t="s">
        <v>31</v>
      </c>
      <c r="AM5" s="8" t="s">
        <v>32</v>
      </c>
      <c r="AN5" s="4"/>
      <c r="AO5" s="4"/>
      <c r="AP5" s="8" t="s">
        <v>10</v>
      </c>
      <c r="AQ5" s="8" t="s">
        <v>31</v>
      </c>
      <c r="AR5" s="8" t="s">
        <v>32</v>
      </c>
      <c r="AS5" s="6"/>
      <c r="AT5" s="6"/>
      <c r="AU5" s="10" t="s">
        <v>10</v>
      </c>
      <c r="AV5" s="10" t="s">
        <v>31</v>
      </c>
      <c r="AW5" s="10" t="s">
        <v>32</v>
      </c>
      <c r="AX5" s="4"/>
      <c r="AY5" s="4"/>
      <c r="AZ5" s="8" t="s">
        <v>10</v>
      </c>
      <c r="BA5" s="8" t="s">
        <v>31</v>
      </c>
      <c r="BB5" s="8" t="s">
        <v>32</v>
      </c>
    </row>
    <row r="6" spans="1:54" ht="63.75" customHeight="1">
      <c r="A6" s="1"/>
      <c r="B6" s="11">
        <v>1</v>
      </c>
      <c r="C6" s="12" t="s">
        <v>0</v>
      </c>
      <c r="D6" s="8" t="s">
        <v>14</v>
      </c>
      <c r="E6" s="4">
        <v>34.6</v>
      </c>
      <c r="F6" s="8">
        <v>3462502.4000000004</v>
      </c>
      <c r="G6" s="4">
        <v>0</v>
      </c>
      <c r="H6" s="4">
        <v>0</v>
      </c>
      <c r="I6" s="4">
        <v>0</v>
      </c>
      <c r="J6" s="4">
        <v>0.94</v>
      </c>
      <c r="K6" s="8">
        <v>94253.77</v>
      </c>
      <c r="L6" s="8">
        <v>1697.6000000000001</v>
      </c>
      <c r="M6" s="8">
        <v>26670.3</v>
      </c>
      <c r="N6" s="8">
        <v>43637</v>
      </c>
      <c r="O6" s="4">
        <v>64.459999999999994</v>
      </c>
      <c r="P6" s="8">
        <v>6450899.7699999996</v>
      </c>
      <c r="Q6" s="8">
        <v>2267.1102000000001</v>
      </c>
      <c r="R6" s="8">
        <v>35288.798799999997</v>
      </c>
      <c r="S6" s="8">
        <v>46614</v>
      </c>
      <c r="T6" s="4">
        <v>0</v>
      </c>
      <c r="U6" s="8">
        <v>0</v>
      </c>
      <c r="V6" s="8">
        <v>1850.4274590200002</v>
      </c>
      <c r="W6" s="8">
        <v>32709.446430299999</v>
      </c>
      <c r="X6" s="8">
        <v>75707.002700499987</v>
      </c>
      <c r="Y6" s="4">
        <v>0</v>
      </c>
      <c r="Z6" s="8">
        <v>0</v>
      </c>
      <c r="AA6" s="8">
        <v>874.79141620000007</v>
      </c>
      <c r="AB6" s="8">
        <v>20551.954438000001</v>
      </c>
      <c r="AC6" s="8">
        <v>31296.7696</v>
      </c>
      <c r="AD6" s="9">
        <v>100.00146443124024</v>
      </c>
      <c r="AE6" s="9">
        <v>10007655.939999999</v>
      </c>
      <c r="AF6" s="9">
        <v>6689.9290752200013</v>
      </c>
      <c r="AG6" s="9">
        <v>115220.49966829999</v>
      </c>
      <c r="AH6" s="9">
        <v>197254.77230049999</v>
      </c>
      <c r="AI6" s="4">
        <v>0</v>
      </c>
      <c r="AJ6" s="8">
        <v>0</v>
      </c>
      <c r="AK6" s="8">
        <v>821.5175999999999</v>
      </c>
      <c r="AL6" s="8">
        <v>14502.486599999998</v>
      </c>
      <c r="AM6" s="8">
        <v>40458.509360000004</v>
      </c>
      <c r="AN6" s="4">
        <v>0</v>
      </c>
      <c r="AO6" s="8">
        <v>0</v>
      </c>
      <c r="AP6" s="8">
        <v>560.10119999999995</v>
      </c>
      <c r="AQ6" s="8">
        <v>7106.4259000000002</v>
      </c>
      <c r="AR6" s="8">
        <v>36533.612000000001</v>
      </c>
      <c r="AS6" s="6">
        <f>AN6+AI6+Y6+T6+O6+J6+E6</f>
        <v>100</v>
      </c>
      <c r="AT6" s="6">
        <f t="shared" ref="AT6:AW6" si="0">AO6+AJ6+Z6+U6+P6+K6+F6</f>
        <v>10007655.939999999</v>
      </c>
      <c r="AU6" s="6">
        <f t="shared" si="0"/>
        <v>8071.5478752200006</v>
      </c>
      <c r="AV6" s="6">
        <f t="shared" si="0"/>
        <v>136829.41216829998</v>
      </c>
      <c r="AW6" s="6">
        <f t="shared" si="0"/>
        <v>274246.89366050001</v>
      </c>
      <c r="AX6" s="4">
        <f>E6+J6+O6</f>
        <v>100</v>
      </c>
      <c r="AY6" s="4">
        <f>F6+K6+P6</f>
        <v>10007655.939999999</v>
      </c>
      <c r="AZ6" s="8">
        <f>L6+Q6+V6</f>
        <v>5815.1376590200007</v>
      </c>
      <c r="BA6" s="8">
        <f t="shared" ref="BA6:BB6" si="1">M6+R6+W6</f>
        <v>94668.545230299991</v>
      </c>
      <c r="BB6" s="8">
        <f t="shared" si="1"/>
        <v>165958.00270049999</v>
      </c>
    </row>
    <row r="7" spans="1:54" ht="75">
      <c r="A7" s="1"/>
      <c r="B7" s="11">
        <v>2</v>
      </c>
      <c r="C7" s="12" t="s">
        <v>1</v>
      </c>
      <c r="D7" s="13" t="s">
        <v>14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8">
        <v>87.62</v>
      </c>
      <c r="K7" s="8">
        <v>5042387.7500000009</v>
      </c>
      <c r="L7" s="8">
        <v>1273.2</v>
      </c>
      <c r="M7" s="8">
        <v>1403.7</v>
      </c>
      <c r="N7" s="8">
        <v>0</v>
      </c>
      <c r="O7" s="8">
        <v>12.38</v>
      </c>
      <c r="P7" s="8">
        <v>712377.39</v>
      </c>
      <c r="Q7" s="8">
        <v>1700.3326499999998</v>
      </c>
      <c r="R7" s="8">
        <v>1857.3052</v>
      </c>
      <c r="S7" s="8">
        <v>0</v>
      </c>
      <c r="T7" s="8">
        <v>0</v>
      </c>
      <c r="U7" s="8">
        <v>0</v>
      </c>
      <c r="V7" s="8">
        <v>1415.0327627800002</v>
      </c>
      <c r="W7" s="8">
        <v>2070.2181285000001</v>
      </c>
      <c r="X7" s="8">
        <v>0</v>
      </c>
      <c r="Y7" s="8">
        <v>0</v>
      </c>
      <c r="Z7" s="8">
        <v>0</v>
      </c>
      <c r="AA7" s="8">
        <v>668.95814180000002</v>
      </c>
      <c r="AB7" s="8">
        <v>1300.7566100000001</v>
      </c>
      <c r="AC7" s="8">
        <v>0</v>
      </c>
      <c r="AD7" s="9">
        <v>100.00000000000001</v>
      </c>
      <c r="AE7" s="9">
        <v>5754765.1400000006</v>
      </c>
      <c r="AF7" s="9">
        <v>5057.5235545800006</v>
      </c>
      <c r="AG7" s="9">
        <v>6631.9799384999997</v>
      </c>
      <c r="AH7" s="9">
        <v>0</v>
      </c>
      <c r="AI7" s="8">
        <v>0</v>
      </c>
      <c r="AJ7" s="8">
        <v>0</v>
      </c>
      <c r="AK7" s="8">
        <v>684.59799999999996</v>
      </c>
      <c r="AL7" s="8">
        <v>993.32099999999991</v>
      </c>
      <c r="AM7" s="8">
        <v>0</v>
      </c>
      <c r="AN7" s="8">
        <v>0</v>
      </c>
      <c r="AO7" s="8">
        <v>0</v>
      </c>
      <c r="AP7" s="8">
        <v>466.75100000000003</v>
      </c>
      <c r="AQ7" s="8">
        <v>486.74150000000003</v>
      </c>
      <c r="AR7" s="8">
        <v>0</v>
      </c>
      <c r="AS7" s="6">
        <f t="shared" ref="AS7:AS13" si="2">AN7+AI7+Y7+T7+O7+J7+E7</f>
        <v>100</v>
      </c>
      <c r="AT7" s="6">
        <f t="shared" ref="AT7:AT13" si="3">AO7+AJ7+Z7+U7+P7+K7+F7</f>
        <v>5754765.1400000006</v>
      </c>
      <c r="AU7" s="6">
        <f t="shared" ref="AU7:AU13" si="4">AP7+AK7+AA7+V7+Q7+L7+G7</f>
        <v>6208.8725545799998</v>
      </c>
      <c r="AV7" s="6">
        <f t="shared" ref="AV7:AV13" si="5">AQ7+AL7+AB7+W7+R7+M7+H7</f>
        <v>8112.0424385000006</v>
      </c>
      <c r="AW7" s="6">
        <f t="shared" ref="AW7:AW13" si="6">AR7+AM7+AC7+X7+S7+N7+I7</f>
        <v>0</v>
      </c>
      <c r="AX7" s="4">
        <f t="shared" ref="AX7:AX13" si="7">E7+J7+O7</f>
        <v>100</v>
      </c>
      <c r="AY7" s="4">
        <f t="shared" ref="AY7:AY13" si="8">F7+K7+P7</f>
        <v>5754765.1400000006</v>
      </c>
      <c r="AZ7" s="8">
        <f t="shared" ref="AZ7:AZ13" si="9">L7+Q7+V7</f>
        <v>4388.5654127800008</v>
      </c>
      <c r="BA7" s="8">
        <f t="shared" ref="BA7:BA13" si="10">M7+R7+W7</f>
        <v>5331.2233285000002</v>
      </c>
      <c r="BB7" s="8">
        <f t="shared" ref="BB7:BB13" si="11">N7+S7+X7</f>
        <v>0</v>
      </c>
    </row>
    <row r="8" spans="1:54" ht="78" customHeight="1">
      <c r="A8" s="1"/>
      <c r="B8" s="14">
        <v>3</v>
      </c>
      <c r="C8" s="15" t="s">
        <v>2</v>
      </c>
      <c r="D8" s="13" t="s">
        <v>9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8">
        <v>27.98</v>
      </c>
      <c r="K8" s="8">
        <v>8842641.3300000001</v>
      </c>
      <c r="L8" s="8">
        <v>5517.2</v>
      </c>
      <c r="M8" s="8">
        <v>0</v>
      </c>
      <c r="N8" s="8">
        <v>0</v>
      </c>
      <c r="O8" s="8">
        <v>30.69</v>
      </c>
      <c r="P8" s="8">
        <v>9700926.370000001</v>
      </c>
      <c r="Q8" s="8">
        <v>7368.10815</v>
      </c>
      <c r="R8" s="8">
        <v>0</v>
      </c>
      <c r="S8" s="8">
        <v>0</v>
      </c>
      <c r="T8" s="8">
        <v>41.33</v>
      </c>
      <c r="U8" s="8">
        <v>13061067.780000001</v>
      </c>
      <c r="V8" s="8">
        <v>6313.2230954800007</v>
      </c>
      <c r="W8" s="8">
        <v>0</v>
      </c>
      <c r="X8" s="8">
        <v>0</v>
      </c>
      <c r="Y8" s="8">
        <v>0</v>
      </c>
      <c r="Z8" s="8">
        <v>0</v>
      </c>
      <c r="AA8" s="8">
        <v>2984.5824788</v>
      </c>
      <c r="AB8" s="8">
        <v>0</v>
      </c>
      <c r="AC8" s="8">
        <v>0</v>
      </c>
      <c r="AD8" s="9">
        <v>99.999999999999986</v>
      </c>
      <c r="AE8" s="9">
        <v>31604635.480000004</v>
      </c>
      <c r="AF8" s="9">
        <v>22183.11372428</v>
      </c>
      <c r="AG8" s="9">
        <v>0</v>
      </c>
      <c r="AH8" s="9">
        <v>0</v>
      </c>
      <c r="AI8" s="8">
        <v>0</v>
      </c>
      <c r="AJ8" s="8">
        <v>0</v>
      </c>
      <c r="AK8" s="8">
        <v>3765.2890000000002</v>
      </c>
      <c r="AL8" s="8">
        <v>0</v>
      </c>
      <c r="AM8" s="8">
        <v>0</v>
      </c>
      <c r="AN8" s="8">
        <v>0</v>
      </c>
      <c r="AO8" s="8">
        <v>0</v>
      </c>
      <c r="AP8" s="8">
        <v>2567.1305000000002</v>
      </c>
      <c r="AQ8" s="8">
        <v>0</v>
      </c>
      <c r="AR8" s="8">
        <v>0</v>
      </c>
      <c r="AS8" s="6">
        <f t="shared" si="2"/>
        <v>100</v>
      </c>
      <c r="AT8" s="6">
        <f t="shared" si="3"/>
        <v>31604635.480000004</v>
      </c>
      <c r="AU8" s="6">
        <f t="shared" si="4"/>
        <v>28515.53322428</v>
      </c>
      <c r="AV8" s="6">
        <f t="shared" si="5"/>
        <v>0</v>
      </c>
      <c r="AW8" s="6">
        <f t="shared" si="6"/>
        <v>0</v>
      </c>
      <c r="AX8" s="4">
        <f t="shared" si="7"/>
        <v>58.67</v>
      </c>
      <c r="AY8" s="4">
        <f t="shared" si="8"/>
        <v>18543567.700000003</v>
      </c>
      <c r="AZ8" s="8">
        <f t="shared" si="9"/>
        <v>19198.531245480001</v>
      </c>
      <c r="BA8" s="8">
        <f t="shared" si="10"/>
        <v>0</v>
      </c>
      <c r="BB8" s="8">
        <f t="shared" si="11"/>
        <v>0</v>
      </c>
    </row>
    <row r="9" spans="1:54" ht="73.5" customHeight="1">
      <c r="A9" s="1"/>
      <c r="B9" s="11">
        <v>4</v>
      </c>
      <c r="C9" s="12" t="s">
        <v>3</v>
      </c>
      <c r="D9" s="13" t="s">
        <v>9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8">
        <v>40.049999999999997</v>
      </c>
      <c r="U9" s="8">
        <v>950000</v>
      </c>
      <c r="V9" s="8">
        <v>544.24337030000004</v>
      </c>
      <c r="W9" s="8">
        <v>2070.2181285000001</v>
      </c>
      <c r="X9" s="8">
        <v>3984.5790895</v>
      </c>
      <c r="Y9" s="8">
        <v>0</v>
      </c>
      <c r="Z9" s="8">
        <v>0</v>
      </c>
      <c r="AA9" s="8">
        <v>257.29159300000003</v>
      </c>
      <c r="AB9" s="8">
        <v>1300.7566100000001</v>
      </c>
      <c r="AC9" s="8">
        <v>1647.1984000000002</v>
      </c>
      <c r="AD9" s="9">
        <v>40.049999999999997</v>
      </c>
      <c r="AE9" s="9">
        <v>950000</v>
      </c>
      <c r="AF9" s="9">
        <v>801.53496330000007</v>
      </c>
      <c r="AG9" s="9">
        <v>3370.9747385000001</v>
      </c>
      <c r="AH9" s="9">
        <v>5631.7774895000002</v>
      </c>
      <c r="AI9" s="8">
        <v>40.049999999999997</v>
      </c>
      <c r="AJ9" s="8">
        <v>950000</v>
      </c>
      <c r="AK9" s="8">
        <v>342.29899999999998</v>
      </c>
      <c r="AL9" s="8">
        <v>993.32099999999991</v>
      </c>
      <c r="AM9" s="8">
        <v>2437.2596000000003</v>
      </c>
      <c r="AN9" s="8">
        <v>19.899999999999999</v>
      </c>
      <c r="AO9" s="8">
        <v>472000</v>
      </c>
      <c r="AP9" s="8">
        <v>233.37550000000002</v>
      </c>
      <c r="AQ9" s="8">
        <v>486.74150000000003</v>
      </c>
      <c r="AR9" s="8">
        <v>2200.8200000000002</v>
      </c>
      <c r="AS9" s="6">
        <f t="shared" si="2"/>
        <v>100</v>
      </c>
      <c r="AT9" s="6">
        <f t="shared" si="3"/>
        <v>2372000</v>
      </c>
      <c r="AU9" s="6">
        <f t="shared" si="4"/>
        <v>1377.2094633000002</v>
      </c>
      <c r="AV9" s="6">
        <f t="shared" si="5"/>
        <v>4851.037238500001</v>
      </c>
      <c r="AW9" s="6">
        <f t="shared" si="6"/>
        <v>10269.857089500001</v>
      </c>
      <c r="AX9" s="4">
        <f t="shared" si="7"/>
        <v>0</v>
      </c>
      <c r="AY9" s="4">
        <f t="shared" si="8"/>
        <v>0</v>
      </c>
      <c r="AZ9" s="8">
        <f t="shared" si="9"/>
        <v>544.24337030000004</v>
      </c>
      <c r="BA9" s="8">
        <f t="shared" si="10"/>
        <v>2070.2181285000001</v>
      </c>
      <c r="BB9" s="8">
        <f t="shared" si="11"/>
        <v>3984.5790895</v>
      </c>
    </row>
    <row r="10" spans="1:54" ht="122.25" customHeight="1">
      <c r="A10" s="1"/>
      <c r="B10" s="11">
        <v>5</v>
      </c>
      <c r="C10" s="12" t="s">
        <v>15</v>
      </c>
      <c r="D10" s="13" t="s">
        <v>9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0</v>
      </c>
      <c r="T10" s="8">
        <v>4</v>
      </c>
      <c r="U10" s="8">
        <v>3383267.7</v>
      </c>
      <c r="V10" s="8">
        <v>761.94071842000017</v>
      </c>
      <c r="W10" s="8">
        <v>4140.4362570000003</v>
      </c>
      <c r="X10" s="8">
        <v>0</v>
      </c>
      <c r="Y10" s="8">
        <v>0</v>
      </c>
      <c r="Z10" s="8">
        <v>0</v>
      </c>
      <c r="AA10" s="8">
        <v>360.20823020000006</v>
      </c>
      <c r="AB10" s="8">
        <v>2601.5132200000003</v>
      </c>
      <c r="AC10" s="8">
        <v>0</v>
      </c>
      <c r="AD10" s="9">
        <v>4</v>
      </c>
      <c r="AE10" s="9">
        <v>3383267.7</v>
      </c>
      <c r="AF10" s="9">
        <v>1122.1489486200003</v>
      </c>
      <c r="AG10" s="9">
        <v>6741.9494770000001</v>
      </c>
      <c r="AH10" s="9">
        <v>0</v>
      </c>
      <c r="AI10" s="8">
        <v>50</v>
      </c>
      <c r="AJ10" s="8">
        <v>0</v>
      </c>
      <c r="AK10" s="8">
        <v>479.21860000000004</v>
      </c>
      <c r="AL10" s="8">
        <v>1986.6419999999998</v>
      </c>
      <c r="AM10" s="8">
        <v>0</v>
      </c>
      <c r="AN10" s="8">
        <v>46</v>
      </c>
      <c r="AO10" s="8">
        <v>0</v>
      </c>
      <c r="AP10" s="8">
        <v>326.72570000000007</v>
      </c>
      <c r="AQ10" s="8">
        <v>973.48300000000006</v>
      </c>
      <c r="AR10" s="8">
        <v>0</v>
      </c>
      <c r="AS10" s="6">
        <f t="shared" si="2"/>
        <v>100</v>
      </c>
      <c r="AT10" s="6">
        <f t="shared" si="3"/>
        <v>3383267.7</v>
      </c>
      <c r="AU10" s="6">
        <f t="shared" si="4"/>
        <v>1928.0932486200004</v>
      </c>
      <c r="AV10" s="6">
        <f t="shared" si="5"/>
        <v>9702.0744770000019</v>
      </c>
      <c r="AW10" s="6">
        <f t="shared" si="6"/>
        <v>0</v>
      </c>
      <c r="AX10" s="4">
        <f t="shared" si="7"/>
        <v>0</v>
      </c>
      <c r="AY10" s="4">
        <f t="shared" si="8"/>
        <v>0</v>
      </c>
      <c r="AZ10" s="8">
        <f t="shared" si="9"/>
        <v>761.94071842000017</v>
      </c>
      <c r="BA10" s="8">
        <f t="shared" si="10"/>
        <v>4140.4362570000003</v>
      </c>
      <c r="BB10" s="8">
        <f t="shared" si="11"/>
        <v>0</v>
      </c>
    </row>
    <row r="11" spans="1:54" ht="79.5" customHeight="1">
      <c r="A11" s="1"/>
      <c r="B11" s="11">
        <v>6</v>
      </c>
      <c r="C11" s="12" t="s">
        <v>30</v>
      </c>
      <c r="D11" s="13" t="s">
        <v>9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8">
        <v>18.2</v>
      </c>
      <c r="U11" s="8">
        <v>298112.01</v>
      </c>
      <c r="V11" s="8">
        <v>0</v>
      </c>
      <c r="W11" s="8">
        <v>414.04362570000001</v>
      </c>
      <c r="X11" s="8">
        <v>0</v>
      </c>
      <c r="Y11" s="8">
        <v>0</v>
      </c>
      <c r="Z11" s="8">
        <v>0</v>
      </c>
      <c r="AA11" s="8">
        <v>0</v>
      </c>
      <c r="AB11" s="8">
        <v>260.15132199999999</v>
      </c>
      <c r="AC11" s="8">
        <v>0</v>
      </c>
      <c r="AD11" s="9">
        <v>18.2</v>
      </c>
      <c r="AE11" s="9">
        <v>298112.01</v>
      </c>
      <c r="AF11" s="9">
        <v>0</v>
      </c>
      <c r="AG11" s="9">
        <v>674.19494770000006</v>
      </c>
      <c r="AH11" s="9">
        <v>0</v>
      </c>
      <c r="AI11" s="8">
        <v>81.8</v>
      </c>
      <c r="AJ11" s="8">
        <v>1340000</v>
      </c>
      <c r="AK11" s="8">
        <v>136.9196</v>
      </c>
      <c r="AL11" s="8">
        <v>595.99259999999992</v>
      </c>
      <c r="AM11" s="8">
        <v>4874.5192000000006</v>
      </c>
      <c r="AN11" s="8">
        <v>0</v>
      </c>
      <c r="AO11" s="8">
        <v>0</v>
      </c>
      <c r="AP11" s="8">
        <v>93.350200000000001</v>
      </c>
      <c r="AQ11" s="8">
        <v>292.04489999999998</v>
      </c>
      <c r="AR11" s="8">
        <v>4401.6400000000003</v>
      </c>
      <c r="AS11" s="6">
        <f t="shared" si="2"/>
        <v>100</v>
      </c>
      <c r="AT11" s="6">
        <f t="shared" si="3"/>
        <v>1638112.01</v>
      </c>
      <c r="AU11" s="6">
        <f t="shared" si="4"/>
        <v>230.2698</v>
      </c>
      <c r="AV11" s="6">
        <f t="shared" si="5"/>
        <v>1562.2324476999997</v>
      </c>
      <c r="AW11" s="6">
        <f t="shared" si="6"/>
        <v>9276.1592000000019</v>
      </c>
      <c r="AX11" s="4">
        <f t="shared" si="7"/>
        <v>0</v>
      </c>
      <c r="AY11" s="4">
        <f t="shared" si="8"/>
        <v>0</v>
      </c>
      <c r="AZ11" s="8">
        <f t="shared" si="9"/>
        <v>0</v>
      </c>
      <c r="BA11" s="8">
        <f t="shared" si="10"/>
        <v>414.04362570000001</v>
      </c>
      <c r="BB11" s="8">
        <f t="shared" si="11"/>
        <v>0</v>
      </c>
    </row>
    <row r="12" spans="1:54" ht="75">
      <c r="A12" s="1"/>
      <c r="B12" s="11">
        <v>7</v>
      </c>
      <c r="C12" s="12" t="s">
        <v>5</v>
      </c>
      <c r="D12" s="13" t="s">
        <v>9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9">
        <v>0</v>
      </c>
      <c r="AE12" s="9">
        <v>0</v>
      </c>
      <c r="AF12" s="9">
        <v>0</v>
      </c>
      <c r="AG12" s="9">
        <v>0</v>
      </c>
      <c r="AH12" s="9">
        <v>0</v>
      </c>
      <c r="AI12" s="8">
        <v>80.62</v>
      </c>
      <c r="AJ12" s="8">
        <v>16640000</v>
      </c>
      <c r="AK12" s="8">
        <v>479.21860000000004</v>
      </c>
      <c r="AL12" s="8">
        <v>397.32839999999999</v>
      </c>
      <c r="AM12" s="8">
        <v>0</v>
      </c>
      <c r="AN12" s="8">
        <v>19.38</v>
      </c>
      <c r="AO12" s="8">
        <v>4000000</v>
      </c>
      <c r="AP12" s="8">
        <v>326.72570000000007</v>
      </c>
      <c r="AQ12" s="8">
        <v>194.69659999999999</v>
      </c>
      <c r="AR12" s="8">
        <v>0</v>
      </c>
      <c r="AS12" s="6">
        <f t="shared" si="2"/>
        <v>100</v>
      </c>
      <c r="AT12" s="6">
        <f t="shared" si="3"/>
        <v>20640000</v>
      </c>
      <c r="AU12" s="6">
        <f t="shared" si="4"/>
        <v>805.94430000000011</v>
      </c>
      <c r="AV12" s="6">
        <f t="shared" si="5"/>
        <v>592.02499999999998</v>
      </c>
      <c r="AW12" s="6">
        <f t="shared" si="6"/>
        <v>0</v>
      </c>
      <c r="AX12" s="4">
        <f t="shared" si="7"/>
        <v>0</v>
      </c>
      <c r="AY12" s="4">
        <f t="shared" si="8"/>
        <v>0</v>
      </c>
      <c r="AZ12" s="8">
        <f t="shared" si="9"/>
        <v>0</v>
      </c>
      <c r="BA12" s="8">
        <f t="shared" si="10"/>
        <v>0</v>
      </c>
      <c r="BB12" s="8">
        <f t="shared" si="11"/>
        <v>0</v>
      </c>
    </row>
    <row r="13" spans="1:54" ht="89.25" customHeight="1">
      <c r="A13" s="1"/>
      <c r="B13" s="11">
        <v>8</v>
      </c>
      <c r="C13" s="12" t="s">
        <v>19</v>
      </c>
      <c r="D13" s="13" t="s">
        <v>9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8">
        <v>0</v>
      </c>
      <c r="W13" s="8">
        <v>0</v>
      </c>
      <c r="X13" s="8">
        <v>0</v>
      </c>
      <c r="Y13" s="8">
        <v>0</v>
      </c>
      <c r="Z13" s="1">
        <v>0</v>
      </c>
      <c r="AA13" s="8">
        <v>0</v>
      </c>
      <c r="AB13" s="8">
        <v>0</v>
      </c>
      <c r="AC13" s="8">
        <v>0</v>
      </c>
      <c r="AD13" s="9">
        <v>0</v>
      </c>
      <c r="AE13" s="9">
        <v>0</v>
      </c>
      <c r="AF13" s="9">
        <v>0</v>
      </c>
      <c r="AG13" s="9">
        <v>0</v>
      </c>
      <c r="AH13" s="9">
        <v>0</v>
      </c>
      <c r="AI13" s="8">
        <v>0</v>
      </c>
      <c r="AJ13" s="1">
        <v>0</v>
      </c>
      <c r="AK13" s="8">
        <v>136.9196</v>
      </c>
      <c r="AL13" s="8">
        <v>397.32839999999999</v>
      </c>
      <c r="AM13" s="8">
        <v>974.90384000000006</v>
      </c>
      <c r="AN13" s="8">
        <v>100</v>
      </c>
      <c r="AO13" s="16">
        <v>8990000</v>
      </c>
      <c r="AP13" s="8">
        <v>93.350200000000001</v>
      </c>
      <c r="AQ13" s="8">
        <v>194.69659999999999</v>
      </c>
      <c r="AR13" s="8">
        <v>880.32800000000009</v>
      </c>
      <c r="AS13" s="6">
        <f t="shared" si="2"/>
        <v>100</v>
      </c>
      <c r="AT13" s="6">
        <f t="shared" si="3"/>
        <v>8990000</v>
      </c>
      <c r="AU13" s="6">
        <f t="shared" si="4"/>
        <v>230.2698</v>
      </c>
      <c r="AV13" s="6">
        <f t="shared" si="5"/>
        <v>592.02499999999998</v>
      </c>
      <c r="AW13" s="6">
        <f t="shared" si="6"/>
        <v>1855.2318400000001</v>
      </c>
      <c r="AX13" s="4">
        <f t="shared" si="7"/>
        <v>0</v>
      </c>
      <c r="AY13" s="4">
        <f t="shared" si="8"/>
        <v>0</v>
      </c>
      <c r="AZ13" s="8">
        <f t="shared" si="9"/>
        <v>0</v>
      </c>
      <c r="BA13" s="8">
        <f t="shared" si="10"/>
        <v>0</v>
      </c>
      <c r="BB13" s="8">
        <f t="shared" si="11"/>
        <v>0</v>
      </c>
    </row>
    <row r="14" spans="1:54">
      <c r="A14" s="1"/>
      <c r="B14" s="17"/>
      <c r="C14" s="1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9"/>
      <c r="AE14" s="9"/>
      <c r="AF14" s="9"/>
      <c r="AG14" s="9"/>
      <c r="AH14" s="9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10"/>
      <c r="AT14" s="10"/>
      <c r="AU14" s="10"/>
      <c r="AV14" s="10"/>
      <c r="AW14" s="10"/>
      <c r="AX14" s="8"/>
      <c r="AY14" s="8"/>
      <c r="AZ14" s="8"/>
      <c r="BA14" s="8"/>
      <c r="BB14" s="8"/>
    </row>
    <row r="15" spans="1:54">
      <c r="A15" s="1"/>
      <c r="B15" s="11"/>
      <c r="C15" s="1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9"/>
      <c r="AE15" s="9"/>
      <c r="AF15" s="9"/>
      <c r="AG15" s="9"/>
      <c r="AH15" s="9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10"/>
      <c r="AT15" s="10"/>
      <c r="AU15" s="10"/>
      <c r="AV15" s="10"/>
      <c r="AW15" s="10"/>
      <c r="AX15" s="8"/>
      <c r="AY15" s="8"/>
      <c r="AZ15" s="8"/>
      <c r="BA15" s="8"/>
      <c r="BB15" s="8"/>
    </row>
    <row r="16" spans="1:54">
      <c r="A16" s="1"/>
      <c r="B16" s="11"/>
      <c r="C16" s="18" t="s">
        <v>11</v>
      </c>
      <c r="D16" s="8"/>
      <c r="E16" s="8"/>
      <c r="F16" s="8">
        <v>3462502.4000000004</v>
      </c>
      <c r="G16" s="8">
        <v>0</v>
      </c>
      <c r="H16" s="8">
        <v>0</v>
      </c>
      <c r="I16" s="8">
        <v>0</v>
      </c>
      <c r="J16" s="8"/>
      <c r="K16" s="8">
        <v>13979282.850000001</v>
      </c>
      <c r="L16" s="8">
        <v>8488</v>
      </c>
      <c r="M16" s="8">
        <v>28074</v>
      </c>
      <c r="N16" s="19">
        <v>43637</v>
      </c>
      <c r="O16" s="8"/>
      <c r="P16" s="8">
        <v>16864203.530000001</v>
      </c>
      <c r="Q16" s="19">
        <v>11335.550999999999</v>
      </c>
      <c r="R16" s="19">
        <v>37146.103999999999</v>
      </c>
      <c r="S16" s="19">
        <v>46614</v>
      </c>
      <c r="T16" s="8"/>
      <c r="U16" s="8">
        <v>17692447.490000002</v>
      </c>
      <c r="V16" s="8">
        <v>10884.867406000001</v>
      </c>
      <c r="W16" s="8">
        <v>41404.362569999998</v>
      </c>
      <c r="X16" s="8">
        <v>79691.581789999997</v>
      </c>
      <c r="Y16" s="8"/>
      <c r="Z16" s="8"/>
      <c r="AA16" s="20">
        <v>5145.8318600000002</v>
      </c>
      <c r="AB16" s="20">
        <v>26015.1322</v>
      </c>
      <c r="AC16" s="20">
        <v>32943.968000000001</v>
      </c>
      <c r="AD16" s="21"/>
      <c r="AE16" s="21">
        <v>51998436.270000003</v>
      </c>
      <c r="AF16" s="21">
        <v>35854.250266000003</v>
      </c>
      <c r="AG16" s="21">
        <v>132639.59876999995</v>
      </c>
      <c r="AH16" s="21">
        <v>202886.54978999999</v>
      </c>
      <c r="AI16" s="8"/>
      <c r="AJ16" s="8">
        <v>18930000</v>
      </c>
      <c r="AK16" s="20">
        <v>6845.98</v>
      </c>
      <c r="AL16" s="20">
        <v>19866.419999999998</v>
      </c>
      <c r="AM16" s="20">
        <v>48745.192000000003</v>
      </c>
      <c r="AN16" s="8"/>
      <c r="AO16" s="8">
        <v>13462000</v>
      </c>
      <c r="AP16" s="20">
        <v>4667.51</v>
      </c>
      <c r="AQ16" s="20">
        <v>9734.83</v>
      </c>
      <c r="AR16" s="20">
        <v>44016.4</v>
      </c>
      <c r="AS16" s="8"/>
      <c r="AT16" s="8">
        <v>13462000</v>
      </c>
      <c r="AU16" s="20">
        <v>4667.51</v>
      </c>
      <c r="AV16" s="20">
        <v>9734.83</v>
      </c>
      <c r="AW16" s="20">
        <v>44016.4</v>
      </c>
      <c r="AX16" s="8"/>
      <c r="AY16" s="8">
        <v>13462000</v>
      </c>
      <c r="AZ16" s="20">
        <v>4667.51</v>
      </c>
      <c r="BA16" s="20">
        <v>9734.83</v>
      </c>
      <c r="BB16" s="20">
        <v>44016.4</v>
      </c>
    </row>
    <row r="17" spans="51:54" s="22" customFormat="1" ht="37.5">
      <c r="AY17" s="22" t="s">
        <v>35</v>
      </c>
      <c r="AZ17" s="40">
        <f t="shared" ref="AZ17" si="12">SUM(AZ16:BB16)</f>
        <v>58418.740000000005</v>
      </c>
      <c r="BA17" s="40"/>
      <c r="BB17" s="40"/>
    </row>
    <row r="18" spans="51:54" s="22" customFormat="1" ht="37.5">
      <c r="AY18" s="22" t="s">
        <v>36</v>
      </c>
      <c r="AZ18" s="41">
        <f>AZ17/3</f>
        <v>19472.913333333334</v>
      </c>
      <c r="BA18" s="41"/>
      <c r="BB18" s="41"/>
    </row>
  </sheetData>
  <mergeCells count="35">
    <mergeCell ref="AS2:AW2"/>
    <mergeCell ref="AS3:AW3"/>
    <mergeCell ref="AU4:AW4"/>
    <mergeCell ref="AX2:BB2"/>
    <mergeCell ref="AX3:BB3"/>
    <mergeCell ref="AZ4:BB4"/>
    <mergeCell ref="AZ17:BB17"/>
    <mergeCell ref="AZ18:BB18"/>
    <mergeCell ref="AA4:AC4"/>
    <mergeCell ref="AF4:AH4"/>
    <mergeCell ref="AK4:AM4"/>
    <mergeCell ref="AP4:AR4"/>
    <mergeCell ref="B1:X1"/>
    <mergeCell ref="C2:C4"/>
    <mergeCell ref="D2:D4"/>
    <mergeCell ref="E2:I2"/>
    <mergeCell ref="J2:N2"/>
    <mergeCell ref="O2:S2"/>
    <mergeCell ref="T2:X2"/>
    <mergeCell ref="G4:I4"/>
    <mergeCell ref="L4:N4"/>
    <mergeCell ref="Q4:S4"/>
    <mergeCell ref="V4:X4"/>
    <mergeCell ref="E3:I3"/>
    <mergeCell ref="J3:N3"/>
    <mergeCell ref="O3:S3"/>
    <mergeCell ref="T3:X3"/>
    <mergeCell ref="Y2:AC2"/>
    <mergeCell ref="AD2:AH2"/>
    <mergeCell ref="AI2:AM2"/>
    <mergeCell ref="AN2:AR2"/>
    <mergeCell ref="AD3:AH3"/>
    <mergeCell ref="AI3:AM3"/>
    <mergeCell ref="AN3:AR3"/>
    <mergeCell ref="Y3:AC3"/>
  </mergeCells>
  <pageMargins left="0" right="0" top="0.74803149606299213" bottom="0.74803149606299213" header="0.31496062992125984" footer="0.31496062992125984"/>
  <pageSetup paperSize="9" scale="40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2018-12-10T12:16:10Z</dcterms:modified>
</cp:coreProperties>
</file>