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fimova.AN\Desktop\2076\"/>
    </mc:Choice>
  </mc:AlternateContent>
  <bookViews>
    <workbookView xWindow="0" yWindow="0" windowWidth="28800" windowHeight="12330"/>
  </bookViews>
  <sheets>
    <sheet name="Лист2" sheetId="2" r:id="rId1"/>
    <sheet name="Лист3" sheetId="3" r:id="rId2"/>
  </sheets>
  <definedNames>
    <definedName name="а1">#REF!</definedName>
    <definedName name="_xlnm.Print_Titles" localSheetId="0">Лист2!$4:$5</definedName>
  </definedNames>
  <calcPr calcId="162913" calcMode="manual"/>
</workbook>
</file>

<file path=xl/calcChain.xml><?xml version="1.0" encoding="utf-8"?>
<calcChain xmlns="http://schemas.openxmlformats.org/spreadsheetml/2006/main">
  <c r="A29" i="2" l="1"/>
  <c r="F27" i="2"/>
  <c r="F25" i="2" s="1"/>
  <c r="F28" i="2"/>
  <c r="B29" i="2"/>
  <c r="D29" i="2"/>
  <c r="F29" i="2"/>
  <c r="H29" i="2"/>
  <c r="J29" i="2"/>
  <c r="J25" i="2"/>
  <c r="J28" i="2"/>
  <c r="H28" i="2"/>
  <c r="H25" i="2" s="1"/>
  <c r="H27" i="2"/>
  <c r="D25" i="2"/>
  <c r="B25" i="2"/>
  <c r="D28" i="2"/>
  <c r="B28" i="2"/>
  <c r="K27" i="2" l="1"/>
  <c r="J27" i="2"/>
</calcChain>
</file>

<file path=xl/sharedStrings.xml><?xml version="1.0" encoding="utf-8"?>
<sst xmlns="http://schemas.openxmlformats.org/spreadsheetml/2006/main" count="72" uniqueCount="60">
  <si>
    <t>План на 2024 год</t>
  </si>
  <si>
    <t>План на 2025 год</t>
  </si>
  <si>
    <t>Наименование мероприятий</t>
  </si>
  <si>
    <t xml:space="preserve">МБУ ДО ДШИ Центрального р-на ул. Победы,46 </t>
  </si>
  <si>
    <t>МБУ ДО ДДК ул. Свердлова,51</t>
  </si>
  <si>
    <t xml:space="preserve"> МБУ ДО ЦРТДЮ "Истоки" ул. 60 лет СССР,17</t>
  </si>
  <si>
    <t>МБУ ДО ДХШ им. М.М. Плисецкой, б-р Королева,1</t>
  </si>
  <si>
    <t>План на 2026 год</t>
  </si>
  <si>
    <t>МБУ ДО ДШИ "Форте" б-р Гая,3</t>
  </si>
  <si>
    <t>кап. ремонт системы отопления-2328,1 т.р., замена канализации в тех.подполье -99,82 т.р.</t>
  </si>
  <si>
    <t>МБУ ДО ДШИ им. Свиридова</t>
  </si>
  <si>
    <t>МБУ ДО ДШИ "Лицей искусств" б-р Курчатова,2</t>
  </si>
  <si>
    <t>Ремонт системы АПС и СОУЭ -</t>
  </si>
  <si>
    <t>План на 2027 год</t>
  </si>
  <si>
    <t>План на 2028 год</t>
  </si>
  <si>
    <t>Замена окон. Блоков</t>
  </si>
  <si>
    <t>Замена оконных блоков (аварийное состояние- выпадают стекла)</t>
  </si>
  <si>
    <t>МБУ ДО ДМШ №4 им. Свердлова ул. Ст. разина,95</t>
  </si>
  <si>
    <t>ремонт фасада дворика-3301,65 разработка ПСД на ремонт фасада-1015,02 т.р.разработка ПСД на кап. ремонт зрит. зала-1262,4т.р</t>
  </si>
  <si>
    <t xml:space="preserve"> ремонт помещ. Желез.17- 265т.р.</t>
  </si>
  <si>
    <t>Кап.рем. помещ.-9361,4 т.р., монтаж АПС и СОУЭ Шлюз.3-1605,97т.р., Разработка ПСД на АПС  Желез. 17-50т.р., ремонт помещ. Желез.17- 265т.р.</t>
  </si>
  <si>
    <t>МБУ ДО ДШИ "Камертон" ул. 40лет Победы,86</t>
  </si>
  <si>
    <t>Ремонт классов (2шт)</t>
  </si>
  <si>
    <t>Ремонт класса хореогр.</t>
  </si>
  <si>
    <t>Кап. ремонт АПС и СОУЭ-2355,01т.р.,ремонт сцены уличной -519,08</t>
  </si>
  <si>
    <t>Ремонт крыльца эваковыхода -234,39т.р., замена окон 1эт.-1333,87т.р</t>
  </si>
  <si>
    <t>Кап. ремонт системы отопления</t>
  </si>
  <si>
    <t xml:space="preserve">Проведение ремонта, выполнение мероприятий по обеспечению эксплуатационных требований согласно нормам безопасности на объектах дополнительного образования, в том числе разработка проектно-сметной документации </t>
  </si>
  <si>
    <t>тыс.руб</t>
  </si>
  <si>
    <t>тыс.руб.</t>
  </si>
  <si>
    <t>Итого</t>
  </si>
  <si>
    <t xml:space="preserve">Наименование учреждений </t>
  </si>
  <si>
    <t>монтаж системы охранной сигнализации</t>
  </si>
  <si>
    <t>МБУ ДО Школа искусств № 1, ул. Железнодорожная,17
Шлюзовая, 3</t>
  </si>
  <si>
    <t>монтаж системы видеонаблюдения (ул. Шлюзовая, 3, ул. Железнодорожная, 17)</t>
  </si>
  <si>
    <t>ограждение территории (ул. Шлюзовая,3)</t>
  </si>
  <si>
    <t>МБУ ДО ДХШ №3, б-р Космонавтов,23а</t>
  </si>
  <si>
    <t xml:space="preserve">монтаж системы видеонаблюдения </t>
  </si>
  <si>
    <t>проект на систему охранной сигнализации</t>
  </si>
  <si>
    <t>установка системы контроля и управления доступом</t>
  </si>
  <si>
    <t>монтаж стационарной тревожной кнопки (ул Автостроителей,40а, ул. Автостроителей 26) -
- 64 тыс.руб;
монтаж системы видеонаблюдения (ул. Автостроителей, 26а) - 
210,764 тыс.руб.</t>
  </si>
  <si>
    <t>проект на систему охранной согнализации</t>
  </si>
  <si>
    <t>в том числе:</t>
  </si>
  <si>
    <t>мероприятия по антитеррору</t>
  </si>
  <si>
    <t>капитальный ремонт, мероприятия по обеспечению эксплуатационных требований</t>
  </si>
  <si>
    <t>Замена 2 витражей ул. Железн.17</t>
  </si>
  <si>
    <t xml:space="preserve">Кап. рем.фасада,кровли Шлюз.3-14714,72т.р.,  Замена 2 витражей ул. Железн.17 - 1035,6 т.р., </t>
  </si>
  <si>
    <t>Ремонт крыльца, разработка ПСД на ремонт помещений</t>
  </si>
  <si>
    <t>Капит.ремонт АПС и СО-9692,45т.р.,кап. ремонт систем авар. освещ. -4470т.р.,.</t>
  </si>
  <si>
    <t xml:space="preserve"> кап. рем. Отмостки=5471,74 т.р, зработка ПСД на ремонт систем эл. снабжения-517,2т.р</t>
  </si>
  <si>
    <r>
      <rPr>
        <b/>
        <sz val="11"/>
        <rFont val="Times New Roman"/>
        <family val="1"/>
        <charset val="204"/>
      </rPr>
      <t xml:space="preserve">Ремонт кровли частично-177,41т.р., </t>
    </r>
    <r>
      <rPr>
        <sz val="11"/>
        <rFont val="Times New Roman"/>
        <family val="1"/>
        <charset val="204"/>
      </rPr>
      <t xml:space="preserve">Ремонт пола в хореогр. классе -467,34 т.р., </t>
    </r>
    <r>
      <rPr>
        <b/>
        <sz val="11"/>
        <rFont val="Times New Roman"/>
        <family val="1"/>
        <charset val="204"/>
      </rPr>
      <t>)</t>
    </r>
    <r>
      <rPr>
        <sz val="11"/>
        <rFont val="Times New Roman"/>
        <family val="1"/>
        <charset val="204"/>
      </rPr>
      <t xml:space="preserve">, замена светильников в классе 241,31 т.р., ( </t>
    </r>
    <r>
      <rPr>
        <sz val="11"/>
        <color rgb="FFFF0000"/>
        <rFont val="Times New Roman"/>
        <family val="1"/>
        <charset val="204"/>
      </rPr>
      <t>Жалоба родителей на плохое состояние здания)</t>
    </r>
  </si>
  <si>
    <t xml:space="preserve">Ремонт швов нвружных </t>
  </si>
  <si>
    <r>
      <t xml:space="preserve"> Кап.ремонт крыльца -142,79 т.р.Ремонт пола в хореогр. классе(1шт) -325,96 т.р., кап. ремонт системы отоплен.- 199,37т.р. (аварий.), замена светильников в классе 241,31 т.р.,замена оконных блоков -401,3т.р. ( </t>
    </r>
    <r>
      <rPr>
        <sz val="12"/>
        <color rgb="FFFF0000"/>
        <rFont val="Times New Roman"/>
        <family val="1"/>
        <charset val="204"/>
      </rPr>
      <t>Жалоба родителей на плохое состояние здания)</t>
    </r>
  </si>
  <si>
    <t>кап. ремонт системы отоплен.- 567,25т.р.замена оконных блоков -1686т.р Ремонт пола в хореогр. классе(1шт) -467,34 т.р.</t>
  </si>
  <si>
    <t>замена оконных блоков</t>
  </si>
  <si>
    <t>Кап. ремонт системы эл.снабжения</t>
  </si>
  <si>
    <t>кап.ремонт АПС и СОУЭ</t>
  </si>
  <si>
    <t>замена окон 1эт.</t>
  </si>
  <si>
    <t>Приложение 1</t>
  </si>
  <si>
    <t>Капитальный ремонт системы освещения (перенос эл. щитовой)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</si>
</sst>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/>
    <xf numFmtId="4" fontId="2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zoomScale="75" zoomScaleNormal="75" workbookViewId="0">
      <selection activeCell="A29" sqref="A29"/>
    </sheetView>
  </sheetViews>
  <sheetFormatPr defaultRowHeight="15.75" x14ac:dyDescent="0.25"/>
  <cols>
    <col min="1" max="1" width="26.42578125" style="8" customWidth="1"/>
    <col min="2" max="2" width="18.5703125" style="8" customWidth="1"/>
    <col min="3" max="3" width="21" style="8" customWidth="1"/>
    <col min="4" max="4" width="19.140625" style="8" customWidth="1"/>
    <col min="5" max="5" width="19.28515625" style="8" customWidth="1"/>
    <col min="6" max="6" width="11.85546875" style="8" customWidth="1"/>
    <col min="7" max="7" width="17.42578125" style="9" customWidth="1"/>
    <col min="8" max="8" width="11.85546875" style="8" customWidth="1"/>
    <col min="9" max="9" width="19" style="9" customWidth="1"/>
    <col min="10" max="10" width="11.85546875" style="8" customWidth="1"/>
    <col min="11" max="11" width="15.5703125" style="9" customWidth="1"/>
  </cols>
  <sheetData>
    <row r="1" spans="1:11" ht="43.5" customHeight="1" x14ac:dyDescent="0.25">
      <c r="J1" s="19" t="s">
        <v>58</v>
      </c>
      <c r="K1" s="19"/>
    </row>
    <row r="2" spans="1:11" ht="58.5" customHeight="1" x14ac:dyDescent="0.3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15.75" customHeight="1" x14ac:dyDescent="0.25">
      <c r="A4" s="20" t="s">
        <v>31</v>
      </c>
      <c r="B4" s="20" t="s">
        <v>0</v>
      </c>
      <c r="C4" s="20"/>
      <c r="D4" s="20" t="s">
        <v>1</v>
      </c>
      <c r="E4" s="20"/>
      <c r="F4" s="20" t="s">
        <v>7</v>
      </c>
      <c r="G4" s="20"/>
      <c r="H4" s="20" t="s">
        <v>13</v>
      </c>
      <c r="I4" s="20"/>
      <c r="J4" s="20" t="s">
        <v>14</v>
      </c>
      <c r="K4" s="20"/>
    </row>
    <row r="5" spans="1:11" ht="31.5" x14ac:dyDescent="0.25">
      <c r="A5" s="20"/>
      <c r="B5" s="14" t="s">
        <v>28</v>
      </c>
      <c r="C5" s="14" t="s">
        <v>2</v>
      </c>
      <c r="D5" s="14" t="s">
        <v>29</v>
      </c>
      <c r="E5" s="14" t="s">
        <v>2</v>
      </c>
      <c r="F5" s="14" t="s">
        <v>28</v>
      </c>
      <c r="G5" s="14" t="s">
        <v>2</v>
      </c>
      <c r="H5" s="14" t="s">
        <v>29</v>
      </c>
      <c r="I5" s="14" t="s">
        <v>2</v>
      </c>
      <c r="J5" s="14" t="s">
        <v>29</v>
      </c>
      <c r="K5" s="14" t="s">
        <v>2</v>
      </c>
    </row>
    <row r="6" spans="1:11" ht="73.5" customHeight="1" x14ac:dyDescent="0.25">
      <c r="A6" s="20" t="s">
        <v>3</v>
      </c>
      <c r="B6" s="14"/>
      <c r="C6" s="14"/>
      <c r="D6" s="14">
        <v>252</v>
      </c>
      <c r="E6" s="6" t="s">
        <v>16</v>
      </c>
      <c r="F6" s="1">
        <v>1393.22</v>
      </c>
      <c r="G6" s="6" t="s">
        <v>55</v>
      </c>
      <c r="H6" s="1">
        <v>657.67</v>
      </c>
      <c r="I6" s="6" t="s">
        <v>16</v>
      </c>
      <c r="J6" s="1"/>
      <c r="K6" s="6"/>
    </row>
    <row r="7" spans="1:11" ht="63" x14ac:dyDescent="0.25">
      <c r="A7" s="20"/>
      <c r="B7" s="14"/>
      <c r="C7" s="14"/>
      <c r="D7" s="14"/>
      <c r="E7" s="14"/>
      <c r="F7" s="10">
        <v>380</v>
      </c>
      <c r="G7" s="18" t="s">
        <v>32</v>
      </c>
      <c r="H7" s="1"/>
      <c r="I7" s="6"/>
      <c r="J7" s="1"/>
      <c r="K7" s="6"/>
    </row>
    <row r="8" spans="1:11" ht="170.25" customHeight="1" x14ac:dyDescent="0.25">
      <c r="A8" s="20" t="s">
        <v>33</v>
      </c>
      <c r="B8" s="14">
        <v>1110</v>
      </c>
      <c r="C8" s="14" t="s">
        <v>45</v>
      </c>
      <c r="D8" s="14"/>
      <c r="E8" s="14"/>
      <c r="F8" s="1">
        <v>15750.32</v>
      </c>
      <c r="G8" s="6" t="s">
        <v>46</v>
      </c>
      <c r="H8" s="1">
        <v>11282.37</v>
      </c>
      <c r="I8" s="6" t="s">
        <v>20</v>
      </c>
      <c r="J8" s="1">
        <v>265</v>
      </c>
      <c r="K8" s="6" t="s">
        <v>19</v>
      </c>
    </row>
    <row r="9" spans="1:11" ht="146.25" customHeight="1" x14ac:dyDescent="0.25">
      <c r="A9" s="20"/>
      <c r="B9" s="14"/>
      <c r="C9" s="14"/>
      <c r="D9" s="14"/>
      <c r="E9" s="14"/>
      <c r="F9" s="10">
        <v>295.60000000000002</v>
      </c>
      <c r="G9" s="18" t="s">
        <v>34</v>
      </c>
      <c r="H9" s="10">
        <v>1524.91</v>
      </c>
      <c r="I9" s="18" t="s">
        <v>35</v>
      </c>
      <c r="J9" s="1"/>
      <c r="K9" s="6"/>
    </row>
    <row r="10" spans="1:11" ht="161.25" customHeight="1" x14ac:dyDescent="0.25">
      <c r="A10" s="20" t="s">
        <v>4</v>
      </c>
      <c r="B10" s="14">
        <v>1188</v>
      </c>
      <c r="C10" s="14" t="s">
        <v>59</v>
      </c>
      <c r="D10" s="14"/>
      <c r="E10" s="14"/>
      <c r="F10" s="2">
        <v>3297.05</v>
      </c>
      <c r="G10" s="6" t="s">
        <v>56</v>
      </c>
      <c r="H10" s="2"/>
      <c r="I10" s="7"/>
      <c r="J10" s="2"/>
      <c r="K10" s="7"/>
    </row>
    <row r="11" spans="1:11" ht="78" customHeight="1" x14ac:dyDescent="0.25">
      <c r="A11" s="20"/>
      <c r="B11" s="14"/>
      <c r="C11" s="14"/>
      <c r="D11" s="14"/>
      <c r="E11" s="14"/>
      <c r="F11" s="11">
        <v>59.6</v>
      </c>
      <c r="G11" s="18" t="s">
        <v>41</v>
      </c>
      <c r="H11" s="2"/>
      <c r="I11" s="7"/>
      <c r="J11" s="2"/>
      <c r="K11" s="7"/>
    </row>
    <row r="12" spans="1:11" ht="186.75" customHeight="1" x14ac:dyDescent="0.25">
      <c r="A12" s="20" t="s">
        <v>5</v>
      </c>
      <c r="B12" s="14">
        <v>2469</v>
      </c>
      <c r="C12" s="14" t="s">
        <v>47</v>
      </c>
      <c r="D12" s="14"/>
      <c r="E12" s="14"/>
      <c r="F12" s="2">
        <v>14162.45</v>
      </c>
      <c r="G12" s="6" t="s">
        <v>48</v>
      </c>
      <c r="H12" s="2">
        <v>5988.94</v>
      </c>
      <c r="I12" s="6" t="s">
        <v>49</v>
      </c>
      <c r="J12" s="2">
        <v>5579.07</v>
      </c>
      <c r="K12" s="6" t="s">
        <v>18</v>
      </c>
    </row>
    <row r="13" spans="1:11" ht="71.25" customHeight="1" x14ac:dyDescent="0.25">
      <c r="A13" s="20"/>
      <c r="B13" s="14"/>
      <c r="C13" s="14"/>
      <c r="D13" s="14"/>
      <c r="E13" s="14"/>
      <c r="F13" s="11">
        <v>347.1</v>
      </c>
      <c r="G13" s="18" t="s">
        <v>38</v>
      </c>
      <c r="H13" s="11">
        <v>6723.6</v>
      </c>
      <c r="I13" s="18" t="s">
        <v>32</v>
      </c>
      <c r="J13" s="2"/>
      <c r="K13" s="6"/>
    </row>
    <row r="14" spans="1:11" ht="310.5" customHeight="1" x14ac:dyDescent="0.25">
      <c r="A14" s="20" t="s">
        <v>6</v>
      </c>
      <c r="B14" s="14">
        <v>3470</v>
      </c>
      <c r="C14" s="14" t="s">
        <v>51</v>
      </c>
      <c r="D14" s="14">
        <v>886</v>
      </c>
      <c r="E14" s="12" t="s">
        <v>50</v>
      </c>
      <c r="F14" s="2">
        <v>1310.73</v>
      </c>
      <c r="G14" s="6" t="s">
        <v>52</v>
      </c>
      <c r="H14" s="2">
        <v>2720.59</v>
      </c>
      <c r="I14" s="6" t="s">
        <v>53</v>
      </c>
      <c r="J14" s="2">
        <v>481.5</v>
      </c>
      <c r="K14" s="6" t="s">
        <v>54</v>
      </c>
    </row>
    <row r="15" spans="1:11" ht="57.75" customHeight="1" x14ac:dyDescent="0.25">
      <c r="A15" s="20"/>
      <c r="B15" s="14"/>
      <c r="C15" s="14"/>
      <c r="D15" s="14"/>
      <c r="E15" s="14"/>
      <c r="F15" s="11">
        <v>395.2</v>
      </c>
      <c r="G15" s="18" t="s">
        <v>32</v>
      </c>
      <c r="H15" s="2"/>
      <c r="I15" s="6"/>
      <c r="J15" s="2"/>
      <c r="K15" s="6"/>
    </row>
    <row r="16" spans="1:11" ht="78.75" x14ac:dyDescent="0.25">
      <c r="A16" s="14" t="s">
        <v>8</v>
      </c>
      <c r="B16" s="14"/>
      <c r="C16" s="14"/>
      <c r="D16" s="14"/>
      <c r="E16" s="14"/>
      <c r="F16" s="2">
        <v>2874.09</v>
      </c>
      <c r="G16" s="6" t="s">
        <v>24</v>
      </c>
      <c r="H16" s="2">
        <v>1568.26</v>
      </c>
      <c r="I16" s="6" t="s">
        <v>25</v>
      </c>
      <c r="J16" s="2">
        <v>1343.45</v>
      </c>
      <c r="K16" s="6" t="s">
        <v>57</v>
      </c>
    </row>
    <row r="17" spans="1:11" ht="138.75" customHeight="1" x14ac:dyDescent="0.25">
      <c r="A17" s="20" t="s">
        <v>36</v>
      </c>
      <c r="B17" s="14"/>
      <c r="C17" s="14"/>
      <c r="D17" s="14"/>
      <c r="E17" s="14"/>
      <c r="F17" s="2">
        <v>2427.92</v>
      </c>
      <c r="G17" s="6" t="s">
        <v>9</v>
      </c>
      <c r="H17" s="2"/>
      <c r="I17" s="6"/>
      <c r="J17" s="2"/>
      <c r="K17" s="6"/>
    </row>
    <row r="18" spans="1:11" ht="51.75" customHeight="1" x14ac:dyDescent="0.25">
      <c r="A18" s="20"/>
      <c r="B18" s="14"/>
      <c r="C18" s="14"/>
      <c r="D18" s="14"/>
      <c r="E18" s="14"/>
      <c r="F18" s="11">
        <v>387.82</v>
      </c>
      <c r="G18" s="18" t="s">
        <v>37</v>
      </c>
      <c r="H18" s="2"/>
      <c r="I18" s="6"/>
      <c r="J18" s="2"/>
      <c r="K18" s="6"/>
    </row>
    <row r="19" spans="1:11" ht="69" customHeight="1" x14ac:dyDescent="0.25">
      <c r="A19" s="14" t="s">
        <v>11</v>
      </c>
      <c r="B19" s="14"/>
      <c r="C19" s="13"/>
      <c r="D19" s="14"/>
      <c r="E19" s="13"/>
      <c r="F19" s="2">
        <v>599.20000000000005</v>
      </c>
      <c r="G19" s="6" t="s">
        <v>15</v>
      </c>
      <c r="H19" s="2">
        <v>572.1</v>
      </c>
      <c r="I19" s="6" t="s">
        <v>15</v>
      </c>
      <c r="J19" s="2">
        <v>360.9</v>
      </c>
      <c r="K19" s="6" t="s">
        <v>15</v>
      </c>
    </row>
    <row r="20" spans="1:11" ht="53.25" customHeight="1" x14ac:dyDescent="0.25">
      <c r="A20" s="20" t="s">
        <v>17</v>
      </c>
      <c r="B20" s="14"/>
      <c r="C20" s="14"/>
      <c r="D20" s="14"/>
      <c r="E20" s="14"/>
      <c r="F20" s="2">
        <v>3589.84</v>
      </c>
      <c r="G20" s="6" t="s">
        <v>26</v>
      </c>
      <c r="H20" s="2"/>
      <c r="I20" s="6"/>
      <c r="J20" s="2"/>
      <c r="K20" s="6"/>
    </row>
    <row r="21" spans="1:11" ht="84.75" customHeight="1" x14ac:dyDescent="0.25">
      <c r="A21" s="20"/>
      <c r="B21" s="14"/>
      <c r="C21" s="14"/>
      <c r="D21" s="14"/>
      <c r="E21" s="14"/>
      <c r="F21" s="11">
        <v>956.91399999999999</v>
      </c>
      <c r="G21" s="18" t="s">
        <v>39</v>
      </c>
      <c r="H21" s="2"/>
      <c r="I21" s="6"/>
      <c r="J21" s="2"/>
      <c r="K21" s="6"/>
    </row>
    <row r="22" spans="1:11" ht="51.75" customHeight="1" x14ac:dyDescent="0.25">
      <c r="A22" s="14" t="s">
        <v>21</v>
      </c>
      <c r="B22" s="14"/>
      <c r="C22" s="14"/>
      <c r="D22" s="14"/>
      <c r="E22" s="14"/>
      <c r="F22" s="2">
        <v>561.40800000000002</v>
      </c>
      <c r="G22" s="6" t="s">
        <v>22</v>
      </c>
      <c r="H22" s="2">
        <v>493.6</v>
      </c>
      <c r="I22" s="6" t="s">
        <v>23</v>
      </c>
      <c r="J22" s="2"/>
      <c r="K22" s="6"/>
    </row>
    <row r="23" spans="1:11" ht="51.75" customHeight="1" x14ac:dyDescent="0.25">
      <c r="A23" s="20" t="s">
        <v>10</v>
      </c>
      <c r="B23" s="14"/>
      <c r="C23" s="14"/>
      <c r="D23" s="14"/>
      <c r="E23" s="14"/>
      <c r="F23" s="2">
        <v>1515.71</v>
      </c>
      <c r="G23" s="6" t="s">
        <v>12</v>
      </c>
      <c r="H23" s="2"/>
      <c r="I23" s="6"/>
      <c r="J23" s="2"/>
      <c r="K23" s="6"/>
    </row>
    <row r="24" spans="1:11" ht="252" x14ac:dyDescent="0.25">
      <c r="A24" s="20"/>
      <c r="B24" s="14"/>
      <c r="C24" s="14"/>
      <c r="D24" s="14"/>
      <c r="E24" s="14"/>
      <c r="F24" s="11">
        <v>274.76400000000001</v>
      </c>
      <c r="G24" s="18" t="s">
        <v>40</v>
      </c>
      <c r="H24" s="2"/>
      <c r="I24" s="6"/>
      <c r="J24" s="2"/>
      <c r="K24" s="6"/>
    </row>
    <row r="25" spans="1:11" x14ac:dyDescent="0.25">
      <c r="A25" s="3" t="s">
        <v>30</v>
      </c>
      <c r="B25" s="4">
        <f>B27+B28</f>
        <v>8237</v>
      </c>
      <c r="C25" s="3"/>
      <c r="D25" s="4">
        <f>D27+D28</f>
        <v>1138</v>
      </c>
      <c r="E25" s="3"/>
      <c r="F25" s="4">
        <f>F27+F28</f>
        <v>50578.935999999994</v>
      </c>
      <c r="G25" s="4"/>
      <c r="H25" s="4">
        <f>H27+H28</f>
        <v>31532.039999999994</v>
      </c>
      <c r="I25" s="4"/>
      <c r="J25" s="4">
        <f t="shared" ref="J25" si="0">J27+J28</f>
        <v>8029.9199999999992</v>
      </c>
      <c r="K25" s="4"/>
    </row>
    <row r="26" spans="1:11" x14ac:dyDescent="0.25">
      <c r="A26" s="14" t="s">
        <v>42</v>
      </c>
      <c r="B26" s="14"/>
      <c r="C26" s="14"/>
      <c r="D26" s="14"/>
      <c r="E26" s="14"/>
      <c r="F26" s="4"/>
      <c r="G26" s="4"/>
      <c r="H26" s="4"/>
      <c r="I26" s="4"/>
      <c r="J26" s="4"/>
      <c r="K26" s="4"/>
    </row>
    <row r="27" spans="1:11" ht="31.5" x14ac:dyDescent="0.25">
      <c r="A27" s="14" t="s">
        <v>43</v>
      </c>
      <c r="B27" s="14"/>
      <c r="C27" s="14"/>
      <c r="D27" s="14"/>
      <c r="E27" s="14"/>
      <c r="F27" s="1">
        <f>F7+F9+F11+F15+F18+F21+F24+F13</f>
        <v>3096.998</v>
      </c>
      <c r="G27" s="1"/>
      <c r="H27" s="1">
        <f>H7+H9+H11+H15+H18+H21+H24+H13</f>
        <v>8248.51</v>
      </c>
      <c r="I27" s="1"/>
      <c r="J27" s="1">
        <f>J7+J9+J11+J13+J15+J18+J21+J24</f>
        <v>0</v>
      </c>
      <c r="K27" s="1">
        <f>K7+K9+K11+K13+K15+K18+K21+K24</f>
        <v>0</v>
      </c>
    </row>
    <row r="28" spans="1:11" ht="78.75" x14ac:dyDescent="0.25">
      <c r="A28" s="14" t="s">
        <v>44</v>
      </c>
      <c r="B28" s="4">
        <f>B8+B10+B12+B14</f>
        <v>8237</v>
      </c>
      <c r="C28" s="14"/>
      <c r="D28" s="4">
        <f>D6+D14</f>
        <v>1138</v>
      </c>
      <c r="E28" s="14"/>
      <c r="F28" s="1">
        <f>F6+F8+F10+F12+F14+F16+F17+F19+F20+F22+F23</f>
        <v>47481.937999999995</v>
      </c>
      <c r="G28" s="1"/>
      <c r="H28" s="1">
        <f>H6+H8+H12+H14+H19+H22+H16</f>
        <v>23283.529999999995</v>
      </c>
      <c r="I28" s="1"/>
      <c r="J28" s="1">
        <f>J8+J12+J14+J16+J19</f>
        <v>8029.9199999999992</v>
      </c>
      <c r="K28" s="1"/>
    </row>
    <row r="29" spans="1:11" ht="27.75" hidden="1" customHeight="1" x14ac:dyDescent="0.25">
      <c r="A29" s="17">
        <f>SUM(B29:J29)</f>
        <v>99515.895999999993</v>
      </c>
      <c r="B29" s="15">
        <f>SUM(B6:B24)</f>
        <v>8237</v>
      </c>
      <c r="C29" s="16"/>
      <c r="D29" s="15">
        <f>SUM(D6:D24)</f>
        <v>1138</v>
      </c>
      <c r="E29" s="16"/>
      <c r="F29" s="15">
        <f>SUM(F6:F24)</f>
        <v>50578.936000000002</v>
      </c>
      <c r="H29" s="15">
        <f>SUM(H6:H24)</f>
        <v>31532.039999999994</v>
      </c>
      <c r="J29" s="15">
        <f>SUM(J6:J24)</f>
        <v>8029.9199999999992</v>
      </c>
    </row>
  </sheetData>
  <mergeCells count="16">
    <mergeCell ref="J1:K1"/>
    <mergeCell ref="A20:A21"/>
    <mergeCell ref="A23:A24"/>
    <mergeCell ref="A6:A7"/>
    <mergeCell ref="A8:A9"/>
    <mergeCell ref="A10:A11"/>
    <mergeCell ref="A12:A13"/>
    <mergeCell ref="A14:A15"/>
    <mergeCell ref="A17:A18"/>
    <mergeCell ref="A2:K2"/>
    <mergeCell ref="A4:A5"/>
    <mergeCell ref="F4:G4"/>
    <mergeCell ref="H4:I4"/>
    <mergeCell ref="J4:K4"/>
    <mergeCell ref="B4:C4"/>
    <mergeCell ref="D4:E4"/>
  </mergeCells>
  <pageMargins left="0.70866141732283472" right="0.70866141732283472" top="0.74803149606299213" bottom="0.55118110236220474" header="0.31496062992125984" footer="0.31496062992125984"/>
  <pageSetup paperSize="9" scale="68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Ефимова Анна Николаевна</cp:lastModifiedBy>
  <cp:lastPrinted>2023-06-05T12:23:13Z</cp:lastPrinted>
  <dcterms:created xsi:type="dcterms:W3CDTF">2023-03-14T04:38:06Z</dcterms:created>
  <dcterms:modified xsi:type="dcterms:W3CDTF">2023-10-03T09:56:06Z</dcterms:modified>
</cp:coreProperties>
</file>