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076\"/>
    </mc:Choice>
  </mc:AlternateContent>
  <bookViews>
    <workbookView xWindow="0" yWindow="0" windowWidth="28800" windowHeight="12330"/>
  </bookViews>
  <sheets>
    <sheet name="Лист2" sheetId="2" r:id="rId1"/>
    <sheet name="Лист3" sheetId="3" r:id="rId2"/>
  </sheets>
  <definedNames>
    <definedName name="_xlnm.Print_Titles" localSheetId="0">Лист2!$4:$5</definedName>
  </definedNames>
  <calcPr calcId="162913" calcMode="manual"/>
</workbook>
</file>

<file path=xl/calcChain.xml><?xml version="1.0" encoding="utf-8"?>
<calcChain xmlns="http://schemas.openxmlformats.org/spreadsheetml/2006/main">
  <c r="A27" i="2" l="1"/>
  <c r="D27" i="2"/>
  <c r="F27" i="2"/>
  <c r="H27" i="2"/>
  <c r="J27" i="2"/>
  <c r="B27" i="2"/>
  <c r="J26" i="2"/>
  <c r="J23" i="2" s="1"/>
  <c r="H25" i="2"/>
  <c r="H23" i="2"/>
  <c r="F23" i="2"/>
  <c r="H26" i="2"/>
  <c r="F25" i="2"/>
  <c r="F26" i="2"/>
  <c r="D23" i="2"/>
  <c r="B23" i="2"/>
  <c r="D26" i="2"/>
  <c r="B26" i="2"/>
  <c r="J25" i="2" l="1"/>
  <c r="H21" i="2"/>
  <c r="F21" i="2"/>
</calcChain>
</file>

<file path=xl/sharedStrings.xml><?xml version="1.0" encoding="utf-8"?>
<sst xmlns="http://schemas.openxmlformats.org/spreadsheetml/2006/main" count="71" uniqueCount="63">
  <si>
    <t>План на 2024 год</t>
  </si>
  <si>
    <t>План на 2025 год</t>
  </si>
  <si>
    <t>Наименование мероприятий</t>
  </si>
  <si>
    <t>МБУИ "Тольяттинский театр кукол" пл. Свободы,2</t>
  </si>
  <si>
    <t xml:space="preserve">МБУК ТКМ, </t>
  </si>
  <si>
    <t>МБУК ГМК "Наследие"</t>
  </si>
  <si>
    <t xml:space="preserve"> МАУ "КЦ Автоград"</t>
  </si>
  <si>
    <t>МАУ "КЦ "Буревестник"</t>
  </si>
  <si>
    <t>МБУК ОДБ,</t>
  </si>
  <si>
    <t xml:space="preserve"> МБУК "Библиотеки Тольятти" б-р Ленина,10</t>
  </si>
  <si>
    <t>План на 2026 год</t>
  </si>
  <si>
    <t>МБУИ МДТ ул. Л. Чайкиной,65</t>
  </si>
  <si>
    <t xml:space="preserve">МБУК ТХМ </t>
  </si>
  <si>
    <t>Ремонт полов Сверд.3</t>
  </si>
  <si>
    <t>МБУК ДЦ "Русич" ул. Носова,10</t>
  </si>
  <si>
    <t xml:space="preserve">Ремонт пола в зале 1 го этажа </t>
  </si>
  <si>
    <t>МАУ ТЮЗ "Дилижанс" ул. Ст. Разина,93</t>
  </si>
  <si>
    <t>План на 2027 год</t>
  </si>
  <si>
    <t>План на 2028 год</t>
  </si>
  <si>
    <t xml:space="preserve">   Замена окон банык.66-292,8т.р.,замена окон-Чайк.71а-237,6 т.р...замена сантехнического оборудования в библиотеках-158,18т.р.,, замена светил.-569,4 т.р. замена стеллажей на металлические-750,0 т.р.,</t>
  </si>
  <si>
    <t>замена стеллажей на металлические-750,0 т.р.р..рем. Помещ.Жилина,44-603,42т.р.,замена светил.-569,4 т.р</t>
  </si>
  <si>
    <t xml:space="preserve">Ремонт крыльца запас.входа -403,63 т.р., Ремонт крыльца -1208,0 т.р., </t>
  </si>
  <si>
    <t>ямочный ремонт тран.развязки-1180,64т.р., замена окон в офисах-2200т.р.</t>
  </si>
  <si>
    <t>Обследование объекта эстакады-3497,12т.р., разработка ПСД на замену узлов учета тепла -112т.р..разработка ПСд на устройство контура зазем.-181,53т.р.,ямочный ремонт тран.развязки-1180,64т.р.,(жалоба),огнезащитная обр.дер. констр, текстиля- 1210,66т.р.</t>
  </si>
  <si>
    <t>разработка ПСД на кап. ремонт ул. Чайкиной,71а</t>
  </si>
  <si>
    <t>разработка ПСД на кап. ремонт ул. Жилина,44</t>
  </si>
  <si>
    <t>замена против. дверей -191,3 т.р., ремонт фондохранил. (1шт)-177т.р., Замена витражей Банык.14-700 т.р.</t>
  </si>
  <si>
    <t>Разработка ПСД на монтаж вентиляции в подвалах -550т.р., замена против. дверей -191,3 т.р., ремонт фондохранил. (1шт)-191т.р.,  Замена радиаторов (Банык.14)-250т.р.</t>
  </si>
  <si>
    <t xml:space="preserve">Огнезащ. Обр. дер. Констр.-140т.р., Разработка ПСД на ремонт систем АПС и СО- 400 т.р.(250+150),замена против. Дверей -191,3 т.р.,расчет котегорий взрывозащ.-180т.р.,кап. ркмонт пола в экспозиции -1919,1т.р.  </t>
  </si>
  <si>
    <t>Монтаж греющ. саморегул. кабеля для ливнестоков</t>
  </si>
  <si>
    <t xml:space="preserve">Проведение ремонта, выполнение мероприятий по обеспечению эксплуатационных требований согласно нормам безопасности на объектах культуры, в том числе разработка проектно-сметной документации  </t>
  </si>
  <si>
    <t xml:space="preserve">Итого </t>
  </si>
  <si>
    <t>тыс.руб.</t>
  </si>
  <si>
    <t>Наименование учреждений</t>
  </si>
  <si>
    <r>
      <rPr>
        <sz val="12"/>
        <color rgb="FFFF0000"/>
        <rFont val="Times New Roman"/>
        <family val="1"/>
        <charset val="204"/>
      </rPr>
      <t xml:space="preserve">Разработка ПСД на кап. ремонт здания -3550 т.р. ; </t>
    </r>
    <r>
      <rPr>
        <b/>
        <sz val="12"/>
        <rFont val="Times New Roman"/>
        <family val="1"/>
        <charset val="204"/>
      </rPr>
      <t>Электромонтаж. Работы (светильники)- 58,63т.р.</t>
    </r>
    <r>
      <rPr>
        <sz val="12"/>
        <rFont val="Times New Roman"/>
        <family val="1"/>
        <charset val="204"/>
      </rPr>
      <t xml:space="preserve"> ,разработка ПСД на ремонт системы эл. снабжения -70,6т.р., </t>
    </r>
  </si>
  <si>
    <t>монтаж ограждения</t>
  </si>
  <si>
    <t>монтаж/демонтаж забора (ул. Советская, 38а, ул. Советская, 39)</t>
  </si>
  <si>
    <t>монтаж системы видеонаблюдения (1 библиотека)</t>
  </si>
  <si>
    <t>монтаж системы видеонаблюдения (ул. Свердлова,3)</t>
  </si>
  <si>
    <t>защитная пленка для обеспечения инженерно-технической укрепленности объекта (окна 1 и 2 этажей)</t>
  </si>
  <si>
    <t>в том числе:</t>
  </si>
  <si>
    <t>мероприятия по антитеррору</t>
  </si>
  <si>
    <t>приобретение туалетной кабины (ул. Советкая,38а)</t>
  </si>
  <si>
    <t>капитальный ремонт, мероприятия по обеспечению эксплуатационных требований</t>
  </si>
  <si>
    <t>764,11 - монтаж системы видеонаблюдения (2 библиотеки)
130,24 - защитная пленка для обеспечения инженерно-технической укрепленности объекта (8 библиотек)</t>
  </si>
  <si>
    <t>монтаж системы видеонаблюдения (4 библиотеки)</t>
  </si>
  <si>
    <t>Разработка ПСД на рем. Банык. 14.</t>
  </si>
  <si>
    <t>Ремонт помещений</t>
  </si>
  <si>
    <t>Техническое обследование здания ул. Советская,38</t>
  </si>
  <si>
    <t>Ремонт фасада</t>
  </si>
  <si>
    <t>Разработка научно-проектной документации по сохран.  Объекта культурного наследия 2 этап 152,05 , Монтаж щитов приточ. Вентиляции зала и фойе -397,97т.р, установка эл. задвижки на хол.воду с автом.-167,06т.р.</t>
  </si>
  <si>
    <t>Ремонт вход.группы ул. Октяб.1</t>
  </si>
  <si>
    <t xml:space="preserve"> Ремонт крыльца библ. Макарова,8 -123,21т.р., разработка ПСД на кап. ремонт Макарова.8-335т.р.</t>
  </si>
  <si>
    <t>замена витражейЖилина,44-1229,7т.р., замена стеллажей на металлические-750,0 т.р.замена светил.-298,94 т.р, 1500 - замена стеллажей на металлические-</t>
  </si>
  <si>
    <t xml:space="preserve">Кап. ремонт теплового узла с приб. учета, монтаж АПС и СОУЭ </t>
  </si>
  <si>
    <t>Разработка научно-проектной документации по сохран.  Объекта культурного наследия 1 этап</t>
  </si>
  <si>
    <t>Разработка ПСД и согласование перепланировок в 6 библиотеках</t>
  </si>
  <si>
    <t xml:space="preserve">замена окон. блоков  (б-р 50 лет Окт.,55) </t>
  </si>
  <si>
    <t xml:space="preserve">Выполнение работ по облицовке стен цоколя </t>
  </si>
  <si>
    <t xml:space="preserve"> ремонт фасада здания (окончание)</t>
  </si>
  <si>
    <t xml:space="preserve"> замена входной двери дер.</t>
  </si>
  <si>
    <t>замена окон в офисах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</si>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</sst>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="75" zoomScaleNormal="75" workbookViewId="0">
      <selection activeCell="A27" sqref="A27"/>
    </sheetView>
  </sheetViews>
  <sheetFormatPr defaultRowHeight="15.75" x14ac:dyDescent="0.25"/>
  <cols>
    <col min="1" max="1" width="26.42578125" style="8" customWidth="1"/>
    <col min="2" max="2" width="17.28515625" style="8" customWidth="1"/>
    <col min="3" max="3" width="20" style="8" customWidth="1"/>
    <col min="4" max="4" width="16.42578125" style="8" customWidth="1"/>
    <col min="5" max="5" width="19.28515625" style="8" customWidth="1"/>
    <col min="6" max="6" width="14.85546875" style="8" customWidth="1"/>
    <col min="7" max="7" width="26.85546875" style="11" customWidth="1"/>
    <col min="8" max="8" width="11.85546875" style="8" customWidth="1"/>
    <col min="9" max="9" width="24.7109375" style="11" customWidth="1"/>
    <col min="10" max="10" width="14.5703125" style="8" customWidth="1"/>
    <col min="11" max="11" width="23.7109375" style="11" customWidth="1"/>
  </cols>
  <sheetData>
    <row r="1" spans="1:11" ht="45" customHeight="1" x14ac:dyDescent="0.25">
      <c r="J1" s="26" t="s">
        <v>62</v>
      </c>
      <c r="K1" s="26"/>
    </row>
    <row r="2" spans="1:11" ht="54" customHeight="1" x14ac:dyDescent="0.25">
      <c r="A2" s="24" t="s">
        <v>30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5.75" customHeight="1" x14ac:dyDescent="0.25">
      <c r="A4" s="23" t="s">
        <v>33</v>
      </c>
      <c r="B4" s="25" t="s">
        <v>0</v>
      </c>
      <c r="C4" s="25"/>
      <c r="D4" s="25" t="s">
        <v>1</v>
      </c>
      <c r="E4" s="25"/>
      <c r="F4" s="25" t="s">
        <v>10</v>
      </c>
      <c r="G4" s="25"/>
      <c r="H4" s="25" t="s">
        <v>17</v>
      </c>
      <c r="I4" s="25"/>
      <c r="J4" s="25" t="s">
        <v>18</v>
      </c>
      <c r="K4" s="25"/>
    </row>
    <row r="5" spans="1:11" ht="31.5" x14ac:dyDescent="0.25">
      <c r="A5" s="23"/>
      <c r="B5" s="20" t="s">
        <v>32</v>
      </c>
      <c r="C5" s="20" t="s">
        <v>2</v>
      </c>
      <c r="D5" s="20" t="s">
        <v>32</v>
      </c>
      <c r="E5" s="20" t="s">
        <v>2</v>
      </c>
      <c r="F5" s="20" t="s">
        <v>32</v>
      </c>
      <c r="G5" s="20" t="s">
        <v>2</v>
      </c>
      <c r="H5" s="20" t="s">
        <v>32</v>
      </c>
      <c r="I5" s="20" t="s">
        <v>2</v>
      </c>
      <c r="J5" s="20" t="s">
        <v>32</v>
      </c>
      <c r="K5" s="20" t="s">
        <v>2</v>
      </c>
    </row>
    <row r="6" spans="1:11" ht="31.5" x14ac:dyDescent="0.25">
      <c r="A6" s="23" t="s">
        <v>11</v>
      </c>
      <c r="B6" s="20"/>
      <c r="C6" s="20"/>
      <c r="D6" s="20"/>
      <c r="E6" s="20"/>
      <c r="F6" s="1">
        <v>2188.36</v>
      </c>
      <c r="G6" s="1" t="s">
        <v>58</v>
      </c>
      <c r="H6" s="1">
        <v>3596.71</v>
      </c>
      <c r="I6" s="1" t="s">
        <v>59</v>
      </c>
      <c r="J6" s="1"/>
      <c r="K6" s="1"/>
    </row>
    <row r="7" spans="1:11" ht="42.75" customHeight="1" x14ac:dyDescent="0.25">
      <c r="A7" s="23"/>
      <c r="B7" s="20"/>
      <c r="C7" s="20"/>
      <c r="D7" s="20"/>
      <c r="E7" s="20"/>
      <c r="F7" s="12">
        <v>503.43200000000002</v>
      </c>
      <c r="G7" s="12" t="s">
        <v>35</v>
      </c>
      <c r="H7" s="1"/>
      <c r="I7" s="1"/>
      <c r="J7" s="1"/>
      <c r="K7" s="1"/>
    </row>
    <row r="8" spans="1:11" ht="31.5" x14ac:dyDescent="0.25">
      <c r="A8" s="20" t="s">
        <v>14</v>
      </c>
      <c r="B8" s="20"/>
      <c r="C8" s="20"/>
      <c r="D8" s="20"/>
      <c r="E8" s="20"/>
      <c r="F8" s="1">
        <v>903.48</v>
      </c>
      <c r="G8" s="1" t="s">
        <v>15</v>
      </c>
      <c r="H8" s="1"/>
      <c r="I8" s="1"/>
      <c r="J8" s="1"/>
      <c r="K8" s="1"/>
    </row>
    <row r="9" spans="1:11" ht="134.25" customHeight="1" x14ac:dyDescent="0.25">
      <c r="A9" s="20" t="s">
        <v>3</v>
      </c>
      <c r="B9" s="20"/>
      <c r="C9" s="20"/>
      <c r="D9" s="20"/>
      <c r="E9" s="20"/>
      <c r="F9" s="2">
        <v>3679.23</v>
      </c>
      <c r="G9" s="1" t="s">
        <v>34</v>
      </c>
      <c r="H9" s="2">
        <v>1611.63</v>
      </c>
      <c r="I9" s="1" t="s">
        <v>21</v>
      </c>
      <c r="J9" s="2"/>
      <c r="K9" s="1"/>
    </row>
    <row r="10" spans="1:11" ht="162.75" customHeight="1" x14ac:dyDescent="0.25">
      <c r="A10" s="20" t="s">
        <v>4</v>
      </c>
      <c r="B10" s="20">
        <v>570</v>
      </c>
      <c r="C10" s="20" t="s">
        <v>46</v>
      </c>
      <c r="D10" s="20">
        <v>830</v>
      </c>
      <c r="E10" s="20" t="s">
        <v>47</v>
      </c>
      <c r="F10" s="3">
        <v>2830.4</v>
      </c>
      <c r="G10" s="10" t="s">
        <v>28</v>
      </c>
      <c r="H10" s="2">
        <v>1182.3</v>
      </c>
      <c r="I10" s="10" t="s">
        <v>27</v>
      </c>
      <c r="J10" s="2">
        <v>1068.3</v>
      </c>
      <c r="K10" s="10" t="s">
        <v>26</v>
      </c>
    </row>
    <row r="11" spans="1:11" x14ac:dyDescent="0.25">
      <c r="A11" s="23" t="s">
        <v>12</v>
      </c>
      <c r="B11" s="20"/>
      <c r="C11" s="20"/>
      <c r="D11" s="20"/>
      <c r="E11" s="20"/>
      <c r="F11" s="2">
        <v>529.54</v>
      </c>
      <c r="G11" s="10" t="s">
        <v>13</v>
      </c>
      <c r="H11" s="2"/>
      <c r="I11" s="10"/>
      <c r="J11" s="2"/>
      <c r="K11" s="10"/>
    </row>
    <row r="12" spans="1:11" ht="54.75" customHeight="1" x14ac:dyDescent="0.25">
      <c r="A12" s="23"/>
      <c r="B12" s="20"/>
      <c r="C12" s="20"/>
      <c r="D12" s="20"/>
      <c r="E12" s="20"/>
      <c r="F12" s="13">
        <v>137.07</v>
      </c>
      <c r="G12" s="15" t="s">
        <v>38</v>
      </c>
      <c r="H12" s="2"/>
      <c r="I12" s="10"/>
      <c r="J12" s="2"/>
      <c r="K12" s="10"/>
    </row>
    <row r="13" spans="1:11" ht="63" x14ac:dyDescent="0.25">
      <c r="A13" s="23" t="s">
        <v>5</v>
      </c>
      <c r="B13" s="20">
        <v>185</v>
      </c>
      <c r="C13" s="20" t="s">
        <v>48</v>
      </c>
      <c r="D13" s="20"/>
      <c r="E13" s="20"/>
      <c r="F13" s="2">
        <v>67.275000000000006</v>
      </c>
      <c r="G13" s="1" t="s">
        <v>60</v>
      </c>
      <c r="H13" s="2"/>
      <c r="I13" s="7"/>
      <c r="J13" s="2"/>
      <c r="K13" s="7"/>
    </row>
    <row r="14" spans="1:11" ht="64.5" customHeight="1" x14ac:dyDescent="0.25">
      <c r="A14" s="23"/>
      <c r="B14" s="20"/>
      <c r="C14" s="20"/>
      <c r="D14" s="20"/>
      <c r="E14" s="20"/>
      <c r="F14" s="13">
        <v>670.798</v>
      </c>
      <c r="G14" s="12" t="s">
        <v>36</v>
      </c>
      <c r="H14" s="2"/>
      <c r="I14" s="7"/>
      <c r="J14" s="2"/>
      <c r="K14" s="7"/>
    </row>
    <row r="15" spans="1:11" ht="31.5" x14ac:dyDescent="0.25">
      <c r="A15" s="23"/>
      <c r="B15" s="20"/>
      <c r="C15" s="20"/>
      <c r="D15" s="20"/>
      <c r="E15" s="20"/>
      <c r="F15" s="2">
        <v>32</v>
      </c>
      <c r="G15" s="1" t="s">
        <v>42</v>
      </c>
      <c r="H15" s="2"/>
      <c r="I15" s="7"/>
      <c r="J15" s="2"/>
      <c r="K15" s="7"/>
    </row>
    <row r="16" spans="1:11" ht="186" customHeight="1" x14ac:dyDescent="0.25">
      <c r="A16" s="23" t="s">
        <v>6</v>
      </c>
      <c r="B16" s="20"/>
      <c r="C16" s="20"/>
      <c r="D16" s="20"/>
      <c r="E16" s="20"/>
      <c r="F16" s="1">
        <v>6181.95</v>
      </c>
      <c r="G16" s="10" t="s">
        <v>23</v>
      </c>
      <c r="H16" s="1">
        <v>3380.64</v>
      </c>
      <c r="I16" s="10" t="s">
        <v>22</v>
      </c>
      <c r="J16" s="1">
        <v>2205.1</v>
      </c>
      <c r="K16" s="10" t="s">
        <v>61</v>
      </c>
    </row>
    <row r="17" spans="1:11" ht="87" customHeight="1" x14ac:dyDescent="0.25">
      <c r="A17" s="23"/>
      <c r="B17" s="20"/>
      <c r="C17" s="20"/>
      <c r="D17" s="20"/>
      <c r="E17" s="20"/>
      <c r="F17" s="12">
        <v>504</v>
      </c>
      <c r="G17" s="15" t="s">
        <v>39</v>
      </c>
      <c r="H17" s="1"/>
      <c r="I17" s="10"/>
      <c r="J17" s="1"/>
      <c r="K17" s="10"/>
    </row>
    <row r="18" spans="1:11" ht="78.75" x14ac:dyDescent="0.25">
      <c r="A18" s="20" t="s">
        <v>16</v>
      </c>
      <c r="B18" s="20"/>
      <c r="C18" s="20"/>
      <c r="D18" s="20">
        <v>3364</v>
      </c>
      <c r="E18" s="20" t="s">
        <v>54</v>
      </c>
      <c r="F18" s="1"/>
      <c r="G18" s="10"/>
      <c r="H18" s="1"/>
      <c r="I18" s="10"/>
      <c r="J18" s="1"/>
      <c r="K18" s="10"/>
    </row>
    <row r="19" spans="1:11" ht="188.25" customHeight="1" x14ac:dyDescent="0.25">
      <c r="A19" s="20" t="s">
        <v>7</v>
      </c>
      <c r="B19" s="20">
        <v>152</v>
      </c>
      <c r="C19" s="20" t="s">
        <v>55</v>
      </c>
      <c r="D19" s="20">
        <v>1917</v>
      </c>
      <c r="E19" s="20" t="s">
        <v>49</v>
      </c>
      <c r="F19" s="2">
        <v>717.08</v>
      </c>
      <c r="G19" s="1" t="s">
        <v>50</v>
      </c>
      <c r="H19" s="2">
        <v>480</v>
      </c>
      <c r="I19" s="1" t="s">
        <v>29</v>
      </c>
      <c r="J19" s="2"/>
      <c r="K19" s="7"/>
    </row>
    <row r="20" spans="1:11" ht="156" customHeight="1" x14ac:dyDescent="0.25">
      <c r="A20" s="23" t="s">
        <v>8</v>
      </c>
      <c r="B20" s="20">
        <v>297</v>
      </c>
      <c r="C20" s="20" t="s">
        <v>56</v>
      </c>
      <c r="D20" s="20">
        <v>918</v>
      </c>
      <c r="E20" s="20" t="s">
        <v>57</v>
      </c>
      <c r="F20" s="4">
        <v>2007.98</v>
      </c>
      <c r="G20" s="10" t="s">
        <v>19</v>
      </c>
      <c r="H20" s="5">
        <v>1922.82</v>
      </c>
      <c r="I20" s="10" t="s">
        <v>20</v>
      </c>
      <c r="J20" s="5">
        <v>3778.64</v>
      </c>
      <c r="K20" s="10" t="s">
        <v>53</v>
      </c>
    </row>
    <row r="21" spans="1:11" ht="138" customHeight="1" x14ac:dyDescent="0.25">
      <c r="A21" s="23"/>
      <c r="B21" s="20"/>
      <c r="C21" s="20"/>
      <c r="D21" s="20"/>
      <c r="E21" s="20"/>
      <c r="F21" s="14">
        <f>764.11+130.24</f>
        <v>894.35</v>
      </c>
      <c r="G21" s="15" t="s">
        <v>44</v>
      </c>
      <c r="H21" s="14">
        <f>382.05*4</f>
        <v>1528.2</v>
      </c>
      <c r="I21" s="15" t="s">
        <v>45</v>
      </c>
      <c r="J21" s="14">
        <v>382.05</v>
      </c>
      <c r="K21" s="15" t="s">
        <v>37</v>
      </c>
    </row>
    <row r="22" spans="1:11" ht="90" customHeight="1" x14ac:dyDescent="0.25">
      <c r="A22" s="20" t="s">
        <v>9</v>
      </c>
      <c r="B22" s="20"/>
      <c r="C22" s="20"/>
      <c r="D22" s="20">
        <v>333</v>
      </c>
      <c r="E22" s="20" t="s">
        <v>51</v>
      </c>
      <c r="F22" s="1">
        <v>458.21</v>
      </c>
      <c r="G22" s="10" t="s">
        <v>52</v>
      </c>
      <c r="H22" s="1">
        <v>550</v>
      </c>
      <c r="I22" s="10" t="s">
        <v>24</v>
      </c>
      <c r="J22" s="1">
        <v>485</v>
      </c>
      <c r="K22" s="10" t="s">
        <v>25</v>
      </c>
    </row>
    <row r="23" spans="1:11" x14ac:dyDescent="0.25">
      <c r="A23" s="6" t="s">
        <v>31</v>
      </c>
      <c r="B23" s="7">
        <f>B25+B26</f>
        <v>1204</v>
      </c>
      <c r="C23" s="6"/>
      <c r="D23" s="7">
        <f>D25+D26</f>
        <v>7362</v>
      </c>
      <c r="E23" s="6"/>
      <c r="F23" s="7">
        <f t="shared" ref="F23:J23" si="0">F25+F26</f>
        <v>22305.154999999999</v>
      </c>
      <c r="G23" s="7"/>
      <c r="H23" s="7">
        <f t="shared" si="0"/>
        <v>14252.300000000001</v>
      </c>
      <c r="I23" s="7"/>
      <c r="J23" s="7">
        <f t="shared" si="0"/>
        <v>7919.0899999999992</v>
      </c>
      <c r="K23" s="7"/>
    </row>
    <row r="24" spans="1:11" x14ac:dyDescent="0.25">
      <c r="A24" s="20" t="s">
        <v>40</v>
      </c>
      <c r="B24" s="20"/>
      <c r="C24" s="20"/>
      <c r="D24" s="20"/>
      <c r="E24" s="20"/>
      <c r="F24" s="17"/>
      <c r="G24" s="16"/>
      <c r="H24" s="17"/>
      <c r="I24" s="16"/>
      <c r="J24" s="17"/>
      <c r="K24" s="16"/>
    </row>
    <row r="25" spans="1:11" ht="31.5" x14ac:dyDescent="0.25">
      <c r="A25" s="6" t="s">
        <v>41</v>
      </c>
      <c r="B25" s="6">
        <v>0</v>
      </c>
      <c r="C25" s="6"/>
      <c r="D25" s="6">
        <v>0</v>
      </c>
      <c r="E25" s="6"/>
      <c r="F25" s="18">
        <f>F7+F12+F14+F17+F21</f>
        <v>2709.65</v>
      </c>
      <c r="G25" s="7"/>
      <c r="H25" s="18">
        <f>H21</f>
        <v>1528.2</v>
      </c>
      <c r="I25" s="7"/>
      <c r="J25" s="18">
        <f>J21</f>
        <v>382.05</v>
      </c>
      <c r="K25" s="7"/>
    </row>
    <row r="26" spans="1:11" ht="93" customHeight="1" x14ac:dyDescent="0.25">
      <c r="A26" s="6" t="s">
        <v>43</v>
      </c>
      <c r="B26" s="7">
        <f>B10+B13+B19+B20</f>
        <v>1204</v>
      </c>
      <c r="C26" s="6"/>
      <c r="D26" s="7">
        <f>D10+D18+D19+D20+D22</f>
        <v>7362</v>
      </c>
      <c r="E26" s="6"/>
      <c r="F26" s="7">
        <f>F6+F8+F9+F10+F11+F13+F15+F16+F19+F20+F22</f>
        <v>19595.504999999997</v>
      </c>
      <c r="G26" s="7"/>
      <c r="H26" s="7">
        <f>H6+H9+H10+H16+H19+H20+H22</f>
        <v>12724.1</v>
      </c>
      <c r="I26" s="7"/>
      <c r="J26" s="7">
        <f>J10+J16+J20+J22</f>
        <v>7537.0399999999991</v>
      </c>
      <c r="K26" s="7"/>
    </row>
    <row r="27" spans="1:11" ht="40.5" hidden="1" customHeight="1" x14ac:dyDescent="0.25">
      <c r="A27" s="22">
        <f>SUM(B27:J27)</f>
        <v>53042.544999999998</v>
      </c>
      <c r="B27" s="21">
        <f>SUM(B6:B22)</f>
        <v>1204</v>
      </c>
      <c r="C27" s="21"/>
      <c r="D27" s="21">
        <f t="shared" ref="D27:J27" si="1">SUM(D6:D22)</f>
        <v>7362</v>
      </c>
      <c r="E27" s="21"/>
      <c r="F27" s="21">
        <f t="shared" si="1"/>
        <v>22305.154999999999</v>
      </c>
      <c r="G27" s="21"/>
      <c r="H27" s="21">
        <f t="shared" si="1"/>
        <v>14252.300000000001</v>
      </c>
      <c r="I27" s="21"/>
      <c r="J27" s="21">
        <f t="shared" si="1"/>
        <v>7919.0899999999992</v>
      </c>
      <c r="K27" s="19"/>
    </row>
  </sheetData>
  <mergeCells count="13">
    <mergeCell ref="J1:K1"/>
    <mergeCell ref="A6:A7"/>
    <mergeCell ref="A11:A12"/>
    <mergeCell ref="A13:A15"/>
    <mergeCell ref="A16:A17"/>
    <mergeCell ref="A20:A21"/>
    <mergeCell ref="A2:K2"/>
    <mergeCell ref="A4:A5"/>
    <mergeCell ref="F4:G4"/>
    <mergeCell ref="H4:I4"/>
    <mergeCell ref="J4:K4"/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9" scale="60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Ефимова Анна Николаевна</cp:lastModifiedBy>
  <cp:lastPrinted>2023-06-05T12:24:12Z</cp:lastPrinted>
  <dcterms:created xsi:type="dcterms:W3CDTF">2023-03-14T04:38:06Z</dcterms:created>
  <dcterms:modified xsi:type="dcterms:W3CDTF">2023-10-03T09:56:40Z</dcterms:modified>
</cp:coreProperties>
</file>