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11640" tabRatio="393"/>
  </bookViews>
  <sheets>
    <sheet name="5 лет" sheetId="4" r:id="rId1"/>
  </sheets>
  <definedNames>
    <definedName name="_GoBack" localSheetId="0">'5 лет'!#REF!</definedName>
    <definedName name="_xlnm._FilterDatabase" localSheetId="0" hidden="1">'5 лет'!$B$4:$AH$5</definedName>
    <definedName name="_xlnm.Print_Titles" localSheetId="0">'5 лет'!$3:$4</definedName>
    <definedName name="_xlnm.Print_Area" localSheetId="0">'5 лет'!$A$2:$AG$166</definedName>
  </definedNames>
  <calcPr calcId="124519"/>
</workbook>
</file>

<file path=xl/calcChain.xml><?xml version="1.0" encoding="utf-8"?>
<calcChain xmlns="http://schemas.openxmlformats.org/spreadsheetml/2006/main">
  <c r="S7" i="4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6"/>
  <c r="S129" s="1"/>
  <c r="R129" l="1"/>
  <c r="T77"/>
  <c r="U77"/>
  <c r="V77"/>
  <c r="W77"/>
  <c r="X77"/>
  <c r="T75"/>
  <c r="U75"/>
  <c r="V75"/>
  <c r="W75"/>
  <c r="X75" s="1"/>
  <c r="T68"/>
  <c r="U68"/>
  <c r="V68"/>
  <c r="W68"/>
  <c r="X68"/>
  <c r="T26"/>
  <c r="U26"/>
  <c r="V26"/>
  <c r="W26"/>
  <c r="X26" s="1"/>
  <c r="T128"/>
  <c r="U128"/>
  <c r="V128"/>
  <c r="W128"/>
  <c r="X128"/>
  <c r="T126"/>
  <c r="U126"/>
  <c r="V126"/>
  <c r="W126"/>
  <c r="X126" s="1"/>
  <c r="T65"/>
  <c r="U65"/>
  <c r="V65"/>
  <c r="W65"/>
  <c r="X65"/>
  <c r="T13"/>
  <c r="U13"/>
  <c r="V13"/>
  <c r="W13"/>
  <c r="X13" s="1"/>
  <c r="T48"/>
  <c r="U48"/>
  <c r="V48"/>
  <c r="W48"/>
  <c r="X48"/>
  <c r="T22"/>
  <c r="U22"/>
  <c r="V22"/>
  <c r="W22"/>
  <c r="X22" s="1"/>
  <c r="T73"/>
  <c r="U73"/>
  <c r="V73"/>
  <c r="W73"/>
  <c r="X73"/>
  <c r="T127"/>
  <c r="U127"/>
  <c r="V127"/>
  <c r="W127"/>
  <c r="X127" s="1"/>
  <c r="T17"/>
  <c r="U17"/>
  <c r="V17"/>
  <c r="W17"/>
  <c r="X17"/>
  <c r="T6"/>
  <c r="U6"/>
  <c r="V6"/>
  <c r="W6"/>
  <c r="X6" s="1"/>
  <c r="T92"/>
  <c r="U92"/>
  <c r="V92"/>
  <c r="W92"/>
  <c r="X92"/>
  <c r="T103"/>
  <c r="U103"/>
  <c r="V103"/>
  <c r="W103"/>
  <c r="X103" s="1"/>
  <c r="T76"/>
  <c r="U76"/>
  <c r="V76"/>
  <c r="W76"/>
  <c r="X76"/>
  <c r="T91"/>
  <c r="U91"/>
  <c r="V91"/>
  <c r="W91"/>
  <c r="X91" s="1"/>
  <c r="T71"/>
  <c r="U71"/>
  <c r="V71"/>
  <c r="W71"/>
  <c r="X71"/>
  <c r="T78"/>
  <c r="U78"/>
  <c r="V78"/>
  <c r="W78"/>
  <c r="X78" s="1"/>
  <c r="T93"/>
  <c r="U93"/>
  <c r="V93"/>
  <c r="W93"/>
  <c r="X93"/>
  <c r="T82"/>
  <c r="U82"/>
  <c r="V82"/>
  <c r="W82"/>
  <c r="X82" s="1"/>
  <c r="T98"/>
  <c r="U98"/>
  <c r="V98"/>
  <c r="W98"/>
  <c r="X98"/>
  <c r="T81"/>
  <c r="U81"/>
  <c r="V81"/>
  <c r="W81"/>
  <c r="X81" s="1"/>
  <c r="T102"/>
  <c r="U102"/>
  <c r="V102"/>
  <c r="W102"/>
  <c r="X102"/>
  <c r="T67"/>
  <c r="U67"/>
  <c r="V67"/>
  <c r="W67"/>
  <c r="X67" s="1"/>
  <c r="T114"/>
  <c r="U114"/>
  <c r="V114"/>
  <c r="W114"/>
  <c r="X114"/>
  <c r="T89"/>
  <c r="U89"/>
  <c r="V89"/>
  <c r="W89"/>
  <c r="X89" s="1"/>
  <c r="T14"/>
  <c r="U14"/>
  <c r="V14"/>
  <c r="W14"/>
  <c r="X14"/>
  <c r="T79"/>
  <c r="U79"/>
  <c r="V79"/>
  <c r="W79"/>
  <c r="X79" s="1"/>
  <c r="T29"/>
  <c r="U29"/>
  <c r="V29"/>
  <c r="W29"/>
  <c r="X29"/>
  <c r="T85"/>
  <c r="U85"/>
  <c r="V85"/>
  <c r="W85"/>
  <c r="X85" s="1"/>
  <c r="T19"/>
  <c r="U19"/>
  <c r="V19"/>
  <c r="W19"/>
  <c r="X19"/>
  <c r="T101"/>
  <c r="U101"/>
  <c r="V101"/>
  <c r="W101"/>
  <c r="X101" s="1"/>
  <c r="T125"/>
  <c r="U125"/>
  <c r="V125"/>
  <c r="W125"/>
  <c r="X125"/>
  <c r="T116"/>
  <c r="U116"/>
  <c r="V116"/>
  <c r="W116"/>
  <c r="X116" s="1"/>
  <c r="T117"/>
  <c r="U117"/>
  <c r="V117"/>
  <c r="W117"/>
  <c r="X117"/>
  <c r="T123"/>
  <c r="U123"/>
  <c r="V123"/>
  <c r="W123"/>
  <c r="X123" s="1"/>
  <c r="T86"/>
  <c r="U86"/>
  <c r="V86"/>
  <c r="W86"/>
  <c r="X86"/>
  <c r="T21"/>
  <c r="U21"/>
  <c r="V21"/>
  <c r="W21"/>
  <c r="X21" s="1"/>
  <c r="T16"/>
  <c r="U16"/>
  <c r="V16"/>
  <c r="W16"/>
  <c r="X16"/>
  <c r="T27"/>
  <c r="U27"/>
  <c r="V27"/>
  <c r="W27"/>
  <c r="X27" s="1"/>
  <c r="T9"/>
  <c r="U9"/>
  <c r="V9"/>
  <c r="W9"/>
  <c r="X9"/>
  <c r="T72"/>
  <c r="U72"/>
  <c r="V72"/>
  <c r="W72"/>
  <c r="X72" s="1"/>
  <c r="T84"/>
  <c r="U84"/>
  <c r="V84"/>
  <c r="W84"/>
  <c r="X84"/>
  <c r="T66"/>
  <c r="U66"/>
  <c r="V66"/>
  <c r="W66"/>
  <c r="X66" s="1"/>
  <c r="T20"/>
  <c r="U20"/>
  <c r="V20"/>
  <c r="W20"/>
  <c r="X20"/>
  <c r="T80"/>
  <c r="U80"/>
  <c r="V80"/>
  <c r="W80"/>
  <c r="X80" s="1"/>
  <c r="T7"/>
  <c r="U7"/>
  <c r="V7"/>
  <c r="W7"/>
  <c r="X7"/>
  <c r="T64"/>
  <c r="U64"/>
  <c r="V64"/>
  <c r="W64"/>
  <c r="X64" s="1"/>
  <c r="T108"/>
  <c r="U108"/>
  <c r="V108"/>
  <c r="W108"/>
  <c r="X108"/>
  <c r="T23"/>
  <c r="U23"/>
  <c r="V23"/>
  <c r="W23"/>
  <c r="X23" s="1"/>
  <c r="T70"/>
  <c r="U70"/>
  <c r="V70"/>
  <c r="W70"/>
  <c r="X70"/>
  <c r="T113"/>
  <c r="U113"/>
  <c r="V113"/>
  <c r="W113"/>
  <c r="X113" s="1"/>
  <c r="T88"/>
  <c r="U88"/>
  <c r="V88"/>
  <c r="W88"/>
  <c r="X88"/>
  <c r="T115"/>
  <c r="U115"/>
  <c r="V115"/>
  <c r="W115"/>
  <c r="X115" s="1"/>
  <c r="T99"/>
  <c r="U99"/>
  <c r="V99"/>
  <c r="W99"/>
  <c r="X99"/>
  <c r="T28"/>
  <c r="U28"/>
  <c r="V28"/>
  <c r="W28"/>
  <c r="X28" s="1"/>
  <c r="T100"/>
  <c r="U100"/>
  <c r="V100"/>
  <c r="W100"/>
  <c r="X100"/>
  <c r="T52"/>
  <c r="U52"/>
  <c r="V52"/>
  <c r="W52"/>
  <c r="X52" s="1"/>
  <c r="T61"/>
  <c r="U61"/>
  <c r="V61"/>
  <c r="W61"/>
  <c r="X61"/>
  <c r="T83"/>
  <c r="U83"/>
  <c r="V83"/>
  <c r="W83"/>
  <c r="X83" s="1"/>
  <c r="T90"/>
  <c r="U90"/>
  <c r="V90"/>
  <c r="W90"/>
  <c r="X90"/>
  <c r="T96"/>
  <c r="U96"/>
  <c r="V96"/>
  <c r="W96"/>
  <c r="X96" s="1"/>
  <c r="T97"/>
  <c r="U97"/>
  <c r="V97"/>
  <c r="W97"/>
  <c r="X97"/>
  <c r="T95"/>
  <c r="U95"/>
  <c r="V95"/>
  <c r="W95"/>
  <c r="X95" s="1"/>
  <c r="T104"/>
  <c r="U104"/>
  <c r="V104"/>
  <c r="W104"/>
  <c r="X104"/>
  <c r="T106"/>
  <c r="U106"/>
  <c r="V106"/>
  <c r="W106"/>
  <c r="X106" s="1"/>
  <c r="T55"/>
  <c r="U55"/>
  <c r="V55"/>
  <c r="W55"/>
  <c r="X55"/>
  <c r="T31"/>
  <c r="U31"/>
  <c r="V31"/>
  <c r="W31"/>
  <c r="X31" s="1"/>
  <c r="T24"/>
  <c r="U24"/>
  <c r="V24"/>
  <c r="W24"/>
  <c r="X24"/>
  <c r="T119"/>
  <c r="U119"/>
  <c r="V119"/>
  <c r="W119"/>
  <c r="X119" s="1"/>
  <c r="T120"/>
  <c r="U120"/>
  <c r="V120"/>
  <c r="W120"/>
  <c r="X120"/>
  <c r="T121"/>
  <c r="U121"/>
  <c r="V121"/>
  <c r="W121"/>
  <c r="X121" s="1"/>
  <c r="T110"/>
  <c r="U110"/>
  <c r="V110"/>
  <c r="W110"/>
  <c r="X110"/>
  <c r="T69"/>
  <c r="U69"/>
  <c r="V69"/>
  <c r="W69"/>
  <c r="X69" s="1"/>
  <c r="T54"/>
  <c r="U54"/>
  <c r="V54"/>
  <c r="W54"/>
  <c r="X54"/>
  <c r="T36"/>
  <c r="U36"/>
  <c r="V36"/>
  <c r="W36"/>
  <c r="X36" s="1"/>
  <c r="T118"/>
  <c r="U118"/>
  <c r="V118"/>
  <c r="W118"/>
  <c r="X118"/>
  <c r="T112"/>
  <c r="U112"/>
  <c r="V112"/>
  <c r="W112"/>
  <c r="X112" s="1"/>
  <c r="T53"/>
  <c r="U53"/>
  <c r="V53"/>
  <c r="W53"/>
  <c r="X53"/>
  <c r="T94"/>
  <c r="U94"/>
  <c r="V94"/>
  <c r="W94"/>
  <c r="X94" s="1"/>
  <c r="T122"/>
  <c r="U122"/>
  <c r="V122"/>
  <c r="W122"/>
  <c r="X122"/>
  <c r="T87"/>
  <c r="U87"/>
  <c r="V87"/>
  <c r="W87"/>
  <c r="X87" s="1"/>
  <c r="T105"/>
  <c r="U105"/>
  <c r="V105"/>
  <c r="W105"/>
  <c r="X105"/>
  <c r="T124"/>
  <c r="U124"/>
  <c r="V124"/>
  <c r="W124"/>
  <c r="X124" s="1"/>
  <c r="T30"/>
  <c r="U30"/>
  <c r="V30"/>
  <c r="W30"/>
  <c r="X30"/>
  <c r="T25"/>
  <c r="U25"/>
  <c r="V25"/>
  <c r="W25"/>
  <c r="X25" s="1"/>
  <c r="T109"/>
  <c r="U109"/>
  <c r="V109"/>
  <c r="W109"/>
  <c r="X109"/>
  <c r="T41"/>
  <c r="U41"/>
  <c r="V41"/>
  <c r="W41"/>
  <c r="X41" s="1"/>
  <c r="T15"/>
  <c r="U15"/>
  <c r="V15"/>
  <c r="W15"/>
  <c r="X15"/>
  <c r="T49"/>
  <c r="U49"/>
  <c r="V49"/>
  <c r="W49"/>
  <c r="X49" s="1"/>
  <c r="T107"/>
  <c r="U107"/>
  <c r="V107"/>
  <c r="W107"/>
  <c r="X107"/>
  <c r="T8"/>
  <c r="U8"/>
  <c r="V8"/>
  <c r="W8"/>
  <c r="X8" s="1"/>
  <c r="T111"/>
  <c r="U111"/>
  <c r="V111"/>
  <c r="W111"/>
  <c r="X111"/>
  <c r="T35"/>
  <c r="U35"/>
  <c r="V35"/>
  <c r="W35"/>
  <c r="X35" s="1"/>
  <c r="T40"/>
  <c r="U40"/>
  <c r="V40"/>
  <c r="W40"/>
  <c r="X40"/>
  <c r="T32"/>
  <c r="U32"/>
  <c r="V32"/>
  <c r="W32"/>
  <c r="X32" s="1"/>
  <c r="T39"/>
  <c r="U39"/>
  <c r="V39"/>
  <c r="W39"/>
  <c r="X39"/>
  <c r="T50"/>
  <c r="U50"/>
  <c r="V50"/>
  <c r="W50"/>
  <c r="X50" s="1"/>
  <c r="T18"/>
  <c r="U18"/>
  <c r="V18"/>
  <c r="W18"/>
  <c r="X18"/>
  <c r="T63"/>
  <c r="U63"/>
  <c r="V63"/>
  <c r="W63"/>
  <c r="X63" s="1"/>
  <c r="T46"/>
  <c r="U46"/>
  <c r="V46"/>
  <c r="W46"/>
  <c r="X46"/>
  <c r="T60"/>
  <c r="U60"/>
  <c r="V60"/>
  <c r="W60"/>
  <c r="X60" s="1"/>
  <c r="T58"/>
  <c r="U58"/>
  <c r="V58"/>
  <c r="W58"/>
  <c r="X58"/>
  <c r="T42"/>
  <c r="U42"/>
  <c r="V42"/>
  <c r="W42"/>
  <c r="X42" s="1"/>
  <c r="T56"/>
  <c r="U56"/>
  <c r="V56"/>
  <c r="W56"/>
  <c r="X56"/>
  <c r="T51"/>
  <c r="U51"/>
  <c r="V51"/>
  <c r="W51"/>
  <c r="X51" s="1"/>
  <c r="T62"/>
  <c r="U62"/>
  <c r="V62"/>
  <c r="W62"/>
  <c r="X62"/>
  <c r="T33"/>
  <c r="U33"/>
  <c r="V33"/>
  <c r="W33"/>
  <c r="X33" s="1"/>
  <c r="T59"/>
  <c r="U59"/>
  <c r="V59"/>
  <c r="W59"/>
  <c r="X59"/>
  <c r="T38"/>
  <c r="U38"/>
  <c r="V38"/>
  <c r="W38"/>
  <c r="X38" s="1"/>
  <c r="T12"/>
  <c r="U12"/>
  <c r="V12"/>
  <c r="W12"/>
  <c r="X12"/>
  <c r="T43"/>
  <c r="U43"/>
  <c r="V43"/>
  <c r="W43"/>
  <c r="X43" s="1"/>
  <c r="T37"/>
  <c r="U37"/>
  <c r="V37"/>
  <c r="W37"/>
  <c r="X37"/>
  <c r="T34"/>
  <c r="U34"/>
  <c r="V34"/>
  <c r="W34"/>
  <c r="X34" s="1"/>
  <c r="T45"/>
  <c r="U45"/>
  <c r="V45"/>
  <c r="W45"/>
  <c r="X45"/>
  <c r="T44"/>
  <c r="U44"/>
  <c r="V44"/>
  <c r="W44"/>
  <c r="X44" s="1"/>
  <c r="T57"/>
  <c r="U57"/>
  <c r="V57"/>
  <c r="W57"/>
  <c r="X57"/>
  <c r="T47"/>
  <c r="U47"/>
  <c r="V47"/>
  <c r="W47"/>
  <c r="X47" s="1"/>
  <c r="T11"/>
  <c r="U11"/>
  <c r="V11"/>
  <c r="W11"/>
  <c r="X11"/>
  <c r="T10"/>
  <c r="U10"/>
  <c r="V10"/>
  <c r="W10"/>
  <c r="X10" s="1"/>
  <c r="W74"/>
  <c r="V74"/>
  <c r="U74"/>
  <c r="T74"/>
  <c r="Y74"/>
  <c r="Y77"/>
  <c r="Y75"/>
  <c r="Y68"/>
  <c r="Y26"/>
  <c r="Y128"/>
  <c r="Y126"/>
  <c r="Y65"/>
  <c r="Y13"/>
  <c r="Y48"/>
  <c r="Y22"/>
  <c r="Y73"/>
  <c r="Y127"/>
  <c r="Y17"/>
  <c r="Y6"/>
  <c r="Y92"/>
  <c r="Y103"/>
  <c r="Y76"/>
  <c r="Y91"/>
  <c r="Y71"/>
  <c r="Y78"/>
  <c r="Y93"/>
  <c r="Y82"/>
  <c r="Y98"/>
  <c r="Y81"/>
  <c r="Y102"/>
  <c r="Y67"/>
  <c r="Y114"/>
  <c r="Y89"/>
  <c r="Y14"/>
  <c r="Y79"/>
  <c r="Y29"/>
  <c r="Y85"/>
  <c r="Y19"/>
  <c r="Y101"/>
  <c r="Y125"/>
  <c r="Y116"/>
  <c r="Y117"/>
  <c r="Y123"/>
  <c r="Y86"/>
  <c r="Y21"/>
  <c r="Y16"/>
  <c r="Y27"/>
  <c r="Y9"/>
  <c r="Y72"/>
  <c r="Y84"/>
  <c r="Y66"/>
  <c r="Y20"/>
  <c r="Y80"/>
  <c r="Y7"/>
  <c r="Y64"/>
  <c r="Y108"/>
  <c r="Y23"/>
  <c r="Y70"/>
  <c r="Y113"/>
  <c r="Y88"/>
  <c r="Y115"/>
  <c r="Y99"/>
  <c r="Y28"/>
  <c r="Y100"/>
  <c r="Y52"/>
  <c r="Y61"/>
  <c r="Y83"/>
  <c r="Y90"/>
  <c r="Y96"/>
  <c r="Y97"/>
  <c r="Y95"/>
  <c r="Y104"/>
  <c r="Y106"/>
  <c r="Y55"/>
  <c r="Y31"/>
  <c r="Y24"/>
  <c r="Y119"/>
  <c r="Y120"/>
  <c r="Y121"/>
  <c r="Y110"/>
  <c r="Y69"/>
  <c r="Y54"/>
  <c r="Y36"/>
  <c r="Y118"/>
  <c r="Y112"/>
  <c r="Y53"/>
  <c r="Y94"/>
  <c r="Y122"/>
  <c r="Y87"/>
  <c r="Y105"/>
  <c r="Y124"/>
  <c r="Y30"/>
  <c r="Y25"/>
  <c r="Y109"/>
  <c r="Y41"/>
  <c r="Y15"/>
  <c r="Y49"/>
  <c r="Y107"/>
  <c r="Y8"/>
  <c r="Y111"/>
  <c r="Y35"/>
  <c r="Y40"/>
  <c r="Y32"/>
  <c r="Y39"/>
  <c r="Y50"/>
  <c r="Y18"/>
  <c r="Y63"/>
  <c r="Y46"/>
  <c r="Y60"/>
  <c r="Y58"/>
  <c r="Y42"/>
  <c r="Y56"/>
  <c r="Y51"/>
  <c r="Y62"/>
  <c r="Y33"/>
  <c r="Y59"/>
  <c r="Y38"/>
  <c r="Y12"/>
  <c r="Y43"/>
  <c r="Y37"/>
  <c r="Y34"/>
  <c r="Y45"/>
  <c r="Y44"/>
  <c r="Y57"/>
  <c r="Y47"/>
  <c r="Y11"/>
  <c r="Y10"/>
  <c r="N129"/>
  <c r="O129"/>
  <c r="P129"/>
  <c r="Q129"/>
  <c r="M129"/>
  <c r="L129"/>
  <c r="J129"/>
  <c r="K10"/>
  <c r="K11"/>
  <c r="K129" l="1"/>
  <c r="AD10"/>
  <c r="Z10"/>
  <c r="AD11"/>
  <c r="Z11"/>
  <c r="AD47"/>
  <c r="Z47"/>
  <c r="AD57"/>
  <c r="Z57"/>
  <c r="AD44"/>
  <c r="Z44"/>
  <c r="AD45"/>
  <c r="Z45"/>
  <c r="AD34"/>
  <c r="Z34"/>
  <c r="AD37"/>
  <c r="Z37"/>
  <c r="AD43"/>
  <c r="Z43"/>
  <c r="AD12"/>
  <c r="Z12"/>
  <c r="AD38"/>
  <c r="Z38"/>
  <c r="AD59"/>
  <c r="Z59"/>
  <c r="AD33"/>
  <c r="Z33"/>
  <c r="AD62"/>
  <c r="Z62"/>
  <c r="AD51"/>
  <c r="Z51"/>
  <c r="AD56"/>
  <c r="Z56"/>
  <c r="AD42"/>
  <c r="Z42"/>
  <c r="AD58"/>
  <c r="Z58"/>
  <c r="AD60"/>
  <c r="Z60"/>
  <c r="AD46"/>
  <c r="Z46"/>
  <c r="AD63"/>
  <c r="Z63"/>
  <c r="AD18"/>
  <c r="Z18"/>
  <c r="AD50"/>
  <c r="Z50"/>
  <c r="AD39"/>
  <c r="Z39"/>
  <c r="AD32"/>
  <c r="Z32"/>
  <c r="AD40"/>
  <c r="Z40"/>
  <c r="AD35"/>
  <c r="Z35"/>
  <c r="AD111"/>
  <c r="Z111"/>
  <c r="AD8"/>
  <c r="Z8"/>
  <c r="AD107"/>
  <c r="Z107"/>
  <c r="AD49"/>
  <c r="Z49"/>
  <c r="AD15"/>
  <c r="Z15"/>
  <c r="AD41"/>
  <c r="Z41"/>
  <c r="AD109"/>
  <c r="Z109"/>
  <c r="AD25"/>
  <c r="Z25"/>
  <c r="AD30"/>
  <c r="Z30"/>
  <c r="AD124"/>
  <c r="Z124"/>
  <c r="AD105"/>
  <c r="Z105"/>
  <c r="AD87"/>
  <c r="Z87"/>
  <c r="AD122"/>
  <c r="Z122"/>
  <c r="AD94"/>
  <c r="Z94"/>
  <c r="AD53"/>
  <c r="Z53"/>
  <c r="AD112"/>
  <c r="Z112"/>
  <c r="AD118"/>
  <c r="Z118"/>
  <c r="AD36"/>
  <c r="Z36"/>
  <c r="AD54"/>
  <c r="Z54"/>
  <c r="AD69"/>
  <c r="Z69"/>
  <c r="AD110"/>
  <c r="Z110"/>
  <c r="AD121"/>
  <c r="Z121"/>
  <c r="AD120"/>
  <c r="Z120"/>
  <c r="AD119"/>
  <c r="Z119"/>
  <c r="AD24"/>
  <c r="Z24"/>
  <c r="AD31"/>
  <c r="Z31"/>
  <c r="AD55"/>
  <c r="Z55"/>
  <c r="AD106"/>
  <c r="Z106"/>
  <c r="AD104"/>
  <c r="Z104"/>
  <c r="AD95"/>
  <c r="Z95"/>
  <c r="AD97"/>
  <c r="Z97"/>
  <c r="AD96"/>
  <c r="Z96"/>
  <c r="AD90"/>
  <c r="Z90"/>
  <c r="AD83"/>
  <c r="Z83"/>
  <c r="AD61"/>
  <c r="Z61"/>
  <c r="AD52"/>
  <c r="Z52"/>
  <c r="AD100"/>
  <c r="Z100"/>
  <c r="AD28"/>
  <c r="Z28"/>
  <c r="AD99"/>
  <c r="Z99"/>
  <c r="AD115"/>
  <c r="Z115"/>
  <c r="AD88"/>
  <c r="Z88"/>
  <c r="AD113"/>
  <c r="Z113"/>
  <c r="AD70"/>
  <c r="Z70"/>
  <c r="AD23"/>
  <c r="Z23"/>
  <c r="AD108"/>
  <c r="Z108"/>
  <c r="AD64"/>
  <c r="Z64"/>
  <c r="AD7"/>
  <c r="Z7"/>
  <c r="AD80"/>
  <c r="Z80"/>
  <c r="AD20"/>
  <c r="Z20"/>
  <c r="AD66"/>
  <c r="Z66"/>
  <c r="AD84"/>
  <c r="Z84"/>
  <c r="AD72"/>
  <c r="Z72"/>
  <c r="AD9"/>
  <c r="Z9"/>
  <c r="AD27"/>
  <c r="Z27"/>
  <c r="AD16"/>
  <c r="Z16"/>
  <c r="AD21"/>
  <c r="Z21"/>
  <c r="AD86"/>
  <c r="Z86"/>
  <c r="AD123"/>
  <c r="Z123"/>
  <c r="AD117"/>
  <c r="Z117"/>
  <c r="AD116"/>
  <c r="Z116"/>
  <c r="AD125"/>
  <c r="Z125"/>
  <c r="AD101"/>
  <c r="Z101"/>
  <c r="AD19"/>
  <c r="Z19"/>
  <c r="AD85"/>
  <c r="Z85"/>
  <c r="AD29"/>
  <c r="Z29"/>
  <c r="AD79"/>
  <c r="Z79"/>
  <c r="AD14"/>
  <c r="Z14"/>
  <c r="AD89"/>
  <c r="Z89"/>
  <c r="AD114"/>
  <c r="Z114"/>
  <c r="AD67"/>
  <c r="Z67"/>
  <c r="AD102"/>
  <c r="Z102"/>
  <c r="AD81"/>
  <c r="Z81"/>
  <c r="AD98"/>
  <c r="Z98"/>
  <c r="AD82"/>
  <c r="Z82"/>
  <c r="AD93"/>
  <c r="Z93"/>
  <c r="AD78"/>
  <c r="Z78"/>
  <c r="AD71"/>
  <c r="Z71"/>
  <c r="AD91"/>
  <c r="Z91"/>
  <c r="AD76"/>
  <c r="Z76"/>
  <c r="AD103"/>
  <c r="Z103"/>
  <c r="AD92"/>
  <c r="Z92"/>
  <c r="AD6"/>
  <c r="Z6"/>
  <c r="Z129" s="1"/>
  <c r="AD17"/>
  <c r="Z17"/>
  <c r="AD127"/>
  <c r="Z127"/>
  <c r="AD73"/>
  <c r="Z73"/>
  <c r="AD22"/>
  <c r="Z22"/>
  <c r="AD48"/>
  <c r="Z48"/>
  <c r="AD13"/>
  <c r="Z13"/>
  <c r="AD65"/>
  <c r="Z65"/>
  <c r="AD126"/>
  <c r="Z126"/>
  <c r="AD128"/>
  <c r="Z128"/>
  <c r="AD26"/>
  <c r="Z26"/>
  <c r="AD68"/>
  <c r="Z68"/>
  <c r="AD75"/>
  <c r="Z75"/>
  <c r="AD77"/>
  <c r="Z77"/>
  <c r="AD74"/>
  <c r="Z74"/>
  <c r="AA74"/>
  <c r="T129"/>
  <c r="AA45"/>
  <c r="AA34"/>
  <c r="AB34"/>
  <c r="AC34"/>
  <c r="AE34"/>
  <c r="AA37"/>
  <c r="AB37"/>
  <c r="AC37"/>
  <c r="AE37"/>
  <c r="AA43"/>
  <c r="AB43"/>
  <c r="AC43"/>
  <c r="AE43"/>
  <c r="AA12"/>
  <c r="AB12"/>
  <c r="AC12"/>
  <c r="AE12"/>
  <c r="AA38"/>
  <c r="AB38"/>
  <c r="AC38"/>
  <c r="AE38"/>
  <c r="AA59"/>
  <c r="AB59"/>
  <c r="AC59"/>
  <c r="AE59"/>
  <c r="AA33"/>
  <c r="AB33"/>
  <c r="AC33"/>
  <c r="AE33"/>
  <c r="AA62"/>
  <c r="AB62"/>
  <c r="AC62"/>
  <c r="AE62"/>
  <c r="AA51"/>
  <c r="AB51"/>
  <c r="AC51"/>
  <c r="AE51"/>
  <c r="AA56"/>
  <c r="AB56"/>
  <c r="AC56"/>
  <c r="AE56"/>
  <c r="AA42"/>
  <c r="AB42"/>
  <c r="AC42"/>
  <c r="AE42"/>
  <c r="AA58"/>
  <c r="AB58"/>
  <c r="AC58"/>
  <c r="AE58"/>
  <c r="AA60"/>
  <c r="AB60"/>
  <c r="AC60"/>
  <c r="AE60"/>
  <c r="AA46"/>
  <c r="AB46"/>
  <c r="AC46"/>
  <c r="AE46"/>
  <c r="AA63"/>
  <c r="AB63"/>
  <c r="AC63"/>
  <c r="AE63"/>
  <c r="AA18"/>
  <c r="AB18"/>
  <c r="AC18"/>
  <c r="AE18"/>
  <c r="AA50"/>
  <c r="AB50"/>
  <c r="AC50"/>
  <c r="AE50"/>
  <c r="AA39"/>
  <c r="AB39"/>
  <c r="AC39"/>
  <c r="AE39"/>
  <c r="AA32"/>
  <c r="AB32"/>
  <c r="AC32"/>
  <c r="AE32"/>
  <c r="AA40"/>
  <c r="AB40"/>
  <c r="AC40"/>
  <c r="AE40"/>
  <c r="AA35"/>
  <c r="AB35"/>
  <c r="AC35"/>
  <c r="AE35"/>
  <c r="AA111"/>
  <c r="AB111"/>
  <c r="AC111"/>
  <c r="AE111"/>
  <c r="AA8"/>
  <c r="AB8"/>
  <c r="AC8"/>
  <c r="AE8"/>
  <c r="AA107"/>
  <c r="AB107"/>
  <c r="AC107"/>
  <c r="AE107"/>
  <c r="AA49"/>
  <c r="AB49"/>
  <c r="AC49"/>
  <c r="AE49"/>
  <c r="AA15"/>
  <c r="AB15"/>
  <c r="AC15"/>
  <c r="AE15"/>
  <c r="AA41"/>
  <c r="AB41"/>
  <c r="AC41"/>
  <c r="AE41"/>
  <c r="AA109"/>
  <c r="AB109"/>
  <c r="AC109"/>
  <c r="AE109"/>
  <c r="AA25"/>
  <c r="AB25"/>
  <c r="AC25"/>
  <c r="AE25"/>
  <c r="AA30"/>
  <c r="AB30"/>
  <c r="AC30"/>
  <c r="AE30"/>
  <c r="AA124"/>
  <c r="AB124"/>
  <c r="AC124"/>
  <c r="AE124"/>
  <c r="AA105"/>
  <c r="AB105"/>
  <c r="AC105"/>
  <c r="AE105"/>
  <c r="AA87"/>
  <c r="AB87"/>
  <c r="AC87"/>
  <c r="AE87"/>
  <c r="AA122"/>
  <c r="AB122"/>
  <c r="AC122"/>
  <c r="AE122"/>
  <c r="AA94"/>
  <c r="AB94"/>
  <c r="AC94"/>
  <c r="AE94"/>
  <c r="AA53"/>
  <c r="AB53"/>
  <c r="AC53"/>
  <c r="AE53"/>
  <c r="AA112"/>
  <c r="AB112"/>
  <c r="AC112"/>
  <c r="AE112"/>
  <c r="AA118"/>
  <c r="AB118"/>
  <c r="AC118"/>
  <c r="AE118"/>
  <c r="AA36"/>
  <c r="AB36"/>
  <c r="AC36"/>
  <c r="AE36"/>
  <c r="AA54"/>
  <c r="AB54"/>
  <c r="AC54"/>
  <c r="AE54"/>
  <c r="AA69"/>
  <c r="AB69"/>
  <c r="AC69"/>
  <c r="AE69"/>
  <c r="AA110"/>
  <c r="AB110"/>
  <c r="AC110"/>
  <c r="AE110"/>
  <c r="AA121"/>
  <c r="AB121"/>
  <c r="AC121"/>
  <c r="AE121"/>
  <c r="AA120"/>
  <c r="AB120"/>
  <c r="AC120"/>
  <c r="AE120"/>
  <c r="AA119"/>
  <c r="AB119"/>
  <c r="AC119"/>
  <c r="AE119"/>
  <c r="AA24"/>
  <c r="AB24"/>
  <c r="AC24"/>
  <c r="AE24"/>
  <c r="AA31"/>
  <c r="AB31"/>
  <c r="AC31"/>
  <c r="AE31"/>
  <c r="AA55"/>
  <c r="AB55"/>
  <c r="AC55"/>
  <c r="AE55"/>
  <c r="AA106"/>
  <c r="AB106"/>
  <c r="AC106"/>
  <c r="AE106"/>
  <c r="AA104"/>
  <c r="AB104"/>
  <c r="AC104"/>
  <c r="AE104"/>
  <c r="AA95"/>
  <c r="AB95"/>
  <c r="AC95"/>
  <c r="AE95"/>
  <c r="AA97"/>
  <c r="AB97"/>
  <c r="AC97"/>
  <c r="AE97"/>
  <c r="AA96"/>
  <c r="AB96"/>
  <c r="AC96"/>
  <c r="AE96"/>
  <c r="AA90"/>
  <c r="AB90"/>
  <c r="AC90"/>
  <c r="AE90"/>
  <c r="AA83"/>
  <c r="AB83"/>
  <c r="AC83"/>
  <c r="AE83"/>
  <c r="AA61"/>
  <c r="AB61"/>
  <c r="AC61"/>
  <c r="AE61"/>
  <c r="AA52"/>
  <c r="AB52"/>
  <c r="AC52"/>
  <c r="AE52"/>
  <c r="AA100"/>
  <c r="AB100"/>
  <c r="AC100"/>
  <c r="AE100"/>
  <c r="AA28"/>
  <c r="AB28"/>
  <c r="AC28"/>
  <c r="AE28"/>
  <c r="AA99"/>
  <c r="AB99"/>
  <c r="AC99"/>
  <c r="AE99"/>
  <c r="AA115"/>
  <c r="AB115"/>
  <c r="AC115"/>
  <c r="AE115"/>
  <c r="AA88"/>
  <c r="AB88"/>
  <c r="AC88"/>
  <c r="AE88"/>
  <c r="AA113"/>
  <c r="AB113"/>
  <c r="AC113"/>
  <c r="AE113"/>
  <c r="AA70"/>
  <c r="AB70"/>
  <c r="AC70"/>
  <c r="AE70"/>
  <c r="AA23"/>
  <c r="AB23"/>
  <c r="AC23"/>
  <c r="AE23"/>
  <c r="AA108"/>
  <c r="AB108"/>
  <c r="AC108"/>
  <c r="AE108"/>
  <c r="AA64"/>
  <c r="AB64"/>
  <c r="AC64"/>
  <c r="AE64"/>
  <c r="AA7"/>
  <c r="AB7"/>
  <c r="AC7"/>
  <c r="AE7"/>
  <c r="AA80"/>
  <c r="AB80"/>
  <c r="AC80"/>
  <c r="AE80"/>
  <c r="AA20"/>
  <c r="AB20"/>
  <c r="AC20"/>
  <c r="AE20"/>
  <c r="AA66"/>
  <c r="AB66"/>
  <c r="AC66"/>
  <c r="AE66"/>
  <c r="AA84"/>
  <c r="AB84"/>
  <c r="AC84"/>
  <c r="AE84"/>
  <c r="AA72"/>
  <c r="AB72"/>
  <c r="AC72"/>
  <c r="AE72"/>
  <c r="AA9"/>
  <c r="AB9"/>
  <c r="AC9"/>
  <c r="AE9"/>
  <c r="AA27"/>
  <c r="AB27"/>
  <c r="AC27"/>
  <c r="AE27"/>
  <c r="AA16"/>
  <c r="AB16"/>
  <c r="AC16"/>
  <c r="AE16"/>
  <c r="AA21"/>
  <c r="AB21"/>
  <c r="AC21"/>
  <c r="AE21"/>
  <c r="AA86"/>
  <c r="AB86"/>
  <c r="AC86"/>
  <c r="AE86"/>
  <c r="AA123"/>
  <c r="AB123"/>
  <c r="AC123"/>
  <c r="AE123"/>
  <c r="AA117"/>
  <c r="AB117"/>
  <c r="AC117"/>
  <c r="AE117"/>
  <c r="AA116"/>
  <c r="AB116"/>
  <c r="AC116"/>
  <c r="AE116"/>
  <c r="AA125"/>
  <c r="AB125"/>
  <c r="AC125"/>
  <c r="AE125"/>
  <c r="AA101"/>
  <c r="AB101"/>
  <c r="AC101"/>
  <c r="AE101"/>
  <c r="AA19"/>
  <c r="AB19"/>
  <c r="AC19"/>
  <c r="AE19"/>
  <c r="AA85"/>
  <c r="AB85"/>
  <c r="AC85"/>
  <c r="AE85"/>
  <c r="AA29"/>
  <c r="AB29"/>
  <c r="AC29"/>
  <c r="AE29"/>
  <c r="AA79"/>
  <c r="AB79"/>
  <c r="AC79"/>
  <c r="AE79"/>
  <c r="AA14"/>
  <c r="AB14"/>
  <c r="AC14"/>
  <c r="AE14"/>
  <c r="AA89"/>
  <c r="AB89"/>
  <c r="AC89"/>
  <c r="AE89"/>
  <c r="AA114"/>
  <c r="AB114"/>
  <c r="AC114"/>
  <c r="AE114"/>
  <c r="AA67"/>
  <c r="AB67"/>
  <c r="AC67"/>
  <c r="AE67"/>
  <c r="AA102"/>
  <c r="AB102"/>
  <c r="AC102"/>
  <c r="AE102"/>
  <c r="AA81"/>
  <c r="AB81"/>
  <c r="AC81"/>
  <c r="AE81"/>
  <c r="AA98"/>
  <c r="AB98"/>
  <c r="AC98"/>
  <c r="AE98"/>
  <c r="AA82"/>
  <c r="AB82"/>
  <c r="AC82"/>
  <c r="AE82"/>
  <c r="AA93"/>
  <c r="AB93"/>
  <c r="AC93"/>
  <c r="AE93"/>
  <c r="AA78"/>
  <c r="AB78"/>
  <c r="AC78"/>
  <c r="AE78"/>
  <c r="AA71"/>
  <c r="AB71"/>
  <c r="AC71"/>
  <c r="AE71"/>
  <c r="AA91"/>
  <c r="AB91"/>
  <c r="AC91"/>
  <c r="AE91"/>
  <c r="AA76"/>
  <c r="AB76"/>
  <c r="AC76"/>
  <c r="AE76"/>
  <c r="AA103"/>
  <c r="AB103"/>
  <c r="AC103"/>
  <c r="AE103"/>
  <c r="AA92"/>
  <c r="AB92"/>
  <c r="AC92"/>
  <c r="AE92"/>
  <c r="AA6"/>
  <c r="AB6"/>
  <c r="AC6"/>
  <c r="AE6"/>
  <c r="AA17"/>
  <c r="AB17"/>
  <c r="AC17"/>
  <c r="AE17"/>
  <c r="AA127"/>
  <c r="AB127"/>
  <c r="AC127"/>
  <c r="AE127"/>
  <c r="AA73"/>
  <c r="AB73"/>
  <c r="AC73"/>
  <c r="AE73"/>
  <c r="AA22"/>
  <c r="AB22"/>
  <c r="AC22"/>
  <c r="AE22"/>
  <c r="AA48"/>
  <c r="AB48"/>
  <c r="AC48"/>
  <c r="AE48"/>
  <c r="AA13"/>
  <c r="AB13"/>
  <c r="AC13"/>
  <c r="AE13"/>
  <c r="AA65"/>
  <c r="AB65"/>
  <c r="AC65"/>
  <c r="AE65"/>
  <c r="AA126"/>
  <c r="AB126"/>
  <c r="AC126"/>
  <c r="AE126"/>
  <c r="AA128"/>
  <c r="AB128"/>
  <c r="AC128"/>
  <c r="AE128"/>
  <c r="AA26"/>
  <c r="AB26"/>
  <c r="AC26"/>
  <c r="AE26"/>
  <c r="AA68"/>
  <c r="AB68"/>
  <c r="AC68"/>
  <c r="AE68"/>
  <c r="AA75"/>
  <c r="AB75"/>
  <c r="AC75"/>
  <c r="AE75"/>
  <c r="AA77"/>
  <c r="AB77"/>
  <c r="AC77"/>
  <c r="AE77"/>
  <c r="Y129"/>
  <c r="AB74"/>
  <c r="AC74"/>
  <c r="AE10"/>
  <c r="AC10"/>
  <c r="AB10"/>
  <c r="AA10"/>
  <c r="AE11"/>
  <c r="AC11"/>
  <c r="AB11"/>
  <c r="AA11"/>
  <c r="AE47"/>
  <c r="AC47"/>
  <c r="AB47"/>
  <c r="AA47"/>
  <c r="AE57"/>
  <c r="AC57"/>
  <c r="AB57"/>
  <c r="AA57"/>
  <c r="AE44"/>
  <c r="AC44"/>
  <c r="AB44"/>
  <c r="AA44"/>
  <c r="AE45"/>
  <c r="AC45"/>
  <c r="AB45"/>
  <c r="AF77" l="1"/>
  <c r="AF75"/>
  <c r="AF68"/>
  <c r="AF26"/>
  <c r="AF128"/>
  <c r="AF126"/>
  <c r="AF65"/>
  <c r="AF13"/>
  <c r="AF48"/>
  <c r="AF22"/>
  <c r="AF73"/>
  <c r="AF127"/>
  <c r="AF17"/>
  <c r="AF6"/>
  <c r="AF92"/>
  <c r="AF103"/>
  <c r="AF76"/>
  <c r="AF91"/>
  <c r="AF71"/>
  <c r="AF78"/>
  <c r="AF93"/>
  <c r="AF82"/>
  <c r="AF98"/>
  <c r="AG98" s="1"/>
  <c r="AF81"/>
  <c r="AG81" s="1"/>
  <c r="AF102"/>
  <c r="AG102" s="1"/>
  <c r="AF67"/>
  <c r="AG67" s="1"/>
  <c r="AF114"/>
  <c r="AG114" s="1"/>
  <c r="AF89"/>
  <c r="AG89" s="1"/>
  <c r="AF14"/>
  <c r="AG14" s="1"/>
  <c r="AF79"/>
  <c r="AG79" s="1"/>
  <c r="AF29"/>
  <c r="AG29" s="1"/>
  <c r="AF85"/>
  <c r="AG85" s="1"/>
  <c r="AF19"/>
  <c r="AG19" s="1"/>
  <c r="AF101"/>
  <c r="AG101" s="1"/>
  <c r="AF125"/>
  <c r="AG125" s="1"/>
  <c r="AF116"/>
  <c r="AG116" s="1"/>
  <c r="AF117"/>
  <c r="AG117" s="1"/>
  <c r="AF123"/>
  <c r="AG123" s="1"/>
  <c r="AF86"/>
  <c r="AG86" s="1"/>
  <c r="AF21"/>
  <c r="AG21" s="1"/>
  <c r="AF16"/>
  <c r="AG16" s="1"/>
  <c r="AF27"/>
  <c r="AG27" s="1"/>
  <c r="AF9"/>
  <c r="AG9" s="1"/>
  <c r="AF72"/>
  <c r="AG72" s="1"/>
  <c r="AF84"/>
  <c r="AG84" s="1"/>
  <c r="AF66"/>
  <c r="AG66" s="1"/>
  <c r="AF20"/>
  <c r="AG20" s="1"/>
  <c r="AF80"/>
  <c r="AG80" s="1"/>
  <c r="AF7"/>
  <c r="AG7" s="1"/>
  <c r="AF64"/>
  <c r="AG64" s="1"/>
  <c r="AF108"/>
  <c r="AG108" s="1"/>
  <c r="AF23"/>
  <c r="AG23" s="1"/>
  <c r="AF70"/>
  <c r="AG70" s="1"/>
  <c r="AF113"/>
  <c r="AG113" s="1"/>
  <c r="AF88"/>
  <c r="AG88" s="1"/>
  <c r="AF115"/>
  <c r="AG115" s="1"/>
  <c r="AF99"/>
  <c r="AG99" s="1"/>
  <c r="AF28"/>
  <c r="AG28" s="1"/>
  <c r="AF100"/>
  <c r="AG100" s="1"/>
  <c r="AF52"/>
  <c r="AG52" s="1"/>
  <c r="AF61"/>
  <c r="AG61" s="1"/>
  <c r="AF83"/>
  <c r="AG83" s="1"/>
  <c r="AF90"/>
  <c r="AG90" s="1"/>
  <c r="AF96"/>
  <c r="AG96" s="1"/>
  <c r="AF97"/>
  <c r="AG97" s="1"/>
  <c r="AF95"/>
  <c r="AG95" s="1"/>
  <c r="AF104"/>
  <c r="AG104" s="1"/>
  <c r="AF106"/>
  <c r="AG106" s="1"/>
  <c r="AF55"/>
  <c r="AG55" s="1"/>
  <c r="AF31"/>
  <c r="AG31" s="1"/>
  <c r="AF24"/>
  <c r="AG24" s="1"/>
  <c r="AF119"/>
  <c r="AG119" s="1"/>
  <c r="AF120"/>
  <c r="AG120" s="1"/>
  <c r="AF121"/>
  <c r="AG121" s="1"/>
  <c r="AF110"/>
  <c r="AG110" s="1"/>
  <c r="AF69"/>
  <c r="AG69" s="1"/>
  <c r="AF54"/>
  <c r="AG54" s="1"/>
  <c r="AF36"/>
  <c r="AG36" s="1"/>
  <c r="AF118"/>
  <c r="AG118" s="1"/>
  <c r="AF112"/>
  <c r="AG112" s="1"/>
  <c r="AF53"/>
  <c r="AG53" s="1"/>
  <c r="AF94"/>
  <c r="AG94" s="1"/>
  <c r="AF122"/>
  <c r="AG122" s="1"/>
  <c r="AF87"/>
  <c r="AG87" s="1"/>
  <c r="AF105"/>
  <c r="AG105" s="1"/>
  <c r="AF124"/>
  <c r="AG124" s="1"/>
  <c r="AF30"/>
  <c r="AG30" s="1"/>
  <c r="AF25"/>
  <c r="AG25" s="1"/>
  <c r="AF109"/>
  <c r="AG109" s="1"/>
  <c r="AF41"/>
  <c r="AG41" s="1"/>
  <c r="AF15"/>
  <c r="AG15" s="1"/>
  <c r="AF49"/>
  <c r="AG49" s="1"/>
  <c r="AF107"/>
  <c r="AG107" s="1"/>
  <c r="AF8"/>
  <c r="AG8" s="1"/>
  <c r="AF111"/>
  <c r="AG111" s="1"/>
  <c r="AF35"/>
  <c r="AG35" s="1"/>
  <c r="AF40"/>
  <c r="AG40" s="1"/>
  <c r="AF32"/>
  <c r="AG32" s="1"/>
  <c r="AF39"/>
  <c r="AG39" s="1"/>
  <c r="AF50"/>
  <c r="AG50" s="1"/>
  <c r="AF18"/>
  <c r="AG18" s="1"/>
  <c r="AF63"/>
  <c r="AG63" s="1"/>
  <c r="AF46"/>
  <c r="AG46" s="1"/>
  <c r="AF60"/>
  <c r="AG60" s="1"/>
  <c r="AF58"/>
  <c r="AG58" s="1"/>
  <c r="AF42"/>
  <c r="AG42" s="1"/>
  <c r="AF56"/>
  <c r="AG56" s="1"/>
  <c r="AF51"/>
  <c r="AG51" s="1"/>
  <c r="AF62"/>
  <c r="AG62" s="1"/>
  <c r="AF33"/>
  <c r="AG33" s="1"/>
  <c r="AF59"/>
  <c r="AG59" s="1"/>
  <c r="AF38"/>
  <c r="AG38" s="1"/>
  <c r="AF12"/>
  <c r="AG12" s="1"/>
  <c r="AF43"/>
  <c r="AG43" s="1"/>
  <c r="AF37"/>
  <c r="AG37" s="1"/>
  <c r="AF34"/>
  <c r="AG34" s="1"/>
  <c r="AF45"/>
  <c r="AG45"/>
  <c r="AF44"/>
  <c r="AG44" s="1"/>
  <c r="AF57"/>
  <c r="AG57" s="1"/>
  <c r="AF47"/>
  <c r="AG47" s="1"/>
  <c r="AF11"/>
  <c r="AG11" s="1"/>
  <c r="AF10"/>
  <c r="AG10" s="1"/>
  <c r="AD129"/>
  <c r="AE74"/>
  <c r="AE129" s="1"/>
  <c r="U129"/>
  <c r="AC129"/>
  <c r="AB129"/>
  <c r="AA129"/>
  <c r="AG82"/>
  <c r="AG93"/>
  <c r="AG78"/>
  <c r="AG71"/>
  <c r="AG91"/>
  <c r="AG76"/>
  <c r="AG103"/>
  <c r="AG92"/>
  <c r="AG6"/>
  <c r="AG17"/>
  <c r="AG127"/>
  <c r="AG73"/>
  <c r="AG22"/>
  <c r="AG48"/>
  <c r="AG13"/>
  <c r="AG65"/>
  <c r="AG126"/>
  <c r="AG128"/>
  <c r="AG26"/>
  <c r="AG68"/>
  <c r="AG75"/>
  <c r="AG77"/>
  <c r="V129"/>
  <c r="W129" l="1"/>
  <c r="X74"/>
  <c r="X129" l="1"/>
  <c r="AF74"/>
  <c r="AF129" s="1"/>
  <c r="AG74" l="1"/>
  <c r="AG129" s="1"/>
</calcChain>
</file>

<file path=xl/sharedStrings.xml><?xml version="1.0" encoding="utf-8"?>
<sst xmlns="http://schemas.openxmlformats.org/spreadsheetml/2006/main" count="314" uniqueCount="187">
  <si>
    <t>Район</t>
  </si>
  <si>
    <t>Объем здания куб. м</t>
  </si>
  <si>
    <t>Площадь здания кв м</t>
  </si>
  <si>
    <t>Отопление, Гкал/ч</t>
  </si>
  <si>
    <t>Горячее водоснабжение, Гкал/ч</t>
  </si>
  <si>
    <t>Вентиляция, Гкал/ч</t>
  </si>
  <si>
    <t>Описание системы СО и ГВС</t>
  </si>
  <si>
    <t>Примечание</t>
  </si>
  <si>
    <t>А</t>
  </si>
  <si>
    <t>К</t>
  </si>
  <si>
    <t>№ п/п (здание)</t>
  </si>
  <si>
    <t>До реализации проекта</t>
  </si>
  <si>
    <t>После реализации проекта</t>
  </si>
  <si>
    <t>Сметная стоимость работ, тыс.руб.</t>
  </si>
  <si>
    <t>Наименование Учреждения (адрес здания)</t>
  </si>
  <si>
    <t>Ц</t>
  </si>
  <si>
    <t xml:space="preserve">Кол-во и сечение тепловых узлов </t>
  </si>
  <si>
    <t>2</t>
  </si>
  <si>
    <t>3</t>
  </si>
  <si>
    <t>4</t>
  </si>
  <si>
    <t>5</t>
  </si>
  <si>
    <t>6</t>
  </si>
  <si>
    <t>7</t>
  </si>
  <si>
    <t>9</t>
  </si>
  <si>
    <t>13</t>
  </si>
  <si>
    <t>2019 год</t>
  </si>
  <si>
    <t>2020 год</t>
  </si>
  <si>
    <t>2021 год</t>
  </si>
  <si>
    <t>с 01.07.2019 - 30.06.2020</t>
  </si>
  <si>
    <t>с 01.07.2020 - 30.06.2021</t>
  </si>
  <si>
    <t>8</t>
  </si>
  <si>
    <t>10</t>
  </si>
  <si>
    <t>11</t>
  </si>
  <si>
    <t>12=6*60%*7+6*40%*8</t>
  </si>
  <si>
    <t>13=6*60%*8+6*40%*9</t>
  </si>
  <si>
    <t>14=6*60%*9+6*40%*10</t>
  </si>
  <si>
    <t>15=6*60%*10+6*40%*11</t>
  </si>
  <si>
    <t>16=6*60%*11+6*40%*12</t>
  </si>
  <si>
    <t>23=(сумм 12-16)-(сумм18-20)</t>
  </si>
  <si>
    <t>24=23-5</t>
  </si>
  <si>
    <t>Окупаемость за 5 лет, тыс.руб.</t>
  </si>
  <si>
    <t>с 01.07.2021 - 30.06.2022</t>
  </si>
  <si>
    <t>12</t>
  </si>
  <si>
    <t>17=6*60%*12+6*40%*12*1,04</t>
  </si>
  <si>
    <t>2022 год</t>
  </si>
  <si>
    <t>18</t>
  </si>
  <si>
    <t>19=17*60%*7+17*40%*8</t>
  </si>
  <si>
    <t>20=17*60%*8+17*40%*9</t>
  </si>
  <si>
    <t>21=17*60%*9+17*40%*10</t>
  </si>
  <si>
    <t>22=17*60%*10+17*40%*11</t>
  </si>
  <si>
    <t>23=17*60%*11+17*40%*12</t>
  </si>
  <si>
    <t>24=17*60%*12+17*40%*12*1,04</t>
  </si>
  <si>
    <t>МБУ д/с № 36 "Якорек" ул. Шлюзовая, 13-А</t>
  </si>
  <si>
    <t>МБУ д/с №41 "Огонек" УЛ. Ленина 95</t>
  </si>
  <si>
    <t>МБУ д/с № 20 "Снежок" ул. Чуковского, 3</t>
  </si>
  <si>
    <t>МБУ школа № 23 здание детского сада ул Советская 53А</t>
  </si>
  <si>
    <t>МБУ ДМО "Шанс" ул. Коммунистическая, 87а</t>
  </si>
  <si>
    <t>МБОУ ДО "Свежий ветер" б-р Луначарского,19</t>
  </si>
  <si>
    <t>МБУ д/с № 2 "Золотая искорка" б-р 50 лет Октября, 12</t>
  </si>
  <si>
    <t>МБУ ДО "Школа искусств Центрального района"ул. Победы,46 (Ц)</t>
  </si>
  <si>
    <t>МБУ школа № 2 УЛ, Севастопольская, 1</t>
  </si>
  <si>
    <t>МБУ школа № 13 здание детского сада ул.Комсомольская ,127</t>
  </si>
  <si>
    <t>МБУ д/с № 34 "Золотая ул.Белорусская,8</t>
  </si>
  <si>
    <t>МБОУ ДО ГЦИР Чайкиной,78</t>
  </si>
  <si>
    <t>МБУ школа № 4 Ул. Горькбго, 88</t>
  </si>
  <si>
    <t>МБУДО СДЮСШОР № 2 «Красные Крылья», ФОК «Слон», ул.Жукова,13Б</t>
  </si>
  <si>
    <t>МБУ д/с № 76 "Куколка" ул.Победы, 76</t>
  </si>
  <si>
    <t>МБУ д/с 104 "Соловушка" Чапаева;'124</t>
  </si>
  <si>
    <t>МБУ д/с № 43 "Гнездышко" Ул. Гагарина,. 12</t>
  </si>
  <si>
    <t>МБУ д/с № 73 "Дельфин" бульвар Кулибина, 1</t>
  </si>
  <si>
    <t>МБУ д/с № 27 "Лесовичок" ул. Чапаева, д. 35а</t>
  </si>
  <si>
    <t>МБУ д/с № 45 "Яблонька" Комсомольская, 141</t>
  </si>
  <si>
    <t>МБУ д/с № 79 "Гусельки" б-р Баумана, 20</t>
  </si>
  <si>
    <t>МБУ д/с № 49 "Веселые нотки" ул. Мира, 142</t>
  </si>
  <si>
    <t>МБУ д/с № 84 "Пингвин" ул. Комсомольская, 155</t>
  </si>
  <si>
    <t>МБУ д/с № 49 "Веселые нотки" ул. Мира, 156</t>
  </si>
  <si>
    <t>МБУ д/с 104 "Соловушка" ШлютоваДЗО</t>
  </si>
  <si>
    <t>МБУ д/с № 16 "Машенька" Ул. Гидротехническая,21</t>
  </si>
  <si>
    <t>МБУ д/с № 162 "Олимпия" ул. Коммунистическ</t>
  </si>
  <si>
    <t>МБУ д/с № 69 "Веточка" ул. Коммунистическ ая,93-</t>
  </si>
  <si>
    <t>МБУДО ДХШ им. М.М.Плисецкой б-р Королева, 1 (А)</t>
  </si>
  <si>
    <t>МБУ д/с № 46 "Игрушка" ул. Горького, 49</t>
  </si>
  <si>
    <t>МБУ школа № 26 здание ул. Жилина,48</t>
  </si>
  <si>
    <t>МБУ де/с № 53 "Чайка" ул.Мира, 10</t>
  </si>
  <si>
    <t>МБУ гимназия №9 ул. Мира,91</t>
  </si>
  <si>
    <t>МБУ д/с № 100 "Островок" ул. Ставропольская 1 по</t>
  </si>
  <si>
    <t>МБОУ ДО ЦТТ Ларина, 66</t>
  </si>
  <si>
    <t>МБУ д/с № 199 "Муравьишка" ул.Гидротехническая,8'</t>
  </si>
  <si>
    <t>МБУ д/с № 199 "Муравьишка" Энергетиков,5</t>
  </si>
  <si>
    <t>МБУ детский сад № 210 "Ладушки" ул. Ворошилова 13</t>
  </si>
  <si>
    <t>МБУ д/с № *56 "Красная гвоздика" ул. Ушакова, 50</t>
  </si>
  <si>
    <t>МБУ школа № 13 Молодежный б-р,28</t>
  </si>
  <si>
    <t>МБУ школа № 3 здание детского сада 50 Лет Октября 40</t>
  </si>
  <si>
    <t>МБУ школа № 26 здание ул. Жилина,52</t>
  </si>
  <si>
    <t>МБУДО СДЮСШОР № 4 «Шахматы», Ул. Революционная, 11В</t>
  </si>
  <si>
    <t>МБУ д/с № 33 "Мечта" ул.Мурысева,47</t>
  </si>
  <si>
    <t>МБУ д/с № 52 "Золотой улей" ул. Победы, 48</t>
  </si>
  <si>
    <t>МБУ д/с № 5 "Филиппок" ул. Мира, 103</t>
  </si>
  <si>
    <t xml:space="preserve">МБУ школа № 10 ул. Ленинградская 33-А </t>
  </si>
  <si>
    <t>МБУ д/с № 48 "Дружная семейка" м.Горького, 56</t>
  </si>
  <si>
    <t>МБУДО СДЮСШОР № 2 «Красные Крылья», СК «Акробат»,ул.Баныкина,22А</t>
  </si>
  <si>
    <t>МБУ д/с № 2 "Золотая  искорка" ул. Ленина,45</t>
  </si>
  <si>
    <t>МБУ д/с № 125 "Росточек" ул. Железно дорожная</t>
  </si>
  <si>
    <t>МБУ школа № 13 ул. Ленина, 108</t>
  </si>
  <si>
    <t>МБУ д/с № 27 "Лесовичок" бульвар 50 лет Октября, д. 21</t>
  </si>
  <si>
    <t>МБУ д/с № 147 "Сосенка" ул. Чайкиной, 51</t>
  </si>
  <si>
    <t>МБУ д/с № 69 "Веточка" ул. Матросова, 26.</t>
  </si>
  <si>
    <t xml:space="preserve">МБУ д/с № 167 "Долинка" ул.Механизаторов,23 </t>
  </si>
  <si>
    <t>МБУ д/с №-*90 "Золотое б-р 50 лет Октября, 17</t>
  </si>
  <si>
    <t>МБУ школа № 26 здание ул. Жилина,50</t>
  </si>
  <si>
    <t>МБУ д/с№ 93 "Мишутка" ул. Мира 81</t>
  </si>
  <si>
    <t>МБУ школа № 14 ул.Куйбышева, 24</t>
  </si>
  <si>
    <t>МБУ гимназия № 39 здание детского сада г Чайкиной, 73 а</t>
  </si>
  <si>
    <t>МБУ д/с № 50 "Синяя птица" ул. Советская 81-А</t>
  </si>
  <si>
    <t>МБУ д/с № 69 "Веточка" ул.-Чайкиной,'60</t>
  </si>
  <si>
    <t>МБУ д/с № 80 "Песенка" пр ст Разина, 77</t>
  </si>
  <si>
    <t>МБУ Црр д/с № 81 "Медвежонок" ул.Революционна я, 46</t>
  </si>
  <si>
    <t>МБУ д/с № 80 "Песенка" Пр-т Ст. Разина, 54</t>
  </si>
  <si>
    <t>МБУ д/с № 110 "Белоснежка" б-р Ленина, 17</t>
  </si>
  <si>
    <t>МБУ д/с № 120 "Сказочный" бульвар Курчатова, 17</t>
  </si>
  <si>
    <t>МБУ школа № 18 здание детского сада ул. Ярославская 19 *</t>
  </si>
  <si>
    <t>МБУ школа №31 бульвар Кулибина 13</t>
  </si>
  <si>
    <t>МБУ школа№ 16 Комсомольское шоссе, 1</t>
  </si>
  <si>
    <t>МБУ детский сад № 200 "Волшебный башмачок" ул. Свердлова, 12</t>
  </si>
  <si>
    <t>МБУ детский сад № 200 "Волшебный башмачок" б-р Гая, 29</t>
  </si>
  <si>
    <t>МБУ детский сад № 200 "Волшебный башмачок" б-р Гая, 13</t>
  </si>
  <si>
    <t>МБУ д/с № 138 "Дубравушка" ул.Полевая,20</t>
  </si>
  <si>
    <t>МБУ д/с № 23 "Волжские капельки" ул. Шлюзовая, 37</t>
  </si>
  <si>
    <t>МБУ школа № 18 здание ул. Чайкиной 64</t>
  </si>
  <si>
    <t>МБУ лицей № 51 здание детского сада пр-т Ленинский, 25</t>
  </si>
  <si>
    <t>МБУ детский сад № 200 "Волшебный башмачок" б-р Гая, 8</t>
  </si>
  <si>
    <t>МБУ д/с № 147 "Сосенка" ул. Громовой, 2</t>
  </si>
  <si>
    <t>МБУ школа № 15  ул. Никонова,18</t>
  </si>
  <si>
    <t>МБУ д/с № 80 "Песенка"  б-р Приморский, 44</t>
  </si>
  <si>
    <t>МБУ детский сад № 210 "Ладушки" ул. Автостроителе й, д. 19</t>
  </si>
  <si>
    <t>МБУ д/с № 64 "Журавленок" ул. Свердлова 70</t>
  </si>
  <si>
    <t>МБУ д/с№ 116 "Солнечный" б-р Орджоникидзе, 4</t>
  </si>
  <si>
    <t>МБОУ ДО дтдм Комсомольская, 78</t>
  </si>
  <si>
    <t>МБУ школа № 91 ул. Лёнина, 58</t>
  </si>
  <si>
    <t>МБУ школа №23 ул. Ставропольская,</t>
  </si>
  <si>
    <t>МБУ д/с № 126 "Солнечный зайчик" Просп. Степана Разина, д.31</t>
  </si>
  <si>
    <t>МБУ лицей № 67 здание детского сада ул.М.Жукова 36</t>
  </si>
  <si>
    <t>МБУ школа № 1 Баныкина,44</t>
  </si>
  <si>
    <t>МБУ лицей № 6 ул. Мурысева, 61</t>
  </si>
  <si>
    <t>МБУ д/с № 120 "Сказочный" б-р Луначарского, 12</t>
  </si>
  <si>
    <t>МБУДО СДЮСШОР №3 "Лёгкая атлетика", с/к СТАРТ</t>
  </si>
  <si>
    <t>МБУ д/с № 138 "Дубравушка" ул.Олимпийская, 33</t>
  </si>
  <si>
    <t>МБУ лицей № 51 Московский пр-кт, 37</t>
  </si>
  <si>
    <t>МБУ школа № 61 ул. Свердлова, 23</t>
  </si>
  <si>
    <t>МБУ школа № 32 б-р.Буденного,4</t>
  </si>
  <si>
    <t>МБУ школа № 58 ул. Фрунзе,2</t>
  </si>
  <si>
    <t>МБУ лицей № 6 здание детского сада Ул Мурысева 60</t>
  </si>
  <si>
    <t>МБУ гимназия №9 ул.Голосова,34</t>
  </si>
  <si>
    <t>МБУ школа № 85 Ул. Энергетиков, 17</t>
  </si>
  <si>
    <t>МБУ гимназия № 89 ул. Дзержинского, 39</t>
  </si>
  <si>
    <t>МБУ гимназия №39 Громовой, 38</t>
  </si>
  <si>
    <t>МБУ лицей № 60 ул.Есенина 18</t>
  </si>
  <si>
    <t>МБУ школа№ 70 ул. 40 лет Прбеды, 86</t>
  </si>
  <si>
    <t>МБУ школа №25 ул. 60 лет СССР, 19</t>
  </si>
  <si>
    <t>МБУ школа № 11 Майский пр-д, 7</t>
  </si>
  <si>
    <t>МБУ школа № 80 ул. Мурысева, 49</t>
  </si>
  <si>
    <t>МБУ школа№ 41 Ленинский пр-т, 20</t>
  </si>
  <si>
    <t>МБУ школа № 75 ул. Г идротехническая</t>
  </si>
  <si>
    <t>МБУ лицей № 57 Луначарского, 19</t>
  </si>
  <si>
    <t>МБУ школа № 72 ул. ; . Автостроителей, 92</t>
  </si>
  <si>
    <t>МБУ школа № 56 ул. Ворошилова, 28</t>
  </si>
  <si>
    <t>МБУ школа №47 Ворошилова, 32</t>
  </si>
  <si>
    <t>МБУ школа № 84 Цветной бульвар, 18</t>
  </si>
  <si>
    <t>МБУ школа № 82 Цветной бульвар, 13</t>
  </si>
  <si>
    <t xml:space="preserve">МБУ школа №25 ул. Сиреневая, 24 </t>
  </si>
  <si>
    <t>МБУ школа № 90 б-р Татищева, 19</t>
  </si>
  <si>
    <t>МБУДО СДЮСШОР 12 «Лада» ст. Торпедо, Гараж (Революционная,80)</t>
  </si>
  <si>
    <t>МБУДО КСДЮСШОР №10 «Олимп», Приморский б-р, 49</t>
  </si>
  <si>
    <t>Потребление ТЭ, тыс.Гкал (ФАКТ 2018)</t>
  </si>
  <si>
    <t>1 полугодие 2019г.</t>
  </si>
  <si>
    <t>с 01.07.2022 - 30.06.2023</t>
  </si>
  <si>
    <t>с 01.07.2023 - 31.12.2023</t>
  </si>
  <si>
    <t>2023 год</t>
  </si>
  <si>
    <t>2024 год</t>
  </si>
  <si>
    <t>Экономия за 5 лет (2019-2024гг.), тыс.руб.</t>
  </si>
  <si>
    <t>Потребление ТЭ, тыс.Гкал               (-20%)</t>
  </si>
  <si>
    <t>МБУ д/с № 43 "Гнездышко" Молодежный б-р, 27</t>
  </si>
  <si>
    <t xml:space="preserve">Глава городского округа </t>
  </si>
  <si>
    <t>С.А. Анташев</t>
  </si>
  <si>
    <t>Юрьева И.А.</t>
  </si>
  <si>
    <t>Перечень бюджетных учреждений городского округа Тольятти, которые необходимо оснастить автоматическими узлами регулирования температуры теплоносителя на 2019-2024 гг.</t>
  </si>
  <si>
    <t>МБУДО КСДЮСШОР 13 «Волгарь»
с/к «Кристалл», ул. Баныкина, 9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</si>
</sst>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[$-419]General"/>
    <numFmt numFmtId="166" formatCode="#,##0.0"/>
  </numFmts>
  <fonts count="16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6" fillId="0" borderId="0"/>
    <xf numFmtId="165" fontId="6" fillId="0" borderId="0"/>
    <xf numFmtId="0" fontId="7" fillId="0" borderId="0"/>
    <xf numFmtId="0" fontId="7" fillId="0" borderId="0"/>
  </cellStyleXfs>
  <cellXfs count="67">
    <xf numFmtId="0" fontId="0" fillId="0" borderId="0" xfId="0"/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/>
    <xf numFmtId="3" fontId="15" fillId="0" borderId="0" xfId="0" applyNumberFormat="1" applyFont="1" applyAlignment="1">
      <alignment horizontal="left"/>
    </xf>
    <xf numFmtId="0" fontId="0" fillId="3" borderId="1" xfId="0" applyFont="1" applyFill="1" applyBorder="1" applyAlignment="1">
      <alignment horizontal="center" vertical="center" wrapText="1"/>
    </xf>
    <xf numFmtId="3" fontId="0" fillId="3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0" fillId="5" borderId="1" xfId="0" applyNumberFormat="1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18 3 2" xfId="2"/>
    <cellStyle name="Обычный 27" xfId="3"/>
    <cellStyle name="Обычный 28" xfId="4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65"/>
  <sheetViews>
    <sheetView tabSelected="1" view="pageBreakPreview" topLeftCell="A2" zoomScale="70" zoomScaleNormal="115" zoomScaleSheetLayoutView="70" workbookViewId="0">
      <pane ySplit="3" topLeftCell="A5" activePane="bottomLeft" state="frozen"/>
      <selection activeCell="A2" sqref="A2"/>
      <selection pane="bottomLeft" activeCell="J6" sqref="J6:J12"/>
    </sheetView>
  </sheetViews>
  <sheetFormatPr defaultRowHeight="15"/>
  <cols>
    <col min="1" max="1" width="9.140625" style="6"/>
    <col min="2" max="2" width="33.140625" style="6" customWidth="1"/>
    <col min="3" max="3" width="8.85546875" style="6" hidden="1" customWidth="1"/>
    <col min="4" max="5" width="14.42578125" style="6" hidden="1" customWidth="1"/>
    <col min="6" max="6" width="11.5703125" style="6" hidden="1" customWidth="1"/>
    <col min="7" max="7" width="15.42578125" style="6" hidden="1" customWidth="1"/>
    <col min="8" max="8" width="13.28515625" style="6" hidden="1" customWidth="1"/>
    <col min="9" max="9" width="29.140625" style="6" hidden="1" customWidth="1"/>
    <col min="10" max="10" width="10.85546875" style="6" customWidth="1"/>
    <col min="11" max="11" width="14.28515625" style="10" customWidth="1"/>
    <col min="12" max="12" width="16" style="5" customWidth="1"/>
    <col min="13" max="13" width="12.85546875" style="5" hidden="1" customWidth="1"/>
    <col min="14" max="18" width="12" style="5" hidden="1" customWidth="1"/>
    <col min="19" max="19" width="14.28515625" style="5" customWidth="1"/>
    <col min="20" max="20" width="13.7109375" style="5" customWidth="1"/>
    <col min="21" max="21" width="12.85546875" style="5" customWidth="1"/>
    <col min="22" max="23" width="13.140625" style="5" customWidth="1"/>
    <col min="24" max="24" width="17.5703125" style="5" customWidth="1"/>
    <col min="25" max="25" width="12.85546875" style="5" customWidth="1"/>
    <col min="26" max="26" width="13.5703125" style="5" customWidth="1"/>
    <col min="27" max="27" width="13.85546875" style="5" customWidth="1"/>
    <col min="28" max="28" width="13.5703125" style="5" customWidth="1"/>
    <col min="29" max="29" width="13.85546875" style="5" customWidth="1"/>
    <col min="30" max="30" width="14.28515625" style="5" customWidth="1"/>
    <col min="31" max="31" width="17.140625" style="5" customWidth="1"/>
    <col min="32" max="32" width="14.7109375" style="4" customWidth="1"/>
    <col min="33" max="33" width="13.7109375" style="6" customWidth="1"/>
    <col min="34" max="34" width="25.42578125" style="3" customWidth="1"/>
    <col min="35" max="35" width="15.5703125" style="6" customWidth="1"/>
    <col min="36" max="16384" width="9.140625" style="1"/>
  </cols>
  <sheetData>
    <row r="1" spans="1:35" ht="15" hidden="1" customHeight="1"/>
    <row r="2" spans="1:35" ht="63" customHeight="1">
      <c r="A2" s="5"/>
      <c r="B2" s="51" t="s">
        <v>185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"/>
      <c r="AI2" s="29"/>
    </row>
    <row r="3" spans="1:35" s="2" customFormat="1" ht="46.5" customHeight="1">
      <c r="A3" s="52" t="s">
        <v>10</v>
      </c>
      <c r="B3" s="54" t="s">
        <v>14</v>
      </c>
      <c r="C3" s="54" t="s">
        <v>0</v>
      </c>
      <c r="D3" s="21" t="s">
        <v>1</v>
      </c>
      <c r="E3" s="21" t="s">
        <v>2</v>
      </c>
      <c r="F3" s="21" t="s">
        <v>3</v>
      </c>
      <c r="G3" s="21" t="s">
        <v>4</v>
      </c>
      <c r="H3" s="21" t="s">
        <v>5</v>
      </c>
      <c r="I3" s="21" t="s">
        <v>6</v>
      </c>
      <c r="J3" s="54" t="s">
        <v>16</v>
      </c>
      <c r="K3" s="56" t="s">
        <v>13</v>
      </c>
      <c r="L3" s="59" t="s">
        <v>11</v>
      </c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1"/>
      <c r="Y3" s="62" t="s">
        <v>12</v>
      </c>
      <c r="Z3" s="63"/>
      <c r="AA3" s="63"/>
      <c r="AB3" s="63"/>
      <c r="AC3" s="63"/>
      <c r="AD3" s="63"/>
      <c r="AE3" s="64"/>
      <c r="AF3" s="65" t="s">
        <v>179</v>
      </c>
      <c r="AG3" s="54" t="s">
        <v>40</v>
      </c>
      <c r="AH3" s="21" t="s">
        <v>7</v>
      </c>
      <c r="AI3" s="18" t="s">
        <v>10</v>
      </c>
    </row>
    <row r="4" spans="1:35" s="2" customFormat="1" ht="46.5" customHeight="1">
      <c r="A4" s="53"/>
      <c r="B4" s="55"/>
      <c r="C4" s="55"/>
      <c r="D4" s="21"/>
      <c r="E4" s="21"/>
      <c r="F4" s="21"/>
      <c r="G4" s="21"/>
      <c r="H4" s="21"/>
      <c r="I4" s="21"/>
      <c r="J4" s="55"/>
      <c r="K4" s="57"/>
      <c r="L4" s="21" t="s">
        <v>173</v>
      </c>
      <c r="M4" s="16" t="s">
        <v>174</v>
      </c>
      <c r="N4" s="21" t="s">
        <v>28</v>
      </c>
      <c r="O4" s="21" t="s">
        <v>29</v>
      </c>
      <c r="P4" s="21" t="s">
        <v>41</v>
      </c>
      <c r="Q4" s="21" t="s">
        <v>175</v>
      </c>
      <c r="R4" s="21" t="s">
        <v>176</v>
      </c>
      <c r="S4" s="21" t="s">
        <v>25</v>
      </c>
      <c r="T4" s="21" t="s">
        <v>26</v>
      </c>
      <c r="U4" s="21" t="s">
        <v>27</v>
      </c>
      <c r="V4" s="21" t="s">
        <v>44</v>
      </c>
      <c r="W4" s="21" t="s">
        <v>177</v>
      </c>
      <c r="X4" s="21" t="s">
        <v>178</v>
      </c>
      <c r="Y4" s="28" t="s">
        <v>180</v>
      </c>
      <c r="Z4" s="21" t="s">
        <v>25</v>
      </c>
      <c r="AA4" s="21" t="s">
        <v>26</v>
      </c>
      <c r="AB4" s="21" t="s">
        <v>27</v>
      </c>
      <c r="AC4" s="21" t="s">
        <v>44</v>
      </c>
      <c r="AD4" s="21" t="s">
        <v>177</v>
      </c>
      <c r="AE4" s="21" t="s">
        <v>178</v>
      </c>
      <c r="AF4" s="66"/>
      <c r="AG4" s="55"/>
      <c r="AH4" s="21"/>
      <c r="AI4" s="19"/>
    </row>
    <row r="5" spans="1:35" s="13" customFormat="1" ht="36" customHeight="1">
      <c r="A5" s="11">
        <v>1</v>
      </c>
      <c r="B5" s="12" t="s">
        <v>17</v>
      </c>
      <c r="C5" s="12" t="s">
        <v>18</v>
      </c>
      <c r="D5" s="12">
        <v>5</v>
      </c>
      <c r="E5" s="12">
        <v>6</v>
      </c>
      <c r="F5" s="12">
        <v>7</v>
      </c>
      <c r="G5" s="12">
        <v>8</v>
      </c>
      <c r="H5" s="12">
        <v>9</v>
      </c>
      <c r="I5" s="12">
        <v>10</v>
      </c>
      <c r="J5" s="12" t="s">
        <v>19</v>
      </c>
      <c r="K5" s="12" t="s">
        <v>20</v>
      </c>
      <c r="L5" s="12" t="s">
        <v>21</v>
      </c>
      <c r="M5" s="12" t="s">
        <v>22</v>
      </c>
      <c r="N5" s="12" t="s">
        <v>30</v>
      </c>
      <c r="O5" s="12" t="s">
        <v>23</v>
      </c>
      <c r="P5" s="12" t="s">
        <v>31</v>
      </c>
      <c r="Q5" s="12" t="s">
        <v>32</v>
      </c>
      <c r="R5" s="12" t="s">
        <v>42</v>
      </c>
      <c r="S5" s="12" t="s">
        <v>33</v>
      </c>
      <c r="T5" s="12" t="s">
        <v>34</v>
      </c>
      <c r="U5" s="12" t="s">
        <v>35</v>
      </c>
      <c r="V5" s="12" t="s">
        <v>36</v>
      </c>
      <c r="W5" s="12" t="s">
        <v>37</v>
      </c>
      <c r="X5" s="12" t="s">
        <v>43</v>
      </c>
      <c r="Y5" s="12" t="s">
        <v>45</v>
      </c>
      <c r="Z5" s="12" t="s">
        <v>46</v>
      </c>
      <c r="AA5" s="12" t="s">
        <v>47</v>
      </c>
      <c r="AB5" s="12" t="s">
        <v>48</v>
      </c>
      <c r="AC5" s="12" t="s">
        <v>49</v>
      </c>
      <c r="AD5" s="12" t="s">
        <v>50</v>
      </c>
      <c r="AE5" s="12" t="s">
        <v>51</v>
      </c>
      <c r="AF5" s="12" t="s">
        <v>38</v>
      </c>
      <c r="AG5" s="12" t="s">
        <v>39</v>
      </c>
      <c r="AH5" s="12" t="s">
        <v>24</v>
      </c>
      <c r="AI5" s="20"/>
    </row>
    <row r="6" spans="1:35" ht="45">
      <c r="A6" s="43">
        <v>1</v>
      </c>
      <c r="B6" s="44" t="s">
        <v>65</v>
      </c>
      <c r="C6" s="22" t="s">
        <v>8</v>
      </c>
      <c r="D6" s="22"/>
      <c r="E6" s="22"/>
      <c r="F6" s="22"/>
      <c r="G6" s="22"/>
      <c r="H6" s="22"/>
      <c r="I6" s="22"/>
      <c r="J6" s="46">
        <v>1</v>
      </c>
      <c r="K6" s="45">
        <v>1315.51</v>
      </c>
      <c r="L6" s="15">
        <v>0.57299999999999995</v>
      </c>
      <c r="M6" s="25">
        <v>1509.6</v>
      </c>
      <c r="N6" s="24">
        <v>1554</v>
      </c>
      <c r="O6" s="24">
        <v>1597.2</v>
      </c>
      <c r="P6" s="24">
        <v>1599.6</v>
      </c>
      <c r="Q6" s="24">
        <v>1663.6</v>
      </c>
      <c r="R6" s="24">
        <v>1668</v>
      </c>
      <c r="S6" s="9">
        <f>L6*0.6*M6+L6*0.4*N6</f>
        <v>875.17727999999988</v>
      </c>
      <c r="T6" s="9">
        <f t="shared" ref="T6:T37" si="0">L6*60%*N6+L6*40%*O6</f>
        <v>900.34343999999987</v>
      </c>
      <c r="U6" s="9">
        <f t="shared" ref="U6:U37" si="1">L6*60%*O6+L6*40%*P6</f>
        <v>915.74567999999999</v>
      </c>
      <c r="V6" s="9">
        <f t="shared" ref="V6:V37" si="2">L6*60%*P6+L6*40%*Q6</f>
        <v>931.23959999999977</v>
      </c>
      <c r="W6" s="9">
        <f t="shared" ref="W6:W37" si="3">L6*60%*Q6+L6*40%*R6</f>
        <v>954.25127999999972</v>
      </c>
      <c r="X6" s="9">
        <f t="shared" ref="X6:X37" si="4">W6*1.04</f>
        <v>992.42133119999971</v>
      </c>
      <c r="Y6" s="9">
        <f t="shared" ref="Y6:Y37" si="5">L6*0.8</f>
        <v>0.45839999999999997</v>
      </c>
      <c r="Z6" s="9">
        <f t="shared" ref="Z6:Z37" si="6">L6*65.5%*M6+Y6*34.5%*N6</f>
        <v>812.33751599999994</v>
      </c>
      <c r="AA6" s="9">
        <f t="shared" ref="AA6:AA37" si="7">Y6*60%*N6+Y6*40%*O6</f>
        <v>720.27475199999992</v>
      </c>
      <c r="AB6" s="9">
        <f t="shared" ref="AB6:AB37" si="8">Y6*60%*O6+Y6*40%*P6</f>
        <v>732.59654399999988</v>
      </c>
      <c r="AC6" s="9">
        <f t="shared" ref="AC6:AC37" si="9">Y6*60%*P6+Y6*40%*Q6</f>
        <v>744.99167999999986</v>
      </c>
      <c r="AD6" s="9">
        <f t="shared" ref="AD6:AD37" si="10">Y6*60%*Q6+Y6*40%*R6</f>
        <v>763.40102399999989</v>
      </c>
      <c r="AE6" s="9">
        <f t="shared" ref="AE6:AE37" si="11">AD6*1.04</f>
        <v>793.93706495999993</v>
      </c>
      <c r="AF6" s="9">
        <f t="shared" ref="AF6:AF37" si="12">(T6+U6+V6+W6+X6)-(AA6+AB6+AC6+AD6+AE6)</f>
        <v>938.80026623999993</v>
      </c>
      <c r="AG6" s="14">
        <f t="shared" ref="AG6:AG37" si="13">AF6-K6</f>
        <v>-376.70973376000006</v>
      </c>
      <c r="AI6" s="8">
        <v>3</v>
      </c>
    </row>
    <row r="7" spans="1:35" ht="45">
      <c r="A7" s="43">
        <v>2</v>
      </c>
      <c r="B7" s="44" t="s">
        <v>100</v>
      </c>
      <c r="C7" s="22" t="s">
        <v>15</v>
      </c>
      <c r="D7" s="22"/>
      <c r="E7" s="22"/>
      <c r="F7" s="22"/>
      <c r="G7" s="22"/>
      <c r="H7" s="22"/>
      <c r="I7" s="22"/>
      <c r="J7" s="46">
        <v>1</v>
      </c>
      <c r="K7" s="45">
        <v>1315.51</v>
      </c>
      <c r="L7" s="15">
        <v>0.70199999999999996</v>
      </c>
      <c r="M7" s="24">
        <v>1406.4</v>
      </c>
      <c r="N7" s="24">
        <v>1448.4</v>
      </c>
      <c r="O7" s="24">
        <v>1488</v>
      </c>
      <c r="P7" s="24">
        <v>1490.4</v>
      </c>
      <c r="Q7" s="24">
        <v>1539.6</v>
      </c>
      <c r="R7" s="24">
        <v>1554</v>
      </c>
      <c r="S7" s="9">
        <f t="shared" ref="S7:S70" si="14">L7*0.6*M7+L7*0.4*N7</f>
        <v>999.08640000000003</v>
      </c>
      <c r="T7" s="9">
        <f t="shared" si="0"/>
        <v>1027.8964799999999</v>
      </c>
      <c r="U7" s="9">
        <f t="shared" si="1"/>
        <v>1045.24992</v>
      </c>
      <c r="V7" s="9">
        <f t="shared" si="2"/>
        <v>1060.0761600000001</v>
      </c>
      <c r="W7" s="9">
        <f t="shared" si="3"/>
        <v>1084.8427199999999</v>
      </c>
      <c r="X7" s="9">
        <f t="shared" si="4"/>
        <v>1128.2364287999999</v>
      </c>
      <c r="Y7" s="9">
        <f t="shared" si="5"/>
        <v>0.56159999999999999</v>
      </c>
      <c r="Z7" s="9">
        <f t="shared" si="6"/>
        <v>927.30718079999997</v>
      </c>
      <c r="AA7" s="9">
        <f t="shared" si="7"/>
        <v>822.317184</v>
      </c>
      <c r="AB7" s="9">
        <f t="shared" si="8"/>
        <v>836.19993599999998</v>
      </c>
      <c r="AC7" s="9">
        <f t="shared" si="9"/>
        <v>848.0609280000001</v>
      </c>
      <c r="AD7" s="9">
        <f t="shared" si="10"/>
        <v>867.87417599999992</v>
      </c>
      <c r="AE7" s="9">
        <f t="shared" si="11"/>
        <v>902.58914303999995</v>
      </c>
      <c r="AF7" s="9">
        <f t="shared" si="12"/>
        <v>1069.2603417599994</v>
      </c>
      <c r="AG7" s="14">
        <f t="shared" si="13"/>
        <v>-246.2496582400006</v>
      </c>
      <c r="AI7" s="8">
        <v>4</v>
      </c>
    </row>
    <row r="8" spans="1:35" ht="30">
      <c r="A8" s="43">
        <v>3</v>
      </c>
      <c r="B8" s="44" t="s">
        <v>145</v>
      </c>
      <c r="C8" s="22" t="s">
        <v>15</v>
      </c>
      <c r="D8" s="22"/>
      <c r="E8" s="22"/>
      <c r="F8" s="22"/>
      <c r="G8" s="22"/>
      <c r="H8" s="22"/>
      <c r="I8" s="22"/>
      <c r="J8" s="46">
        <v>1</v>
      </c>
      <c r="K8" s="45">
        <v>1315.51</v>
      </c>
      <c r="L8" s="15">
        <v>1.006</v>
      </c>
      <c r="M8" s="24">
        <v>1406.4</v>
      </c>
      <c r="N8" s="24">
        <v>1448.4</v>
      </c>
      <c r="O8" s="24">
        <v>1488</v>
      </c>
      <c r="P8" s="24">
        <v>1490.4</v>
      </c>
      <c r="Q8" s="24">
        <v>1539.6</v>
      </c>
      <c r="R8" s="24">
        <v>1554</v>
      </c>
      <c r="S8" s="9">
        <f t="shared" si="14"/>
        <v>1431.7392000000002</v>
      </c>
      <c r="T8" s="9">
        <f t="shared" si="0"/>
        <v>1473.0254400000001</v>
      </c>
      <c r="U8" s="9">
        <f t="shared" si="1"/>
        <v>1497.8937600000002</v>
      </c>
      <c r="V8" s="9">
        <f t="shared" si="2"/>
        <v>1519.14048</v>
      </c>
      <c r="W8" s="9">
        <f t="shared" si="3"/>
        <v>1554.6321600000001</v>
      </c>
      <c r="X8" s="9">
        <f t="shared" si="4"/>
        <v>1616.8174464000001</v>
      </c>
      <c r="Y8" s="9">
        <f t="shared" si="5"/>
        <v>0.80480000000000007</v>
      </c>
      <c r="Z8" s="9">
        <f t="shared" si="6"/>
        <v>1328.8761024</v>
      </c>
      <c r="AA8" s="9">
        <f t="shared" si="7"/>
        <v>1178.4203520000001</v>
      </c>
      <c r="AB8" s="9">
        <f t="shared" si="8"/>
        <v>1198.315008</v>
      </c>
      <c r="AC8" s="9">
        <f t="shared" si="9"/>
        <v>1215.3123840000001</v>
      </c>
      <c r="AD8" s="9">
        <f t="shared" si="10"/>
        <v>1243.7057280000001</v>
      </c>
      <c r="AE8" s="9">
        <f t="shared" si="11"/>
        <v>1293.4539571200003</v>
      </c>
      <c r="AF8" s="9">
        <f t="shared" si="12"/>
        <v>1532.3018572800001</v>
      </c>
      <c r="AG8" s="14">
        <f t="shared" si="13"/>
        <v>216.79185728000016</v>
      </c>
      <c r="AI8" s="8">
        <v>5</v>
      </c>
    </row>
    <row r="9" spans="1:35" ht="45">
      <c r="A9" s="43">
        <v>4</v>
      </c>
      <c r="B9" s="44" t="s">
        <v>94</v>
      </c>
      <c r="C9" s="17" t="s">
        <v>8</v>
      </c>
      <c r="D9" s="22"/>
      <c r="E9" s="22"/>
      <c r="F9" s="22"/>
      <c r="G9" s="22"/>
      <c r="H9" s="22"/>
      <c r="I9" s="22"/>
      <c r="J9" s="46">
        <v>1</v>
      </c>
      <c r="K9" s="45">
        <v>1315.51</v>
      </c>
      <c r="L9" s="15">
        <v>0.67</v>
      </c>
      <c r="M9" s="25">
        <v>1509.6</v>
      </c>
      <c r="N9" s="24">
        <v>1554</v>
      </c>
      <c r="O9" s="24">
        <v>1597.2</v>
      </c>
      <c r="P9" s="24">
        <v>1599.6</v>
      </c>
      <c r="Q9" s="24">
        <v>1663.6</v>
      </c>
      <c r="R9" s="24">
        <v>1668</v>
      </c>
      <c r="S9" s="9">
        <f t="shared" si="14"/>
        <v>1023.3312000000001</v>
      </c>
      <c r="T9" s="9">
        <f t="shared" si="0"/>
        <v>1052.7576000000001</v>
      </c>
      <c r="U9" s="9">
        <f t="shared" si="1"/>
        <v>1070.7672</v>
      </c>
      <c r="V9" s="9">
        <f t="shared" si="2"/>
        <v>1088.884</v>
      </c>
      <c r="W9" s="9">
        <f t="shared" si="3"/>
        <v>1115.7912000000001</v>
      </c>
      <c r="X9" s="9">
        <f t="shared" si="4"/>
        <v>1160.4228480000002</v>
      </c>
      <c r="Y9" s="9">
        <f t="shared" si="5"/>
        <v>0.53600000000000003</v>
      </c>
      <c r="Z9" s="9">
        <f t="shared" si="6"/>
        <v>949.85364000000004</v>
      </c>
      <c r="AA9" s="9">
        <f t="shared" si="7"/>
        <v>842.20608000000004</v>
      </c>
      <c r="AB9" s="9">
        <f t="shared" si="8"/>
        <v>856.61376000000007</v>
      </c>
      <c r="AC9" s="9">
        <f t="shared" si="9"/>
        <v>871.10719999999992</v>
      </c>
      <c r="AD9" s="9">
        <f t="shared" si="10"/>
        <v>892.63295999999991</v>
      </c>
      <c r="AE9" s="9">
        <f t="shared" si="11"/>
        <v>928.33827839999992</v>
      </c>
      <c r="AF9" s="9">
        <f t="shared" si="12"/>
        <v>1097.7245696000009</v>
      </c>
      <c r="AG9" s="14">
        <f t="shared" si="13"/>
        <v>-217.78543039999909</v>
      </c>
      <c r="AI9" s="8">
        <v>6</v>
      </c>
    </row>
    <row r="10" spans="1:35" ht="30">
      <c r="A10" s="43">
        <v>5</v>
      </c>
      <c r="B10" s="44" t="s">
        <v>172</v>
      </c>
      <c r="C10" s="7" t="s">
        <v>8</v>
      </c>
      <c r="D10" s="7"/>
      <c r="E10" s="7"/>
      <c r="F10" s="7"/>
      <c r="G10" s="7"/>
      <c r="H10" s="7"/>
      <c r="I10" s="7"/>
      <c r="J10" s="47">
        <v>4</v>
      </c>
      <c r="K10" s="45">
        <f>1315.51*4</f>
        <v>5262.04</v>
      </c>
      <c r="L10" s="15">
        <v>14.038</v>
      </c>
      <c r="M10" s="25">
        <v>1509.6</v>
      </c>
      <c r="N10" s="24">
        <v>1554</v>
      </c>
      <c r="O10" s="24">
        <v>1597.2</v>
      </c>
      <c r="P10" s="24">
        <v>1599.6</v>
      </c>
      <c r="Q10" s="24">
        <v>1663.6</v>
      </c>
      <c r="R10" s="24">
        <v>1668</v>
      </c>
      <c r="S10" s="9">
        <f t="shared" si="14"/>
        <v>21441.079680000003</v>
      </c>
      <c r="T10" s="9">
        <f t="shared" si="0"/>
        <v>22057.628640000003</v>
      </c>
      <c r="U10" s="9">
        <f t="shared" si="1"/>
        <v>22434.970080000003</v>
      </c>
      <c r="V10" s="9">
        <f t="shared" si="2"/>
        <v>22814.5576</v>
      </c>
      <c r="W10" s="9">
        <f t="shared" si="3"/>
        <v>23378.323680000001</v>
      </c>
      <c r="X10" s="9">
        <f t="shared" si="4"/>
        <v>24313.456627200001</v>
      </c>
      <c r="Y10" s="9">
        <f t="shared" si="5"/>
        <v>11.230400000000001</v>
      </c>
      <c r="Z10" s="9">
        <f t="shared" si="6"/>
        <v>19901.560296</v>
      </c>
      <c r="AA10" s="9">
        <f t="shared" si="7"/>
        <v>17646.102912000002</v>
      </c>
      <c r="AB10" s="9">
        <f t="shared" si="8"/>
        <v>17947.976064000002</v>
      </c>
      <c r="AC10" s="9">
        <f t="shared" si="9"/>
        <v>18251.646079999999</v>
      </c>
      <c r="AD10" s="9">
        <f t="shared" si="10"/>
        <v>18702.658944000003</v>
      </c>
      <c r="AE10" s="9">
        <f t="shared" si="11"/>
        <v>19450.765301760002</v>
      </c>
      <c r="AF10" s="9">
        <f t="shared" si="12"/>
        <v>22999.787325440004</v>
      </c>
      <c r="AG10" s="14">
        <f t="shared" si="13"/>
        <v>17737.747325440003</v>
      </c>
      <c r="AI10" s="8">
        <v>12</v>
      </c>
    </row>
    <row r="11" spans="1:35" ht="45">
      <c r="A11" s="43">
        <v>6</v>
      </c>
      <c r="B11" s="48" t="s">
        <v>171</v>
      </c>
      <c r="C11" s="7" t="s">
        <v>8</v>
      </c>
      <c r="D11" s="7"/>
      <c r="E11" s="7"/>
      <c r="F11" s="7"/>
      <c r="G11" s="7"/>
      <c r="H11" s="7"/>
      <c r="I11" s="7"/>
      <c r="J11" s="47">
        <v>2</v>
      </c>
      <c r="K11" s="45">
        <f>1315.51*2</f>
        <v>2631.02</v>
      </c>
      <c r="L11" s="15">
        <v>3.363</v>
      </c>
      <c r="M11" s="25">
        <v>1509.6</v>
      </c>
      <c r="N11" s="24">
        <v>1554</v>
      </c>
      <c r="O11" s="24">
        <v>1597.2</v>
      </c>
      <c r="P11" s="24">
        <v>1599.6</v>
      </c>
      <c r="Q11" s="24">
        <v>1663.6</v>
      </c>
      <c r="R11" s="24">
        <v>1668</v>
      </c>
      <c r="S11" s="9">
        <f t="shared" si="14"/>
        <v>5136.5116799999996</v>
      </c>
      <c r="T11" s="9">
        <f t="shared" si="0"/>
        <v>5284.2146400000001</v>
      </c>
      <c r="U11" s="9">
        <f t="shared" si="1"/>
        <v>5374.6120800000008</v>
      </c>
      <c r="V11" s="9">
        <f t="shared" si="2"/>
        <v>5465.5475999999999</v>
      </c>
      <c r="W11" s="9">
        <f t="shared" si="3"/>
        <v>5600.6056800000006</v>
      </c>
      <c r="X11" s="9">
        <f t="shared" si="4"/>
        <v>5824.6299072000011</v>
      </c>
      <c r="Y11" s="9">
        <f t="shared" si="5"/>
        <v>2.6904000000000003</v>
      </c>
      <c r="Z11" s="9">
        <f t="shared" si="6"/>
        <v>4767.6981959999994</v>
      </c>
      <c r="AA11" s="9">
        <f t="shared" si="7"/>
        <v>4227.3717120000001</v>
      </c>
      <c r="AB11" s="9">
        <f t="shared" si="8"/>
        <v>4299.6896640000004</v>
      </c>
      <c r="AC11" s="9">
        <f t="shared" si="9"/>
        <v>4372.4380799999999</v>
      </c>
      <c r="AD11" s="9">
        <f t="shared" si="10"/>
        <v>4480.4845440000008</v>
      </c>
      <c r="AE11" s="9">
        <f t="shared" si="11"/>
        <v>4659.7039257600009</v>
      </c>
      <c r="AF11" s="9">
        <f t="shared" si="12"/>
        <v>5509.9219814399985</v>
      </c>
      <c r="AG11" s="14">
        <f t="shared" si="13"/>
        <v>2878.9019814399985</v>
      </c>
      <c r="AI11" s="8">
        <v>13</v>
      </c>
    </row>
    <row r="12" spans="1:35" ht="40.5" customHeight="1">
      <c r="A12" s="43">
        <v>7</v>
      </c>
      <c r="B12" s="48" t="s">
        <v>186</v>
      </c>
      <c r="C12" s="27" t="s">
        <v>15</v>
      </c>
      <c r="D12" s="26">
        <v>1</v>
      </c>
      <c r="E12" s="7"/>
      <c r="F12" s="7"/>
      <c r="G12" s="7"/>
      <c r="H12" s="7"/>
      <c r="I12" s="7"/>
      <c r="J12" s="47">
        <v>1</v>
      </c>
      <c r="K12" s="45">
        <v>1315.51</v>
      </c>
      <c r="L12" s="26">
        <v>1.585</v>
      </c>
      <c r="M12" s="24">
        <v>1406.4</v>
      </c>
      <c r="N12" s="24">
        <v>1448.4</v>
      </c>
      <c r="O12" s="24">
        <v>1488</v>
      </c>
      <c r="P12" s="24">
        <v>1490.4</v>
      </c>
      <c r="Q12" s="24">
        <v>1539.6</v>
      </c>
      <c r="R12" s="24">
        <v>1554</v>
      </c>
      <c r="S12" s="9">
        <f t="shared" si="14"/>
        <v>2255.7719999999999</v>
      </c>
      <c r="T12" s="9">
        <f t="shared" si="0"/>
        <v>2320.8204000000001</v>
      </c>
      <c r="U12" s="9">
        <f t="shared" si="1"/>
        <v>2360.0016000000001</v>
      </c>
      <c r="V12" s="9">
        <f t="shared" si="2"/>
        <v>2393.4767999999999</v>
      </c>
      <c r="W12" s="9">
        <f t="shared" si="3"/>
        <v>2449.3955999999998</v>
      </c>
      <c r="X12" s="9">
        <f t="shared" si="4"/>
        <v>2547.3714239999999</v>
      </c>
      <c r="Y12" s="9">
        <f t="shared" si="5"/>
        <v>1.268</v>
      </c>
      <c r="Z12" s="9">
        <f t="shared" si="6"/>
        <v>2093.7063840000001</v>
      </c>
      <c r="AA12" s="9">
        <f t="shared" si="7"/>
        <v>1856.6563200000001</v>
      </c>
      <c r="AB12" s="9">
        <f t="shared" si="8"/>
        <v>1888.00128</v>
      </c>
      <c r="AC12" s="9">
        <f t="shared" si="9"/>
        <v>1914.78144</v>
      </c>
      <c r="AD12" s="9">
        <f t="shared" si="10"/>
        <v>1959.5164799999998</v>
      </c>
      <c r="AE12" s="9">
        <f t="shared" si="11"/>
        <v>2037.8971391999999</v>
      </c>
      <c r="AF12" s="9">
        <f t="shared" si="12"/>
        <v>2414.2131648000013</v>
      </c>
      <c r="AG12" s="14">
        <f t="shared" si="13"/>
        <v>1098.7031648000013</v>
      </c>
      <c r="AI12" s="8">
        <v>15</v>
      </c>
    </row>
    <row r="13" spans="1:35" ht="45">
      <c r="A13" s="8">
        <v>8</v>
      </c>
      <c r="B13" s="23" t="s">
        <v>59</v>
      </c>
      <c r="C13" s="7" t="s">
        <v>15</v>
      </c>
      <c r="D13" s="7"/>
      <c r="E13" s="7"/>
      <c r="F13" s="7"/>
      <c r="G13" s="7"/>
      <c r="H13" s="7"/>
      <c r="I13" s="7"/>
      <c r="J13" s="23">
        <v>1</v>
      </c>
      <c r="K13" s="8">
        <v>1315.51</v>
      </c>
      <c r="L13" s="15">
        <v>0.42399999999999999</v>
      </c>
      <c r="M13" s="24">
        <v>1406.4</v>
      </c>
      <c r="N13" s="24">
        <v>1448.4</v>
      </c>
      <c r="O13" s="24">
        <v>1488</v>
      </c>
      <c r="P13" s="24">
        <v>1490.4</v>
      </c>
      <c r="Q13" s="24">
        <v>1539.6</v>
      </c>
      <c r="R13" s="24">
        <v>1554</v>
      </c>
      <c r="S13" s="9">
        <f t="shared" si="14"/>
        <v>603.43679999999995</v>
      </c>
      <c r="T13" s="9">
        <f t="shared" si="0"/>
        <v>620.83775999999989</v>
      </c>
      <c r="U13" s="9">
        <f t="shared" si="1"/>
        <v>631.31903999999997</v>
      </c>
      <c r="V13" s="9">
        <f t="shared" si="2"/>
        <v>640.27391999999986</v>
      </c>
      <c r="W13" s="9">
        <f t="shared" si="3"/>
        <v>655.23263999999995</v>
      </c>
      <c r="X13" s="9">
        <f t="shared" si="4"/>
        <v>681.44194559999994</v>
      </c>
      <c r="Y13" s="9">
        <f t="shared" si="5"/>
        <v>0.3392</v>
      </c>
      <c r="Z13" s="9">
        <f t="shared" si="6"/>
        <v>560.08296960000007</v>
      </c>
      <c r="AA13" s="9">
        <f t="shared" si="7"/>
        <v>496.670208</v>
      </c>
      <c r="AB13" s="9">
        <f t="shared" si="8"/>
        <v>505.05523200000005</v>
      </c>
      <c r="AC13" s="9">
        <f t="shared" si="9"/>
        <v>512.21913599999993</v>
      </c>
      <c r="AD13" s="9">
        <f t="shared" si="10"/>
        <v>524.18611199999998</v>
      </c>
      <c r="AE13" s="9">
        <f t="shared" si="11"/>
        <v>545.15355648000002</v>
      </c>
      <c r="AF13" s="9">
        <f t="shared" si="12"/>
        <v>645.82106111999974</v>
      </c>
      <c r="AG13" s="14">
        <f t="shared" si="13"/>
        <v>-669.68893888000025</v>
      </c>
      <c r="AI13" s="8">
        <v>17</v>
      </c>
    </row>
    <row r="14" spans="1:35" ht="30">
      <c r="A14" s="8">
        <v>9</v>
      </c>
      <c r="B14" s="23" t="s">
        <v>80</v>
      </c>
      <c r="C14" s="7" t="s">
        <v>8</v>
      </c>
      <c r="D14" s="7"/>
      <c r="E14" s="7"/>
      <c r="F14" s="7"/>
      <c r="G14" s="7"/>
      <c r="H14" s="7"/>
      <c r="I14" s="7"/>
      <c r="J14" s="23">
        <v>1</v>
      </c>
      <c r="K14" s="8">
        <v>1315.51</v>
      </c>
      <c r="L14" s="15">
        <v>0.64500000000000002</v>
      </c>
      <c r="M14" s="25">
        <v>1509.6</v>
      </c>
      <c r="N14" s="24">
        <v>1554</v>
      </c>
      <c r="O14" s="24">
        <v>1597.2</v>
      </c>
      <c r="P14" s="24">
        <v>1599.6</v>
      </c>
      <c r="Q14" s="24">
        <v>1663.6</v>
      </c>
      <c r="R14" s="24">
        <v>1668</v>
      </c>
      <c r="S14" s="9">
        <f t="shared" si="14"/>
        <v>985.1472</v>
      </c>
      <c r="T14" s="9">
        <f t="shared" si="0"/>
        <v>1013.4756</v>
      </c>
      <c r="U14" s="9">
        <f t="shared" si="1"/>
        <v>1030.8132000000001</v>
      </c>
      <c r="V14" s="9">
        <f t="shared" si="2"/>
        <v>1048.2539999999999</v>
      </c>
      <c r="W14" s="9">
        <f t="shared" si="3"/>
        <v>1074.1571999999999</v>
      </c>
      <c r="X14" s="9">
        <f t="shared" si="4"/>
        <v>1117.123488</v>
      </c>
      <c r="Y14" s="9">
        <f t="shared" si="5"/>
        <v>0.51600000000000001</v>
      </c>
      <c r="Z14" s="9">
        <f t="shared" si="6"/>
        <v>914.41134000000011</v>
      </c>
      <c r="AA14" s="9">
        <f t="shared" si="7"/>
        <v>810.78048000000001</v>
      </c>
      <c r="AB14" s="9">
        <f t="shared" si="8"/>
        <v>824.65056000000004</v>
      </c>
      <c r="AC14" s="9">
        <f t="shared" si="9"/>
        <v>838.60320000000002</v>
      </c>
      <c r="AD14" s="9">
        <f t="shared" si="10"/>
        <v>859.32575999999995</v>
      </c>
      <c r="AE14" s="9">
        <f t="shared" si="11"/>
        <v>893.69879040000001</v>
      </c>
      <c r="AF14" s="9">
        <f t="shared" si="12"/>
        <v>1056.7646976000005</v>
      </c>
      <c r="AG14" s="14">
        <f t="shared" si="13"/>
        <v>-258.74530239999945</v>
      </c>
      <c r="AI14" s="8">
        <v>22</v>
      </c>
    </row>
    <row r="15" spans="1:35">
      <c r="A15" s="8">
        <v>10</v>
      </c>
      <c r="B15" s="23" t="s">
        <v>142</v>
      </c>
      <c r="C15" s="7" t="s">
        <v>15</v>
      </c>
      <c r="D15" s="7"/>
      <c r="E15" s="7"/>
      <c r="F15" s="7"/>
      <c r="G15" s="7"/>
      <c r="H15" s="7"/>
      <c r="I15" s="7"/>
      <c r="J15" s="23">
        <v>1</v>
      </c>
      <c r="K15" s="8">
        <v>1315.51</v>
      </c>
      <c r="L15" s="15">
        <v>0.99329999999999996</v>
      </c>
      <c r="M15" s="24">
        <v>1406.4</v>
      </c>
      <c r="N15" s="24">
        <v>1448.4</v>
      </c>
      <c r="O15" s="24">
        <v>1488</v>
      </c>
      <c r="P15" s="24">
        <v>1490.4</v>
      </c>
      <c r="Q15" s="24">
        <v>1539.6</v>
      </c>
      <c r="R15" s="24">
        <v>1554</v>
      </c>
      <c r="S15" s="9">
        <f t="shared" si="14"/>
        <v>1413.6645600000002</v>
      </c>
      <c r="T15" s="9">
        <f t="shared" si="0"/>
        <v>1454.429592</v>
      </c>
      <c r="U15" s="9">
        <f t="shared" si="1"/>
        <v>1478.983968</v>
      </c>
      <c r="V15" s="9">
        <f t="shared" si="2"/>
        <v>1499.962464</v>
      </c>
      <c r="W15" s="9">
        <f t="shared" si="3"/>
        <v>1535.0060879999999</v>
      </c>
      <c r="X15" s="9">
        <f t="shared" si="4"/>
        <v>1596.4063315199999</v>
      </c>
      <c r="Y15" s="9">
        <f t="shared" si="5"/>
        <v>0.79464000000000001</v>
      </c>
      <c r="Z15" s="9">
        <f t="shared" si="6"/>
        <v>1312.1000323200001</v>
      </c>
      <c r="AA15" s="9">
        <f t="shared" si="7"/>
        <v>1163.5436736000001</v>
      </c>
      <c r="AB15" s="9">
        <f t="shared" si="8"/>
        <v>1183.1871744</v>
      </c>
      <c r="AC15" s="9">
        <f t="shared" si="9"/>
        <v>1199.9699712000001</v>
      </c>
      <c r="AD15" s="9">
        <f t="shared" si="10"/>
        <v>1228.0048704000001</v>
      </c>
      <c r="AE15" s="9">
        <f t="shared" si="11"/>
        <v>1277.1250652160002</v>
      </c>
      <c r="AF15" s="9">
        <f t="shared" si="12"/>
        <v>1512.9576887039993</v>
      </c>
      <c r="AG15" s="14">
        <f t="shared" si="13"/>
        <v>197.44768870399935</v>
      </c>
      <c r="AI15" s="8">
        <v>25</v>
      </c>
    </row>
    <row r="16" spans="1:35" ht="30">
      <c r="A16" s="8">
        <v>11</v>
      </c>
      <c r="B16" s="23" t="s">
        <v>92</v>
      </c>
      <c r="C16" s="7" t="s">
        <v>15</v>
      </c>
      <c r="D16" s="7"/>
      <c r="E16" s="7"/>
      <c r="F16" s="7"/>
      <c r="G16" s="7"/>
      <c r="H16" s="7"/>
      <c r="I16" s="7"/>
      <c r="J16" s="23">
        <v>1</v>
      </c>
      <c r="K16" s="8">
        <v>1315.51</v>
      </c>
      <c r="L16" s="15">
        <v>0.66420000000000001</v>
      </c>
      <c r="M16" s="24">
        <v>1406.4</v>
      </c>
      <c r="N16" s="24">
        <v>1448.4</v>
      </c>
      <c r="O16" s="24">
        <v>1488</v>
      </c>
      <c r="P16" s="24">
        <v>1490.4</v>
      </c>
      <c r="Q16" s="24">
        <v>1539.6</v>
      </c>
      <c r="R16" s="24">
        <v>1554</v>
      </c>
      <c r="S16" s="9">
        <f t="shared" si="14"/>
        <v>945.28944000000001</v>
      </c>
      <c r="T16" s="9">
        <f t="shared" si="0"/>
        <v>972.54820800000005</v>
      </c>
      <c r="U16" s="9">
        <f t="shared" si="1"/>
        <v>988.96723199999997</v>
      </c>
      <c r="V16" s="9">
        <f t="shared" si="2"/>
        <v>1002.995136</v>
      </c>
      <c r="W16" s="9">
        <f t="shared" si="3"/>
        <v>1026.4281120000001</v>
      </c>
      <c r="X16" s="9">
        <f t="shared" si="4"/>
        <v>1067.4852364800001</v>
      </c>
      <c r="Y16" s="9">
        <f t="shared" si="5"/>
        <v>0.53136000000000005</v>
      </c>
      <c r="Z16" s="9">
        <f t="shared" si="6"/>
        <v>877.37525568000012</v>
      </c>
      <c r="AA16" s="9">
        <f t="shared" si="7"/>
        <v>778.03856640000015</v>
      </c>
      <c r="AB16" s="9">
        <f t="shared" si="8"/>
        <v>791.1737856000002</v>
      </c>
      <c r="AC16" s="9">
        <f t="shared" si="9"/>
        <v>802.39610880000009</v>
      </c>
      <c r="AD16" s="9">
        <f t="shared" si="10"/>
        <v>821.14248960000009</v>
      </c>
      <c r="AE16" s="9">
        <f t="shared" si="11"/>
        <v>853.98818918400013</v>
      </c>
      <c r="AF16" s="9">
        <f t="shared" si="12"/>
        <v>1011.6847848959992</v>
      </c>
      <c r="AG16" s="14">
        <f t="shared" si="13"/>
        <v>-303.82521510400079</v>
      </c>
      <c r="AI16" s="8">
        <v>26</v>
      </c>
    </row>
    <row r="17" spans="1:35">
      <c r="A17" s="8">
        <v>12</v>
      </c>
      <c r="B17" s="23" t="s">
        <v>64</v>
      </c>
      <c r="C17" s="7" t="s">
        <v>15</v>
      </c>
      <c r="D17" s="7"/>
      <c r="E17" s="7"/>
      <c r="F17" s="7"/>
      <c r="G17" s="7"/>
      <c r="H17" s="7"/>
      <c r="I17" s="7"/>
      <c r="J17" s="23">
        <v>1</v>
      </c>
      <c r="K17" s="8">
        <v>1315.51</v>
      </c>
      <c r="L17" s="15">
        <v>0.56840000000000002</v>
      </c>
      <c r="M17" s="24">
        <v>1406.4</v>
      </c>
      <c r="N17" s="24">
        <v>1448.4</v>
      </c>
      <c r="O17" s="24">
        <v>1488</v>
      </c>
      <c r="P17" s="24">
        <v>1490.4</v>
      </c>
      <c r="Q17" s="24">
        <v>1539.6</v>
      </c>
      <c r="R17" s="24">
        <v>1554</v>
      </c>
      <c r="S17" s="9">
        <f t="shared" si="14"/>
        <v>808.94688000000008</v>
      </c>
      <c r="T17" s="9">
        <f t="shared" si="0"/>
        <v>832.27401600000007</v>
      </c>
      <c r="U17" s="9">
        <f t="shared" si="1"/>
        <v>846.32486400000005</v>
      </c>
      <c r="V17" s="9">
        <f t="shared" si="2"/>
        <v>858.32947200000001</v>
      </c>
      <c r="W17" s="9">
        <f t="shared" si="3"/>
        <v>878.38262399999996</v>
      </c>
      <c r="X17" s="9">
        <f t="shared" si="4"/>
        <v>913.51792895999995</v>
      </c>
      <c r="Y17" s="9">
        <f t="shared" si="5"/>
        <v>0.45472000000000001</v>
      </c>
      <c r="Z17" s="9">
        <f t="shared" si="6"/>
        <v>750.82820736000008</v>
      </c>
      <c r="AA17" s="9">
        <f t="shared" si="7"/>
        <v>665.81921280000006</v>
      </c>
      <c r="AB17" s="9">
        <f t="shared" si="8"/>
        <v>677.05989120000004</v>
      </c>
      <c r="AC17" s="9">
        <f t="shared" si="9"/>
        <v>686.66357760000005</v>
      </c>
      <c r="AD17" s="9">
        <f t="shared" si="10"/>
        <v>702.70609920000004</v>
      </c>
      <c r="AE17" s="9">
        <f t="shared" si="11"/>
        <v>730.81434316800005</v>
      </c>
      <c r="AF17" s="9">
        <f t="shared" si="12"/>
        <v>865.76578099199969</v>
      </c>
      <c r="AG17" s="14">
        <f t="shared" si="13"/>
        <v>-449.7442190080003</v>
      </c>
      <c r="AI17" s="8">
        <v>27</v>
      </c>
    </row>
    <row r="18" spans="1:35">
      <c r="A18" s="8">
        <v>13</v>
      </c>
      <c r="B18" s="23" t="s">
        <v>152</v>
      </c>
      <c r="C18" s="7" t="s">
        <v>15</v>
      </c>
      <c r="D18" s="7"/>
      <c r="E18" s="7"/>
      <c r="F18" s="7"/>
      <c r="G18" s="7"/>
      <c r="H18" s="7"/>
      <c r="I18" s="7"/>
      <c r="J18" s="23">
        <v>1</v>
      </c>
      <c r="K18" s="8">
        <v>1315.51</v>
      </c>
      <c r="L18" s="15">
        <v>1.1981999999999999</v>
      </c>
      <c r="M18" s="24">
        <v>1406.4</v>
      </c>
      <c r="N18" s="24">
        <v>1448.4</v>
      </c>
      <c r="O18" s="24">
        <v>1488</v>
      </c>
      <c r="P18" s="24">
        <v>1490.4</v>
      </c>
      <c r="Q18" s="24">
        <v>1539.6</v>
      </c>
      <c r="R18" s="24">
        <v>1554</v>
      </c>
      <c r="S18" s="9">
        <f t="shared" si="14"/>
        <v>1705.2782400000001</v>
      </c>
      <c r="T18" s="9">
        <f t="shared" si="0"/>
        <v>1754.4523679999998</v>
      </c>
      <c r="U18" s="9">
        <f t="shared" si="1"/>
        <v>1784.071872</v>
      </c>
      <c r="V18" s="9">
        <f t="shared" si="2"/>
        <v>1809.3778559999996</v>
      </c>
      <c r="W18" s="9">
        <f t="shared" si="3"/>
        <v>1851.6503519999997</v>
      </c>
      <c r="X18" s="9">
        <f t="shared" si="4"/>
        <v>1925.7163660799997</v>
      </c>
      <c r="Y18" s="9">
        <f t="shared" si="5"/>
        <v>0.95855999999999997</v>
      </c>
      <c r="Z18" s="9">
        <f t="shared" si="6"/>
        <v>1582.7627692800002</v>
      </c>
      <c r="AA18" s="9">
        <f t="shared" si="7"/>
        <v>1403.5618944</v>
      </c>
      <c r="AB18" s="9">
        <f t="shared" si="8"/>
        <v>1427.2574976000001</v>
      </c>
      <c r="AC18" s="9">
        <f t="shared" si="9"/>
        <v>1447.5022847999999</v>
      </c>
      <c r="AD18" s="9">
        <f t="shared" si="10"/>
        <v>1481.3202815999998</v>
      </c>
      <c r="AE18" s="9">
        <f t="shared" si="11"/>
        <v>1540.5730928639998</v>
      </c>
      <c r="AF18" s="9">
        <f t="shared" si="12"/>
        <v>1825.0537628159991</v>
      </c>
      <c r="AG18" s="14">
        <f t="shared" si="13"/>
        <v>509.54376281599912</v>
      </c>
      <c r="AI18" s="8">
        <v>28</v>
      </c>
    </row>
    <row r="19" spans="1:35">
      <c r="A19" s="8">
        <v>14</v>
      </c>
      <c r="B19" s="23" t="s">
        <v>84</v>
      </c>
      <c r="C19" s="7" t="s">
        <v>15</v>
      </c>
      <c r="D19" s="7"/>
      <c r="E19" s="7"/>
      <c r="F19" s="7"/>
      <c r="G19" s="7"/>
      <c r="H19" s="7"/>
      <c r="I19" s="7"/>
      <c r="J19" s="23">
        <v>1</v>
      </c>
      <c r="K19" s="8">
        <v>1315.51</v>
      </c>
      <c r="L19" s="15">
        <v>0.64810000000000001</v>
      </c>
      <c r="M19" s="24">
        <v>1406.4</v>
      </c>
      <c r="N19" s="24">
        <v>1448.4</v>
      </c>
      <c r="O19" s="24">
        <v>1488</v>
      </c>
      <c r="P19" s="24">
        <v>1490.4</v>
      </c>
      <c r="Q19" s="24">
        <v>1539.6</v>
      </c>
      <c r="R19" s="24">
        <v>1554</v>
      </c>
      <c r="S19" s="9">
        <f t="shared" si="14"/>
        <v>922.37592000000006</v>
      </c>
      <c r="T19" s="9">
        <f t="shared" si="0"/>
        <v>948.97394400000007</v>
      </c>
      <c r="U19" s="9">
        <f t="shared" si="1"/>
        <v>964.99497599999995</v>
      </c>
      <c r="V19" s="9">
        <f t="shared" si="2"/>
        <v>978.68284800000004</v>
      </c>
      <c r="W19" s="9">
        <f t="shared" si="3"/>
        <v>1001.547816</v>
      </c>
      <c r="X19" s="9">
        <f t="shared" si="4"/>
        <v>1041.60972864</v>
      </c>
      <c r="Y19" s="9">
        <f t="shared" si="5"/>
        <v>0.51848000000000005</v>
      </c>
      <c r="Z19" s="9">
        <f t="shared" si="6"/>
        <v>856.10795424000003</v>
      </c>
      <c r="AA19" s="9">
        <f t="shared" si="7"/>
        <v>759.1791552000002</v>
      </c>
      <c r="AB19" s="9">
        <f t="shared" si="8"/>
        <v>771.9959808000001</v>
      </c>
      <c r="AC19" s="9">
        <f t="shared" si="9"/>
        <v>782.94627839999998</v>
      </c>
      <c r="AD19" s="9">
        <f t="shared" si="10"/>
        <v>801.23825280000005</v>
      </c>
      <c r="AE19" s="9">
        <f t="shared" si="11"/>
        <v>833.28778291200013</v>
      </c>
      <c r="AF19" s="9">
        <f t="shared" si="12"/>
        <v>987.16186252799935</v>
      </c>
      <c r="AG19" s="14">
        <f t="shared" si="13"/>
        <v>-328.34813747200064</v>
      </c>
      <c r="AI19" s="8">
        <v>29</v>
      </c>
    </row>
    <row r="20" spans="1:35" ht="30">
      <c r="A20" s="8">
        <v>15</v>
      </c>
      <c r="B20" s="23" t="s">
        <v>98</v>
      </c>
      <c r="C20" s="7" t="s">
        <v>15</v>
      </c>
      <c r="D20" s="7"/>
      <c r="E20" s="7"/>
      <c r="F20" s="7"/>
      <c r="G20" s="7"/>
      <c r="H20" s="7"/>
      <c r="I20" s="7"/>
      <c r="J20" s="23">
        <v>1</v>
      </c>
      <c r="K20" s="8">
        <v>1315.51</v>
      </c>
      <c r="L20" s="15">
        <v>0.68989999999999996</v>
      </c>
      <c r="M20" s="24">
        <v>1406.4</v>
      </c>
      <c r="N20" s="24">
        <v>1448.4</v>
      </c>
      <c r="O20" s="24">
        <v>1488</v>
      </c>
      <c r="P20" s="24">
        <v>1490.4</v>
      </c>
      <c r="Q20" s="24">
        <v>1539.6</v>
      </c>
      <c r="R20" s="24">
        <v>1554</v>
      </c>
      <c r="S20" s="9">
        <f t="shared" si="14"/>
        <v>981.86568</v>
      </c>
      <c r="T20" s="9">
        <f t="shared" si="0"/>
        <v>1010.179176</v>
      </c>
      <c r="U20" s="9">
        <f t="shared" si="1"/>
        <v>1027.233504</v>
      </c>
      <c r="V20" s="9">
        <f t="shared" si="2"/>
        <v>1041.8041920000001</v>
      </c>
      <c r="W20" s="9">
        <f t="shared" si="3"/>
        <v>1066.1438639999999</v>
      </c>
      <c r="X20" s="9">
        <f t="shared" si="4"/>
        <v>1108.78961856</v>
      </c>
      <c r="Y20" s="9">
        <f t="shared" si="5"/>
        <v>0.55191999999999997</v>
      </c>
      <c r="Z20" s="9">
        <f t="shared" si="6"/>
        <v>911.32368096000005</v>
      </c>
      <c r="AA20" s="9">
        <f t="shared" si="7"/>
        <v>808.14334079999992</v>
      </c>
      <c r="AB20" s="9">
        <f t="shared" si="8"/>
        <v>821.78680319999989</v>
      </c>
      <c r="AC20" s="9">
        <f t="shared" si="9"/>
        <v>833.44335359999991</v>
      </c>
      <c r="AD20" s="9">
        <f t="shared" si="10"/>
        <v>852.91509119999989</v>
      </c>
      <c r="AE20" s="9">
        <f t="shared" si="11"/>
        <v>887.03169484799992</v>
      </c>
      <c r="AF20" s="9">
        <f t="shared" si="12"/>
        <v>1050.8300709120003</v>
      </c>
      <c r="AG20" s="14">
        <f t="shared" si="13"/>
        <v>-264.67992908799965</v>
      </c>
      <c r="AI20" s="8">
        <v>30</v>
      </c>
    </row>
    <row r="21" spans="1:35" ht="30">
      <c r="A21" s="8">
        <v>16</v>
      </c>
      <c r="B21" s="23" t="s">
        <v>91</v>
      </c>
      <c r="C21" s="7" t="s">
        <v>15</v>
      </c>
      <c r="D21" s="7"/>
      <c r="E21" s="7"/>
      <c r="F21" s="7"/>
      <c r="G21" s="7"/>
      <c r="H21" s="7"/>
      <c r="I21" s="7"/>
      <c r="J21" s="23">
        <v>1</v>
      </c>
      <c r="K21" s="8">
        <v>1315.51</v>
      </c>
      <c r="L21" s="15">
        <v>0.66359999999999997</v>
      </c>
      <c r="M21" s="24">
        <v>1406.4</v>
      </c>
      <c r="N21" s="24">
        <v>1448.4</v>
      </c>
      <c r="O21" s="24">
        <v>1488</v>
      </c>
      <c r="P21" s="24">
        <v>1490.4</v>
      </c>
      <c r="Q21" s="24">
        <v>1539.6</v>
      </c>
      <c r="R21" s="24">
        <v>1554</v>
      </c>
      <c r="S21" s="9">
        <f t="shared" si="14"/>
        <v>944.43552</v>
      </c>
      <c r="T21" s="9">
        <f t="shared" si="0"/>
        <v>971.66966400000001</v>
      </c>
      <c r="U21" s="9">
        <f t="shared" si="1"/>
        <v>988.07385599999998</v>
      </c>
      <c r="V21" s="9">
        <f t="shared" si="2"/>
        <v>1002.0890879999999</v>
      </c>
      <c r="W21" s="9">
        <f t="shared" si="3"/>
        <v>1025.500896</v>
      </c>
      <c r="X21" s="9">
        <f t="shared" si="4"/>
        <v>1066.52093184</v>
      </c>
      <c r="Y21" s="9">
        <f t="shared" si="5"/>
        <v>0.53088000000000002</v>
      </c>
      <c r="Z21" s="9">
        <f t="shared" si="6"/>
        <v>876.58268543999998</v>
      </c>
      <c r="AA21" s="9">
        <f t="shared" si="7"/>
        <v>777.33573120000005</v>
      </c>
      <c r="AB21" s="9">
        <f t="shared" si="8"/>
        <v>790.45908480000003</v>
      </c>
      <c r="AC21" s="9">
        <f t="shared" si="9"/>
        <v>801.67127039999991</v>
      </c>
      <c r="AD21" s="9">
        <f t="shared" si="10"/>
        <v>820.40071680000005</v>
      </c>
      <c r="AE21" s="9">
        <f t="shared" si="11"/>
        <v>853.21674547200007</v>
      </c>
      <c r="AF21" s="9">
        <f t="shared" si="12"/>
        <v>1010.7708871679997</v>
      </c>
      <c r="AG21" s="14">
        <f t="shared" si="13"/>
        <v>-304.73911283200027</v>
      </c>
      <c r="AI21" s="8">
        <v>31</v>
      </c>
    </row>
    <row r="22" spans="1:35" ht="30">
      <c r="A22" s="8">
        <v>17</v>
      </c>
      <c r="B22" s="23" t="s">
        <v>61</v>
      </c>
      <c r="C22" s="7" t="s">
        <v>15</v>
      </c>
      <c r="D22" s="7"/>
      <c r="E22" s="7"/>
      <c r="F22" s="7"/>
      <c r="G22" s="7"/>
      <c r="H22" s="7"/>
      <c r="I22" s="7"/>
      <c r="J22" s="23">
        <v>1</v>
      </c>
      <c r="K22" s="8">
        <v>1315.51</v>
      </c>
      <c r="L22" s="15">
        <v>0.5242</v>
      </c>
      <c r="M22" s="24">
        <v>1406.4</v>
      </c>
      <c r="N22" s="24">
        <v>1448.4</v>
      </c>
      <c r="O22" s="24">
        <v>1488</v>
      </c>
      <c r="P22" s="24">
        <v>1490.4</v>
      </c>
      <c r="Q22" s="24">
        <v>1539.6</v>
      </c>
      <c r="R22" s="24">
        <v>1554</v>
      </c>
      <c r="S22" s="9">
        <f t="shared" si="14"/>
        <v>746.04143999999997</v>
      </c>
      <c r="T22" s="9">
        <f t="shared" si="0"/>
        <v>767.55460800000003</v>
      </c>
      <c r="U22" s="9">
        <f t="shared" si="1"/>
        <v>780.512832</v>
      </c>
      <c r="V22" s="9">
        <f t="shared" si="2"/>
        <v>791.58393599999999</v>
      </c>
      <c r="W22" s="9">
        <f t="shared" si="3"/>
        <v>810.07771199999991</v>
      </c>
      <c r="X22" s="9">
        <f t="shared" si="4"/>
        <v>842.48082047999992</v>
      </c>
      <c r="Y22" s="9">
        <f t="shared" si="5"/>
        <v>0.41936000000000001</v>
      </c>
      <c r="Z22" s="9">
        <f t="shared" si="6"/>
        <v>692.44219968000004</v>
      </c>
      <c r="AA22" s="9">
        <f t="shared" si="7"/>
        <v>614.04368640000007</v>
      </c>
      <c r="AB22" s="9">
        <f t="shared" si="8"/>
        <v>624.4102656</v>
      </c>
      <c r="AC22" s="9">
        <f t="shared" si="9"/>
        <v>633.26714880000009</v>
      </c>
      <c r="AD22" s="9">
        <f t="shared" si="10"/>
        <v>648.06216959999995</v>
      </c>
      <c r="AE22" s="9">
        <f t="shared" si="11"/>
        <v>673.984656384</v>
      </c>
      <c r="AF22" s="9">
        <f t="shared" si="12"/>
        <v>798.44198169599895</v>
      </c>
      <c r="AG22" s="14">
        <f t="shared" si="13"/>
        <v>-517.06801830400104</v>
      </c>
      <c r="AI22" s="8">
        <v>32</v>
      </c>
    </row>
    <row r="23" spans="1:35">
      <c r="A23" s="8">
        <v>18</v>
      </c>
      <c r="B23" s="23" t="s">
        <v>103</v>
      </c>
      <c r="C23" s="7" t="s">
        <v>15</v>
      </c>
      <c r="D23" s="7"/>
      <c r="E23" s="7"/>
      <c r="F23" s="7"/>
      <c r="G23" s="7"/>
      <c r="H23" s="7"/>
      <c r="I23" s="7"/>
      <c r="J23" s="23">
        <v>1</v>
      </c>
      <c r="K23" s="8">
        <v>1315.51</v>
      </c>
      <c r="L23" s="15">
        <v>0.72660000000000002</v>
      </c>
      <c r="M23" s="24">
        <v>1406.4</v>
      </c>
      <c r="N23" s="24">
        <v>1448.4</v>
      </c>
      <c r="O23" s="24">
        <v>1488</v>
      </c>
      <c r="P23" s="24">
        <v>1490.4</v>
      </c>
      <c r="Q23" s="24">
        <v>1539.6</v>
      </c>
      <c r="R23" s="24">
        <v>1554</v>
      </c>
      <c r="S23" s="9">
        <f t="shared" si="14"/>
        <v>1034.0971200000001</v>
      </c>
      <c r="T23" s="9">
        <f t="shared" si="0"/>
        <v>1063.916784</v>
      </c>
      <c r="U23" s="9">
        <f t="shared" si="1"/>
        <v>1081.878336</v>
      </c>
      <c r="V23" s="9">
        <f t="shared" si="2"/>
        <v>1097.2241280000001</v>
      </c>
      <c r="W23" s="9">
        <f t="shared" si="3"/>
        <v>1122.8585760000001</v>
      </c>
      <c r="X23" s="9">
        <f t="shared" si="4"/>
        <v>1167.77291904</v>
      </c>
      <c r="Y23" s="9">
        <f t="shared" si="5"/>
        <v>0.58128000000000002</v>
      </c>
      <c r="Z23" s="9">
        <f t="shared" si="6"/>
        <v>959.80256064000014</v>
      </c>
      <c r="AA23" s="9">
        <f t="shared" si="7"/>
        <v>851.13342720000014</v>
      </c>
      <c r="AB23" s="9">
        <f t="shared" si="8"/>
        <v>865.50266880000015</v>
      </c>
      <c r="AC23" s="9">
        <f t="shared" si="9"/>
        <v>877.77930240000012</v>
      </c>
      <c r="AD23" s="9">
        <f t="shared" si="10"/>
        <v>898.2868608</v>
      </c>
      <c r="AE23" s="9">
        <f t="shared" si="11"/>
        <v>934.21833523200007</v>
      </c>
      <c r="AF23" s="9">
        <f t="shared" si="12"/>
        <v>1106.7301486079996</v>
      </c>
      <c r="AG23" s="14">
        <f t="shared" si="13"/>
        <v>-208.77985139200041</v>
      </c>
      <c r="AI23" s="8">
        <v>33</v>
      </c>
    </row>
    <row r="24" spans="1:35" ht="30">
      <c r="A24" s="8">
        <v>19</v>
      </c>
      <c r="B24" s="23" t="s">
        <v>122</v>
      </c>
      <c r="C24" s="7" t="s">
        <v>15</v>
      </c>
      <c r="D24" s="7"/>
      <c r="E24" s="7"/>
      <c r="F24" s="7"/>
      <c r="G24" s="7"/>
      <c r="H24" s="7"/>
      <c r="I24" s="7"/>
      <c r="J24" s="23">
        <v>1</v>
      </c>
      <c r="K24" s="8">
        <v>1315.51</v>
      </c>
      <c r="L24" s="15">
        <v>0.81110000000000004</v>
      </c>
      <c r="M24" s="24">
        <v>1406.4</v>
      </c>
      <c r="N24" s="24">
        <v>1448.4</v>
      </c>
      <c r="O24" s="24">
        <v>1488</v>
      </c>
      <c r="P24" s="24">
        <v>1490.4</v>
      </c>
      <c r="Q24" s="24">
        <v>1539.6</v>
      </c>
      <c r="R24" s="24">
        <v>1554</v>
      </c>
      <c r="S24" s="9">
        <f t="shared" si="14"/>
        <v>1154.35752</v>
      </c>
      <c r="T24" s="9">
        <f t="shared" si="0"/>
        <v>1187.645064</v>
      </c>
      <c r="U24" s="9">
        <f t="shared" si="1"/>
        <v>1207.6954560000001</v>
      </c>
      <c r="V24" s="9">
        <f t="shared" si="2"/>
        <v>1224.8258880000001</v>
      </c>
      <c r="W24" s="9">
        <f t="shared" si="3"/>
        <v>1253.4414959999999</v>
      </c>
      <c r="X24" s="9">
        <f t="shared" si="4"/>
        <v>1303.5791558399999</v>
      </c>
      <c r="Y24" s="9">
        <f t="shared" si="5"/>
        <v>0.64888000000000012</v>
      </c>
      <c r="Z24" s="9">
        <f t="shared" si="6"/>
        <v>1071.4228694400003</v>
      </c>
      <c r="AA24" s="9">
        <f t="shared" si="7"/>
        <v>950.11605120000013</v>
      </c>
      <c r="AB24" s="9">
        <f t="shared" si="8"/>
        <v>966.15636480000023</v>
      </c>
      <c r="AC24" s="9">
        <f t="shared" si="9"/>
        <v>979.86071040000024</v>
      </c>
      <c r="AD24" s="9">
        <f t="shared" si="10"/>
        <v>1002.7531968000002</v>
      </c>
      <c r="AE24" s="9">
        <f t="shared" si="11"/>
        <v>1042.8633246720003</v>
      </c>
      <c r="AF24" s="9">
        <f t="shared" si="12"/>
        <v>1235.4374119679987</v>
      </c>
      <c r="AG24" s="14">
        <f t="shared" si="13"/>
        <v>-80.072588032001249</v>
      </c>
      <c r="AI24" s="8">
        <v>34</v>
      </c>
    </row>
    <row r="25" spans="1:35" ht="30">
      <c r="A25" s="8">
        <v>20</v>
      </c>
      <c r="B25" s="23" t="s">
        <v>139</v>
      </c>
      <c r="C25" s="7" t="s">
        <v>15</v>
      </c>
      <c r="D25" s="7"/>
      <c r="E25" s="7"/>
      <c r="F25" s="7"/>
      <c r="G25" s="7"/>
      <c r="H25" s="7"/>
      <c r="I25" s="7"/>
      <c r="J25" s="23">
        <v>1</v>
      </c>
      <c r="K25" s="8">
        <v>1315.51</v>
      </c>
      <c r="L25" s="15">
        <v>0.97350000000000003</v>
      </c>
      <c r="M25" s="24">
        <v>1406.4</v>
      </c>
      <c r="N25" s="24">
        <v>1448.4</v>
      </c>
      <c r="O25" s="24">
        <v>1488</v>
      </c>
      <c r="P25" s="24">
        <v>1490.4</v>
      </c>
      <c r="Q25" s="24">
        <v>1539.6</v>
      </c>
      <c r="R25" s="24">
        <v>1554</v>
      </c>
      <c r="S25" s="9">
        <f t="shared" si="14"/>
        <v>1385.4852000000001</v>
      </c>
      <c r="T25" s="9">
        <f t="shared" si="0"/>
        <v>1425.4376400000001</v>
      </c>
      <c r="U25" s="9">
        <f t="shared" si="1"/>
        <v>1449.5025599999999</v>
      </c>
      <c r="V25" s="9">
        <f t="shared" si="2"/>
        <v>1470.06288</v>
      </c>
      <c r="W25" s="9">
        <f t="shared" si="3"/>
        <v>1504.40796</v>
      </c>
      <c r="X25" s="9">
        <f t="shared" si="4"/>
        <v>1564.5842784000001</v>
      </c>
      <c r="Y25" s="9">
        <f t="shared" si="5"/>
        <v>0.77880000000000005</v>
      </c>
      <c r="Z25" s="9">
        <f t="shared" si="6"/>
        <v>1285.9452144000002</v>
      </c>
      <c r="AA25" s="9">
        <f t="shared" si="7"/>
        <v>1140.3501120000001</v>
      </c>
      <c r="AB25" s="9">
        <f t="shared" si="8"/>
        <v>1159.602048</v>
      </c>
      <c r="AC25" s="9">
        <f t="shared" si="9"/>
        <v>1176.0503040000001</v>
      </c>
      <c r="AD25" s="9">
        <f t="shared" si="10"/>
        <v>1203.526368</v>
      </c>
      <c r="AE25" s="9">
        <f t="shared" si="11"/>
        <v>1251.6674227200001</v>
      </c>
      <c r="AF25" s="9">
        <f t="shared" si="12"/>
        <v>1482.7990636800005</v>
      </c>
      <c r="AG25" s="14">
        <f t="shared" si="13"/>
        <v>167.28906368000048</v>
      </c>
      <c r="AI25" s="8">
        <v>35</v>
      </c>
    </row>
    <row r="26" spans="1:35" ht="30">
      <c r="A26" s="8">
        <v>21</v>
      </c>
      <c r="B26" s="23" t="s">
        <v>55</v>
      </c>
      <c r="C26" s="7" t="s">
        <v>15</v>
      </c>
      <c r="D26" s="7"/>
      <c r="E26" s="7"/>
      <c r="F26" s="7"/>
      <c r="G26" s="7"/>
      <c r="H26" s="7"/>
      <c r="I26" s="7"/>
      <c r="J26" s="23">
        <v>1</v>
      </c>
      <c r="K26" s="8">
        <v>1315.51</v>
      </c>
      <c r="L26" s="15">
        <v>0.3382</v>
      </c>
      <c r="M26" s="24">
        <v>1406.4</v>
      </c>
      <c r="N26" s="24">
        <v>1448.4</v>
      </c>
      <c r="O26" s="24">
        <v>1488</v>
      </c>
      <c r="P26" s="24">
        <v>1490.4</v>
      </c>
      <c r="Q26" s="24">
        <v>1539.6</v>
      </c>
      <c r="R26" s="24">
        <v>1554</v>
      </c>
      <c r="S26" s="9">
        <f t="shared" si="14"/>
        <v>481.32623999999998</v>
      </c>
      <c r="T26" s="9">
        <f t="shared" si="0"/>
        <v>495.20596800000004</v>
      </c>
      <c r="U26" s="9">
        <f t="shared" si="1"/>
        <v>503.56627200000003</v>
      </c>
      <c r="V26" s="9">
        <f t="shared" si="2"/>
        <v>510.70905599999998</v>
      </c>
      <c r="W26" s="9">
        <f t="shared" si="3"/>
        <v>522.64075200000002</v>
      </c>
      <c r="X26" s="9">
        <f t="shared" si="4"/>
        <v>543.54638208000006</v>
      </c>
      <c r="Y26" s="9">
        <f t="shared" si="5"/>
        <v>0.27056000000000002</v>
      </c>
      <c r="Z26" s="9">
        <f t="shared" si="6"/>
        <v>446.74542528000001</v>
      </c>
      <c r="AA26" s="9">
        <f t="shared" si="7"/>
        <v>396.16477440000006</v>
      </c>
      <c r="AB26" s="9">
        <f t="shared" si="8"/>
        <v>402.85301760000004</v>
      </c>
      <c r="AC26" s="9">
        <f t="shared" si="9"/>
        <v>408.56724480000003</v>
      </c>
      <c r="AD26" s="9">
        <f t="shared" si="10"/>
        <v>418.1126016</v>
      </c>
      <c r="AE26" s="9">
        <f t="shared" si="11"/>
        <v>434.83710566400003</v>
      </c>
      <c r="AF26" s="9">
        <f t="shared" si="12"/>
        <v>515.1336860159995</v>
      </c>
      <c r="AG26" s="14">
        <f t="shared" si="13"/>
        <v>-800.37631398400049</v>
      </c>
      <c r="AI26" s="8">
        <v>36</v>
      </c>
    </row>
    <row r="27" spans="1:35" ht="30">
      <c r="A27" s="8">
        <v>22</v>
      </c>
      <c r="B27" s="23" t="s">
        <v>93</v>
      </c>
      <c r="C27" s="7" t="s">
        <v>15</v>
      </c>
      <c r="D27" s="7"/>
      <c r="E27" s="7"/>
      <c r="F27" s="7"/>
      <c r="G27" s="7"/>
      <c r="H27" s="7"/>
      <c r="I27" s="7"/>
      <c r="J27" s="23">
        <v>1</v>
      </c>
      <c r="K27" s="8">
        <v>1315.51</v>
      </c>
      <c r="L27" s="15">
        <v>0.66779999999999995</v>
      </c>
      <c r="M27" s="24">
        <v>1406.4</v>
      </c>
      <c r="N27" s="24">
        <v>1448.4</v>
      </c>
      <c r="O27" s="24">
        <v>1488</v>
      </c>
      <c r="P27" s="24">
        <v>1490.4</v>
      </c>
      <c r="Q27" s="24">
        <v>1539.6</v>
      </c>
      <c r="R27" s="24">
        <v>1554</v>
      </c>
      <c r="S27" s="9">
        <f t="shared" si="14"/>
        <v>950.41295999999988</v>
      </c>
      <c r="T27" s="9">
        <f t="shared" si="0"/>
        <v>977.81947199999991</v>
      </c>
      <c r="U27" s="9">
        <f t="shared" si="1"/>
        <v>994.3274879999999</v>
      </c>
      <c r="V27" s="9">
        <f t="shared" si="2"/>
        <v>1008.431424</v>
      </c>
      <c r="W27" s="9">
        <f t="shared" si="3"/>
        <v>1031.9914079999999</v>
      </c>
      <c r="X27" s="9">
        <f t="shared" si="4"/>
        <v>1073.2710643199998</v>
      </c>
      <c r="Y27" s="9">
        <f t="shared" si="5"/>
        <v>0.53423999999999994</v>
      </c>
      <c r="Z27" s="9">
        <f t="shared" si="6"/>
        <v>882.13067711999997</v>
      </c>
      <c r="AA27" s="9">
        <f t="shared" si="7"/>
        <v>782.25557759999992</v>
      </c>
      <c r="AB27" s="9">
        <f t="shared" si="8"/>
        <v>795.46199039999988</v>
      </c>
      <c r="AC27" s="9">
        <f t="shared" si="9"/>
        <v>806.74513919999993</v>
      </c>
      <c r="AD27" s="9">
        <f t="shared" si="10"/>
        <v>825.59312639999985</v>
      </c>
      <c r="AE27" s="9">
        <f t="shared" si="11"/>
        <v>858.61685145599984</v>
      </c>
      <c r="AF27" s="9">
        <f t="shared" si="12"/>
        <v>1017.1681712639997</v>
      </c>
      <c r="AG27" s="14">
        <f t="shared" si="13"/>
        <v>-298.34182873600025</v>
      </c>
      <c r="AI27" s="8">
        <v>37</v>
      </c>
    </row>
    <row r="28" spans="1:35" ht="30">
      <c r="A28" s="8">
        <v>23</v>
      </c>
      <c r="B28" s="23" t="s">
        <v>109</v>
      </c>
      <c r="C28" s="7" t="s">
        <v>15</v>
      </c>
      <c r="D28" s="7"/>
      <c r="E28" s="7"/>
      <c r="F28" s="7"/>
      <c r="G28" s="7"/>
      <c r="H28" s="7"/>
      <c r="I28" s="7"/>
      <c r="J28" s="23">
        <v>1</v>
      </c>
      <c r="K28" s="8">
        <v>1315.51</v>
      </c>
      <c r="L28" s="15">
        <v>0.74639999999999995</v>
      </c>
      <c r="M28" s="24">
        <v>1406.4</v>
      </c>
      <c r="N28" s="24">
        <v>1448.4</v>
      </c>
      <c r="O28" s="24">
        <v>1488</v>
      </c>
      <c r="P28" s="24">
        <v>1490.4</v>
      </c>
      <c r="Q28" s="24">
        <v>1539.6</v>
      </c>
      <c r="R28" s="24">
        <v>1554</v>
      </c>
      <c r="S28" s="9">
        <f t="shared" si="14"/>
        <v>1062.27648</v>
      </c>
      <c r="T28" s="9">
        <f t="shared" si="0"/>
        <v>1092.9087359999999</v>
      </c>
      <c r="U28" s="9">
        <f t="shared" si="1"/>
        <v>1111.3597439999999</v>
      </c>
      <c r="V28" s="9">
        <f t="shared" si="2"/>
        <v>1127.1237120000001</v>
      </c>
      <c r="W28" s="9">
        <f t="shared" si="3"/>
        <v>1153.4567039999999</v>
      </c>
      <c r="X28" s="9">
        <f t="shared" si="4"/>
        <v>1199.59497216</v>
      </c>
      <c r="Y28" s="9">
        <f t="shared" si="5"/>
        <v>0.59711999999999998</v>
      </c>
      <c r="Z28" s="9">
        <f t="shared" si="6"/>
        <v>985.95737856000005</v>
      </c>
      <c r="AA28" s="9">
        <f t="shared" si="7"/>
        <v>874.32698879999998</v>
      </c>
      <c r="AB28" s="9">
        <f t="shared" si="8"/>
        <v>889.08779520000007</v>
      </c>
      <c r="AC28" s="9">
        <f t="shared" si="9"/>
        <v>901.69896960000005</v>
      </c>
      <c r="AD28" s="9">
        <f t="shared" si="10"/>
        <v>922.76536319999991</v>
      </c>
      <c r="AE28" s="9">
        <f t="shared" si="11"/>
        <v>959.67597772799991</v>
      </c>
      <c r="AF28" s="9">
        <f t="shared" si="12"/>
        <v>1136.8887736320003</v>
      </c>
      <c r="AG28" s="14">
        <f t="shared" si="13"/>
        <v>-178.62122636799972</v>
      </c>
      <c r="AI28" s="8">
        <v>38</v>
      </c>
    </row>
    <row r="29" spans="1:35" ht="30">
      <c r="A29" s="8">
        <v>24</v>
      </c>
      <c r="B29" s="23" t="s">
        <v>82</v>
      </c>
      <c r="C29" s="7" t="s">
        <v>15</v>
      </c>
      <c r="D29" s="7"/>
      <c r="E29" s="7"/>
      <c r="F29" s="7"/>
      <c r="G29" s="7"/>
      <c r="H29" s="7"/>
      <c r="I29" s="7"/>
      <c r="J29" s="23">
        <v>1</v>
      </c>
      <c r="K29" s="8">
        <v>1315.51</v>
      </c>
      <c r="L29" s="15">
        <v>0.64739999999999998</v>
      </c>
      <c r="M29" s="24">
        <v>1406.4</v>
      </c>
      <c r="N29" s="24">
        <v>1448.4</v>
      </c>
      <c r="O29" s="24">
        <v>1488</v>
      </c>
      <c r="P29" s="24">
        <v>1490.4</v>
      </c>
      <c r="Q29" s="24">
        <v>1539.6</v>
      </c>
      <c r="R29" s="24">
        <v>1554</v>
      </c>
      <c r="S29" s="9">
        <f t="shared" si="14"/>
        <v>921.37968000000001</v>
      </c>
      <c r="T29" s="9">
        <f t="shared" si="0"/>
        <v>947.94897600000002</v>
      </c>
      <c r="U29" s="9">
        <f t="shared" si="1"/>
        <v>963.95270400000004</v>
      </c>
      <c r="V29" s="9">
        <f t="shared" si="2"/>
        <v>977.62579200000005</v>
      </c>
      <c r="W29" s="9">
        <f t="shared" si="3"/>
        <v>1000.466064</v>
      </c>
      <c r="X29" s="9">
        <f t="shared" si="4"/>
        <v>1040.4847065599999</v>
      </c>
      <c r="Y29" s="9">
        <f t="shared" si="5"/>
        <v>0.51792000000000005</v>
      </c>
      <c r="Z29" s="9">
        <f t="shared" si="6"/>
        <v>855.18328896000003</v>
      </c>
      <c r="AA29" s="9">
        <f t="shared" si="7"/>
        <v>758.3591808000001</v>
      </c>
      <c r="AB29" s="9">
        <f t="shared" si="8"/>
        <v>771.16216320000012</v>
      </c>
      <c r="AC29" s="9">
        <f t="shared" si="9"/>
        <v>782.10063360000004</v>
      </c>
      <c r="AD29" s="9">
        <f t="shared" si="10"/>
        <v>800.37285120000001</v>
      </c>
      <c r="AE29" s="9">
        <f t="shared" si="11"/>
        <v>832.38776524800005</v>
      </c>
      <c r="AF29" s="9">
        <f t="shared" si="12"/>
        <v>986.09564851199912</v>
      </c>
      <c r="AG29" s="14">
        <f t="shared" si="13"/>
        <v>-329.41435148800088</v>
      </c>
      <c r="AI29" s="8">
        <v>39</v>
      </c>
    </row>
    <row r="30" spans="1:35">
      <c r="A30" s="8">
        <v>25</v>
      </c>
      <c r="B30" s="23" t="s">
        <v>138</v>
      </c>
      <c r="C30" s="7" t="s">
        <v>15</v>
      </c>
      <c r="D30" s="7"/>
      <c r="E30" s="7"/>
      <c r="F30" s="7"/>
      <c r="G30" s="7"/>
      <c r="H30" s="7"/>
      <c r="I30" s="7"/>
      <c r="J30" s="23">
        <v>1</v>
      </c>
      <c r="K30" s="8">
        <v>1315.51</v>
      </c>
      <c r="L30" s="15">
        <v>0.92889999999999995</v>
      </c>
      <c r="M30" s="24">
        <v>1406.4</v>
      </c>
      <c r="N30" s="24">
        <v>1448.4</v>
      </c>
      <c r="O30" s="24">
        <v>1488</v>
      </c>
      <c r="P30" s="24">
        <v>1490.4</v>
      </c>
      <c r="Q30" s="24">
        <v>1539.6</v>
      </c>
      <c r="R30" s="24">
        <v>1554</v>
      </c>
      <c r="S30" s="9">
        <f t="shared" si="14"/>
        <v>1322.0104799999999</v>
      </c>
      <c r="T30" s="9">
        <f t="shared" si="0"/>
        <v>1360.1325360000001</v>
      </c>
      <c r="U30" s="9">
        <f t="shared" si="1"/>
        <v>1383.0949439999999</v>
      </c>
      <c r="V30" s="9">
        <f t="shared" si="2"/>
        <v>1402.7133119999999</v>
      </c>
      <c r="W30" s="9">
        <f t="shared" si="3"/>
        <v>1435.4849039999999</v>
      </c>
      <c r="X30" s="9">
        <f t="shared" si="4"/>
        <v>1492.90430016</v>
      </c>
      <c r="Y30" s="9">
        <f t="shared" si="5"/>
        <v>0.74312</v>
      </c>
      <c r="Z30" s="9">
        <f t="shared" si="6"/>
        <v>1227.0308265599999</v>
      </c>
      <c r="AA30" s="9">
        <f t="shared" si="7"/>
        <v>1088.1060287999999</v>
      </c>
      <c r="AB30" s="9">
        <f t="shared" si="8"/>
        <v>1106.4759552</v>
      </c>
      <c r="AC30" s="9">
        <f t="shared" si="9"/>
        <v>1122.1706495999999</v>
      </c>
      <c r="AD30" s="9">
        <f t="shared" si="10"/>
        <v>1148.3879231999999</v>
      </c>
      <c r="AE30" s="9">
        <f t="shared" si="11"/>
        <v>1194.3234401279999</v>
      </c>
      <c r="AF30" s="9">
        <f t="shared" si="12"/>
        <v>1414.8659992319999</v>
      </c>
      <c r="AG30" s="14">
        <f t="shared" si="13"/>
        <v>99.355999231999931</v>
      </c>
      <c r="AI30" s="8">
        <v>40</v>
      </c>
    </row>
    <row r="31" spans="1:35" ht="30">
      <c r="A31" s="8">
        <v>26</v>
      </c>
      <c r="B31" s="23" t="s">
        <v>121</v>
      </c>
      <c r="C31" s="7" t="s">
        <v>8</v>
      </c>
      <c r="D31" s="7"/>
      <c r="E31" s="7"/>
      <c r="F31" s="7"/>
      <c r="G31" s="7"/>
      <c r="H31" s="7"/>
      <c r="I31" s="7"/>
      <c r="J31" s="23">
        <v>1</v>
      </c>
      <c r="K31" s="8">
        <v>1315.51</v>
      </c>
      <c r="L31" s="15">
        <v>0.80320000000000003</v>
      </c>
      <c r="M31" s="25">
        <v>1509.6</v>
      </c>
      <c r="N31" s="24">
        <v>1554</v>
      </c>
      <c r="O31" s="24">
        <v>1597.2</v>
      </c>
      <c r="P31" s="24">
        <v>1599.6</v>
      </c>
      <c r="Q31" s="24">
        <v>1663.6</v>
      </c>
      <c r="R31" s="24">
        <v>1668</v>
      </c>
      <c r="S31" s="9">
        <f t="shared" si="14"/>
        <v>1226.7755520000001</v>
      </c>
      <c r="T31" s="9">
        <f t="shared" si="0"/>
        <v>1262.0520959999999</v>
      </c>
      <c r="U31" s="9">
        <f t="shared" si="1"/>
        <v>1283.642112</v>
      </c>
      <c r="V31" s="9">
        <f t="shared" si="2"/>
        <v>1305.3606399999999</v>
      </c>
      <c r="W31" s="9">
        <f t="shared" si="3"/>
        <v>1337.6171519999998</v>
      </c>
      <c r="X31" s="9">
        <f t="shared" si="4"/>
        <v>1391.1218380799999</v>
      </c>
      <c r="Y31" s="9">
        <f t="shared" si="5"/>
        <v>0.64256000000000002</v>
      </c>
      <c r="Z31" s="9">
        <f t="shared" si="6"/>
        <v>1138.6902143999998</v>
      </c>
      <c r="AA31" s="9">
        <f t="shared" si="7"/>
        <v>1009.6416768</v>
      </c>
      <c r="AB31" s="9">
        <f t="shared" si="8"/>
        <v>1026.9136896</v>
      </c>
      <c r="AC31" s="9">
        <f t="shared" si="9"/>
        <v>1044.2885120000001</v>
      </c>
      <c r="AD31" s="9">
        <f t="shared" si="10"/>
        <v>1070.0937216</v>
      </c>
      <c r="AE31" s="9">
        <f t="shared" si="11"/>
        <v>1112.897470464</v>
      </c>
      <c r="AF31" s="9">
        <f t="shared" si="12"/>
        <v>1315.9587676159999</v>
      </c>
      <c r="AG31" s="14">
        <f t="shared" si="13"/>
        <v>0.44876761599994097</v>
      </c>
      <c r="AI31" s="8">
        <v>41</v>
      </c>
    </row>
    <row r="32" spans="1:35">
      <c r="A32" s="8">
        <v>27</v>
      </c>
      <c r="B32" s="23" t="s">
        <v>149</v>
      </c>
      <c r="C32" s="7" t="s">
        <v>8</v>
      </c>
      <c r="D32" s="7"/>
      <c r="E32" s="7"/>
      <c r="F32" s="7"/>
      <c r="G32" s="7"/>
      <c r="H32" s="7"/>
      <c r="I32" s="7"/>
      <c r="J32" s="23">
        <v>1</v>
      </c>
      <c r="K32" s="8">
        <v>1315.51</v>
      </c>
      <c r="L32" s="15">
        <v>1.115</v>
      </c>
      <c r="M32" s="25">
        <v>1509.6</v>
      </c>
      <c r="N32" s="24">
        <v>1554</v>
      </c>
      <c r="O32" s="24">
        <v>1597.2</v>
      </c>
      <c r="P32" s="24">
        <v>1599.6</v>
      </c>
      <c r="Q32" s="24">
        <v>1663.6</v>
      </c>
      <c r="R32" s="24">
        <v>1668</v>
      </c>
      <c r="S32" s="9">
        <f t="shared" si="14"/>
        <v>1703.0063999999998</v>
      </c>
      <c r="T32" s="9">
        <f t="shared" si="0"/>
        <v>1751.9772</v>
      </c>
      <c r="U32" s="9">
        <f t="shared" si="1"/>
        <v>1781.9483999999998</v>
      </c>
      <c r="V32" s="9">
        <f t="shared" si="2"/>
        <v>1812.0979999999997</v>
      </c>
      <c r="W32" s="9">
        <f t="shared" si="3"/>
        <v>1856.8763999999996</v>
      </c>
      <c r="X32" s="9">
        <f t="shared" si="4"/>
        <v>1931.1514559999996</v>
      </c>
      <c r="Y32" s="9">
        <f t="shared" si="5"/>
        <v>0.89200000000000002</v>
      </c>
      <c r="Z32" s="9">
        <f t="shared" si="6"/>
        <v>1580.7265799999998</v>
      </c>
      <c r="AA32" s="9">
        <f t="shared" si="7"/>
        <v>1401.58176</v>
      </c>
      <c r="AB32" s="9">
        <f t="shared" si="8"/>
        <v>1425.55872</v>
      </c>
      <c r="AC32" s="9">
        <f t="shared" si="9"/>
        <v>1449.6783999999998</v>
      </c>
      <c r="AD32" s="9">
        <f t="shared" si="10"/>
        <v>1485.5011199999999</v>
      </c>
      <c r="AE32" s="9">
        <f t="shared" si="11"/>
        <v>1544.9211648</v>
      </c>
      <c r="AF32" s="9">
        <f t="shared" si="12"/>
        <v>1826.8102911999995</v>
      </c>
      <c r="AG32" s="14">
        <f t="shared" si="13"/>
        <v>511.30029119999949</v>
      </c>
      <c r="AI32" s="8">
        <v>42</v>
      </c>
    </row>
    <row r="33" spans="1:35" ht="30">
      <c r="A33" s="8">
        <v>28</v>
      </c>
      <c r="B33" s="23" t="s">
        <v>161</v>
      </c>
      <c r="C33" s="7" t="s">
        <v>8</v>
      </c>
      <c r="D33" s="7"/>
      <c r="E33" s="7"/>
      <c r="F33" s="7"/>
      <c r="G33" s="7"/>
      <c r="H33" s="7"/>
      <c r="I33" s="7"/>
      <c r="J33" s="23">
        <v>1</v>
      </c>
      <c r="K33" s="8">
        <v>1315.51</v>
      </c>
      <c r="L33" s="15">
        <v>1.5247999999999999</v>
      </c>
      <c r="M33" s="25">
        <v>1509.6</v>
      </c>
      <c r="N33" s="24">
        <v>1554</v>
      </c>
      <c r="O33" s="24">
        <v>1597.2</v>
      </c>
      <c r="P33" s="24">
        <v>1599.6</v>
      </c>
      <c r="Q33" s="24">
        <v>1663.6</v>
      </c>
      <c r="R33" s="24">
        <v>1668</v>
      </c>
      <c r="S33" s="9">
        <f t="shared" si="14"/>
        <v>2328.9185279999997</v>
      </c>
      <c r="T33" s="9">
        <f t="shared" si="0"/>
        <v>2395.8877439999997</v>
      </c>
      <c r="U33" s="9">
        <f t="shared" si="1"/>
        <v>2436.8743679999998</v>
      </c>
      <c r="V33" s="9">
        <f t="shared" si="2"/>
        <v>2478.1049599999997</v>
      </c>
      <c r="W33" s="9">
        <f t="shared" si="3"/>
        <v>2539.3409279999996</v>
      </c>
      <c r="X33" s="9">
        <f t="shared" si="4"/>
        <v>2640.9145651199997</v>
      </c>
      <c r="Y33" s="9">
        <f t="shared" si="5"/>
        <v>1.21984</v>
      </c>
      <c r="Z33" s="9">
        <f t="shared" si="6"/>
        <v>2161.6967616000002</v>
      </c>
      <c r="AA33" s="9">
        <f t="shared" si="7"/>
        <v>1916.7101952</v>
      </c>
      <c r="AB33" s="9">
        <f t="shared" si="8"/>
        <v>1949.4994944</v>
      </c>
      <c r="AC33" s="9">
        <f t="shared" si="9"/>
        <v>1982.483968</v>
      </c>
      <c r="AD33" s="9">
        <f t="shared" si="10"/>
        <v>2031.4727424</v>
      </c>
      <c r="AE33" s="9">
        <f t="shared" si="11"/>
        <v>2112.7316520960003</v>
      </c>
      <c r="AF33" s="9">
        <f t="shared" si="12"/>
        <v>2498.2245130239971</v>
      </c>
      <c r="AG33" s="14">
        <f t="shared" si="13"/>
        <v>1182.7145130239971</v>
      </c>
      <c r="AI33" s="8">
        <v>43</v>
      </c>
    </row>
    <row r="34" spans="1:35">
      <c r="A34" s="8">
        <v>29</v>
      </c>
      <c r="B34" s="23" t="s">
        <v>166</v>
      </c>
      <c r="C34" s="7" t="s">
        <v>8</v>
      </c>
      <c r="D34" s="7"/>
      <c r="E34" s="7"/>
      <c r="F34" s="7"/>
      <c r="G34" s="7"/>
      <c r="H34" s="7"/>
      <c r="I34" s="7"/>
      <c r="J34" s="23">
        <v>1</v>
      </c>
      <c r="K34" s="8">
        <v>1315.51</v>
      </c>
      <c r="L34" s="15">
        <v>1.6711</v>
      </c>
      <c r="M34" s="25">
        <v>1509.6</v>
      </c>
      <c r="N34" s="24">
        <v>1554</v>
      </c>
      <c r="O34" s="24">
        <v>1597.2</v>
      </c>
      <c r="P34" s="24">
        <v>1599.6</v>
      </c>
      <c r="Q34" s="24">
        <v>1663.6</v>
      </c>
      <c r="R34" s="24">
        <v>1668</v>
      </c>
      <c r="S34" s="9">
        <f t="shared" si="14"/>
        <v>2552.3712959999998</v>
      </c>
      <c r="T34" s="9">
        <f t="shared" si="0"/>
        <v>2625.7660079999996</v>
      </c>
      <c r="U34" s="9">
        <f t="shared" si="1"/>
        <v>2670.685176</v>
      </c>
      <c r="V34" s="9">
        <f t="shared" si="2"/>
        <v>2715.8717199999996</v>
      </c>
      <c r="W34" s="9">
        <f t="shared" si="3"/>
        <v>2782.9830959999999</v>
      </c>
      <c r="X34" s="9">
        <f t="shared" si="4"/>
        <v>2894.3024198399999</v>
      </c>
      <c r="Y34" s="9">
        <f t="shared" si="5"/>
        <v>1.3368800000000001</v>
      </c>
      <c r="Z34" s="9">
        <f t="shared" si="6"/>
        <v>2369.1051011999998</v>
      </c>
      <c r="AA34" s="9">
        <f t="shared" si="7"/>
        <v>2100.6128064</v>
      </c>
      <c r="AB34" s="9">
        <f t="shared" si="8"/>
        <v>2136.5481408000001</v>
      </c>
      <c r="AC34" s="9">
        <f t="shared" si="9"/>
        <v>2172.6973760000001</v>
      </c>
      <c r="AD34" s="9">
        <f t="shared" si="10"/>
        <v>2226.3864768000003</v>
      </c>
      <c r="AE34" s="9">
        <f t="shared" si="11"/>
        <v>2315.4419358720006</v>
      </c>
      <c r="AF34" s="9">
        <f t="shared" si="12"/>
        <v>2737.9216839679975</v>
      </c>
      <c r="AG34" s="14">
        <f t="shared" si="13"/>
        <v>1422.4116839679975</v>
      </c>
      <c r="AI34" s="8">
        <v>44</v>
      </c>
    </row>
    <row r="35" spans="1:35" ht="30">
      <c r="A35" s="8">
        <v>30</v>
      </c>
      <c r="B35" s="23" t="s">
        <v>147</v>
      </c>
      <c r="C35" s="7" t="s">
        <v>8</v>
      </c>
      <c r="D35" s="7"/>
      <c r="E35" s="7"/>
      <c r="F35" s="7"/>
      <c r="G35" s="7"/>
      <c r="H35" s="7"/>
      <c r="I35" s="7"/>
      <c r="J35" s="23">
        <v>1</v>
      </c>
      <c r="K35" s="8">
        <v>1315.51</v>
      </c>
      <c r="L35" s="15">
        <v>1.0468999999999999</v>
      </c>
      <c r="M35" s="25">
        <v>1509.6</v>
      </c>
      <c r="N35" s="24">
        <v>1554</v>
      </c>
      <c r="O35" s="24">
        <v>1597.2</v>
      </c>
      <c r="P35" s="24">
        <v>1599.6</v>
      </c>
      <c r="Q35" s="24">
        <v>1663.6</v>
      </c>
      <c r="R35" s="24">
        <v>1668</v>
      </c>
      <c r="S35" s="9">
        <f t="shared" si="14"/>
        <v>1598.9931839999999</v>
      </c>
      <c r="T35" s="9">
        <f t="shared" si="0"/>
        <v>1644.9730319999999</v>
      </c>
      <c r="U35" s="9">
        <f t="shared" si="1"/>
        <v>1673.1137039999999</v>
      </c>
      <c r="V35" s="9">
        <f t="shared" si="2"/>
        <v>1701.4218799999999</v>
      </c>
      <c r="W35" s="9">
        <f t="shared" si="3"/>
        <v>1743.4653839999999</v>
      </c>
      <c r="X35" s="9">
        <f t="shared" si="4"/>
        <v>1813.2039993599999</v>
      </c>
      <c r="Y35" s="9">
        <f t="shared" si="5"/>
        <v>0.83752000000000004</v>
      </c>
      <c r="Z35" s="9">
        <f t="shared" si="6"/>
        <v>1484.1817547999999</v>
      </c>
      <c r="AA35" s="9">
        <f t="shared" si="7"/>
        <v>1315.9784256</v>
      </c>
      <c r="AB35" s="9">
        <f t="shared" si="8"/>
        <v>1338.4909631999999</v>
      </c>
      <c r="AC35" s="9">
        <f t="shared" si="9"/>
        <v>1361.1375039999998</v>
      </c>
      <c r="AD35" s="9">
        <f t="shared" si="10"/>
        <v>1394.7723071999999</v>
      </c>
      <c r="AE35" s="9">
        <f t="shared" si="11"/>
        <v>1450.563199488</v>
      </c>
      <c r="AF35" s="9">
        <f t="shared" si="12"/>
        <v>1715.2355998719995</v>
      </c>
      <c r="AG35" s="14">
        <f t="shared" si="13"/>
        <v>399.72559987199952</v>
      </c>
      <c r="AI35" s="8">
        <v>45</v>
      </c>
    </row>
    <row r="36" spans="1:35" ht="30">
      <c r="A36" s="8">
        <v>31</v>
      </c>
      <c r="B36" s="23" t="s">
        <v>129</v>
      </c>
      <c r="C36" s="7" t="s">
        <v>8</v>
      </c>
      <c r="D36" s="7"/>
      <c r="E36" s="7"/>
      <c r="F36" s="7"/>
      <c r="G36" s="7"/>
      <c r="H36" s="7"/>
      <c r="I36" s="7"/>
      <c r="J36" s="23">
        <v>1</v>
      </c>
      <c r="K36" s="8">
        <v>1315.51</v>
      </c>
      <c r="L36" s="15">
        <v>0.84299999999999997</v>
      </c>
      <c r="M36" s="25">
        <v>1509.6</v>
      </c>
      <c r="N36" s="24">
        <v>1554</v>
      </c>
      <c r="O36" s="24">
        <v>1597.2</v>
      </c>
      <c r="P36" s="24">
        <v>1599.6</v>
      </c>
      <c r="Q36" s="24">
        <v>1663.6</v>
      </c>
      <c r="R36" s="24">
        <v>1668</v>
      </c>
      <c r="S36" s="9">
        <f t="shared" si="14"/>
        <v>1287.5644799999998</v>
      </c>
      <c r="T36" s="9">
        <f t="shared" si="0"/>
        <v>1324.5890399999998</v>
      </c>
      <c r="U36" s="9">
        <f t="shared" si="1"/>
        <v>1347.2488799999996</v>
      </c>
      <c r="V36" s="9">
        <f t="shared" si="2"/>
        <v>1370.0436</v>
      </c>
      <c r="W36" s="9">
        <f t="shared" si="3"/>
        <v>1403.8984799999998</v>
      </c>
      <c r="X36" s="9">
        <f t="shared" si="4"/>
        <v>1460.0544192</v>
      </c>
      <c r="Y36" s="9">
        <f t="shared" si="5"/>
        <v>0.6744</v>
      </c>
      <c r="Z36" s="9">
        <f t="shared" si="6"/>
        <v>1195.114356</v>
      </c>
      <c r="AA36" s="9">
        <f t="shared" si="7"/>
        <v>1059.6712320000001</v>
      </c>
      <c r="AB36" s="9">
        <f t="shared" si="8"/>
        <v>1077.7991039999999</v>
      </c>
      <c r="AC36" s="9">
        <f t="shared" si="9"/>
        <v>1096.0348799999999</v>
      </c>
      <c r="AD36" s="9">
        <f t="shared" si="10"/>
        <v>1123.118784</v>
      </c>
      <c r="AE36" s="9">
        <f t="shared" si="11"/>
        <v>1168.0435353600001</v>
      </c>
      <c r="AF36" s="9">
        <f t="shared" si="12"/>
        <v>1381.1668838399983</v>
      </c>
      <c r="AG36" s="14">
        <f t="shared" si="13"/>
        <v>65.656883839998272</v>
      </c>
      <c r="AI36" s="8">
        <v>46</v>
      </c>
    </row>
    <row r="37" spans="1:35" ht="30">
      <c r="A37" s="8">
        <v>32</v>
      </c>
      <c r="B37" s="23" t="s">
        <v>165</v>
      </c>
      <c r="C37" s="7" t="s">
        <v>8</v>
      </c>
      <c r="D37" s="7"/>
      <c r="E37" s="7"/>
      <c r="F37" s="7"/>
      <c r="G37" s="7"/>
      <c r="H37" s="7"/>
      <c r="I37" s="7"/>
      <c r="J37" s="23">
        <v>1</v>
      </c>
      <c r="K37" s="8">
        <v>1315.51</v>
      </c>
      <c r="L37" s="15">
        <v>1.6136999999999999</v>
      </c>
      <c r="M37" s="25">
        <v>1509.6</v>
      </c>
      <c r="N37" s="24">
        <v>1554</v>
      </c>
      <c r="O37" s="24">
        <v>1597.2</v>
      </c>
      <c r="P37" s="24">
        <v>1599.6</v>
      </c>
      <c r="Q37" s="24">
        <v>1663.6</v>
      </c>
      <c r="R37" s="24">
        <v>1668</v>
      </c>
      <c r="S37" s="9">
        <f t="shared" si="14"/>
        <v>2464.700832</v>
      </c>
      <c r="T37" s="9">
        <f t="shared" si="0"/>
        <v>2535.5745360000001</v>
      </c>
      <c r="U37" s="9">
        <f t="shared" si="1"/>
        <v>2578.9507919999996</v>
      </c>
      <c r="V37" s="9">
        <f t="shared" si="2"/>
        <v>2622.5852399999994</v>
      </c>
      <c r="W37" s="9">
        <f t="shared" si="3"/>
        <v>2687.3914319999994</v>
      </c>
      <c r="X37" s="9">
        <f t="shared" si="4"/>
        <v>2794.8870892799996</v>
      </c>
      <c r="Y37" s="9">
        <f t="shared" si="5"/>
        <v>1.2909600000000001</v>
      </c>
      <c r="Z37" s="9">
        <f t="shared" si="6"/>
        <v>2287.7295803999996</v>
      </c>
      <c r="AA37" s="9">
        <f t="shared" si="7"/>
        <v>2028.4596288000002</v>
      </c>
      <c r="AB37" s="9">
        <f t="shared" si="8"/>
        <v>2063.1606336000004</v>
      </c>
      <c r="AC37" s="9">
        <f t="shared" si="9"/>
        <v>2098.0681920000002</v>
      </c>
      <c r="AD37" s="9">
        <f t="shared" si="10"/>
        <v>2149.9131456</v>
      </c>
      <c r="AE37" s="9">
        <f t="shared" si="11"/>
        <v>2235.909671424</v>
      </c>
      <c r="AF37" s="9">
        <f t="shared" si="12"/>
        <v>2643.8778178559969</v>
      </c>
      <c r="AG37" s="14">
        <f t="shared" si="13"/>
        <v>1328.3678178559969</v>
      </c>
      <c r="AI37" s="8">
        <v>47</v>
      </c>
    </row>
    <row r="38" spans="1:35">
      <c r="A38" s="8">
        <v>33</v>
      </c>
      <c r="B38" s="23" t="s">
        <v>163</v>
      </c>
      <c r="C38" s="7" t="s">
        <v>8</v>
      </c>
      <c r="D38" s="7"/>
      <c r="E38" s="7"/>
      <c r="F38" s="7"/>
      <c r="G38" s="7"/>
      <c r="H38" s="7"/>
      <c r="I38" s="7"/>
      <c r="J38" s="23">
        <v>1</v>
      </c>
      <c r="K38" s="8">
        <v>1315.51</v>
      </c>
      <c r="L38" s="15">
        <v>1.5608</v>
      </c>
      <c r="M38" s="25">
        <v>1509.6</v>
      </c>
      <c r="N38" s="24">
        <v>1554</v>
      </c>
      <c r="O38" s="24">
        <v>1597.2</v>
      </c>
      <c r="P38" s="24">
        <v>1599.6</v>
      </c>
      <c r="Q38" s="24">
        <v>1663.6</v>
      </c>
      <c r="R38" s="24">
        <v>1668</v>
      </c>
      <c r="S38" s="9">
        <f t="shared" si="14"/>
        <v>2383.9034879999999</v>
      </c>
      <c r="T38" s="9">
        <f t="shared" ref="T38:T69" si="15">L38*60%*N38+L38*40%*O38</f>
        <v>2452.4538240000002</v>
      </c>
      <c r="U38" s="9">
        <f t="shared" ref="U38:U69" si="16">L38*60%*O38+L38*40%*P38</f>
        <v>2494.408128</v>
      </c>
      <c r="V38" s="9">
        <f t="shared" ref="V38:V69" si="17">L38*60%*P38+L38*40%*Q38</f>
        <v>2536.6121599999997</v>
      </c>
      <c r="W38" s="9">
        <f t="shared" ref="W38:W69" si="18">L38*60%*Q38+L38*40%*R38</f>
        <v>2599.2938879999997</v>
      </c>
      <c r="X38" s="9">
        <f t="shared" ref="X38:X69" si="19">W38*1.04</f>
        <v>2703.2656435199997</v>
      </c>
      <c r="Y38" s="9">
        <f t="shared" ref="Y38:Y69" si="20">L38*0.8</f>
        <v>1.24864</v>
      </c>
      <c r="Z38" s="9">
        <f t="shared" ref="Z38:Z69" si="21">L38*65.5%*M38+Y38*34.5%*N38</f>
        <v>2212.7336735999997</v>
      </c>
      <c r="AA38" s="9">
        <f t="shared" ref="AA38:AA69" si="22">Y38*60%*N38+Y38*40%*O38</f>
        <v>1961.9630591999999</v>
      </c>
      <c r="AB38" s="9">
        <f t="shared" ref="AB38:AB69" si="23">Y38*60%*O38+Y38*40%*P38</f>
        <v>1995.5265024</v>
      </c>
      <c r="AC38" s="9">
        <f t="shared" ref="AC38:AC69" si="24">Y38*60%*P38+Y38*40%*Q38</f>
        <v>2029.2897279999997</v>
      </c>
      <c r="AD38" s="9">
        <f t="shared" ref="AD38:AD69" si="25">Y38*60%*Q38+Y38*40%*R38</f>
        <v>2079.4351103999998</v>
      </c>
      <c r="AE38" s="9">
        <f t="shared" ref="AE38:AE69" si="26">AD38*1.04</f>
        <v>2162.6125148159999</v>
      </c>
      <c r="AF38" s="9">
        <f t="shared" ref="AF38:AF69" si="27">(T38+U38+V38+W38+X38)-(AA38+AB38+AC38+AD38+AE38)</f>
        <v>2557.2067287040009</v>
      </c>
      <c r="AG38" s="14">
        <f t="shared" ref="AG38:AG69" si="28">AF38-K38</f>
        <v>1241.6967287040009</v>
      </c>
      <c r="AI38" s="8">
        <v>48</v>
      </c>
    </row>
    <row r="39" spans="1:35" ht="27" customHeight="1">
      <c r="A39" s="8">
        <v>34</v>
      </c>
      <c r="B39" s="23" t="s">
        <v>150</v>
      </c>
      <c r="C39" s="7" t="s">
        <v>8</v>
      </c>
      <c r="D39" s="7"/>
      <c r="E39" s="7"/>
      <c r="F39" s="7"/>
      <c r="G39" s="7"/>
      <c r="H39" s="7"/>
      <c r="I39" s="7"/>
      <c r="J39" s="23">
        <v>1</v>
      </c>
      <c r="K39" s="8">
        <v>1315.51</v>
      </c>
      <c r="L39" s="15">
        <v>1.1623000000000001</v>
      </c>
      <c r="M39" s="25">
        <v>1509.6</v>
      </c>
      <c r="N39" s="24">
        <v>1554</v>
      </c>
      <c r="O39" s="24">
        <v>1597.2</v>
      </c>
      <c r="P39" s="24">
        <v>1599.6</v>
      </c>
      <c r="Q39" s="24">
        <v>1663.6</v>
      </c>
      <c r="R39" s="24">
        <v>1668</v>
      </c>
      <c r="S39" s="9">
        <f t="shared" si="14"/>
        <v>1775.250528</v>
      </c>
      <c r="T39" s="9">
        <f t="shared" si="15"/>
        <v>1826.2987439999999</v>
      </c>
      <c r="U39" s="9">
        <f t="shared" si="16"/>
        <v>1857.5413680000001</v>
      </c>
      <c r="V39" s="9">
        <f t="shared" si="17"/>
        <v>1888.9699599999999</v>
      </c>
      <c r="W39" s="9">
        <f t="shared" si="18"/>
        <v>1935.6479280000001</v>
      </c>
      <c r="X39" s="9">
        <f t="shared" si="19"/>
        <v>2013.0738451200002</v>
      </c>
      <c r="Y39" s="9">
        <f t="shared" si="20"/>
        <v>0.92984000000000011</v>
      </c>
      <c r="Z39" s="9">
        <f t="shared" si="21"/>
        <v>1647.7834115999999</v>
      </c>
      <c r="AA39" s="9">
        <f t="shared" si="22"/>
        <v>1461.0389952</v>
      </c>
      <c r="AB39" s="9">
        <f t="shared" si="23"/>
        <v>1486.0330944000002</v>
      </c>
      <c r="AC39" s="9">
        <f t="shared" si="24"/>
        <v>1511.175968</v>
      </c>
      <c r="AD39" s="9">
        <f t="shared" si="25"/>
        <v>1548.5183424000002</v>
      </c>
      <c r="AE39" s="9">
        <f t="shared" si="26"/>
        <v>1610.4590760960002</v>
      </c>
      <c r="AF39" s="9">
        <f t="shared" si="27"/>
        <v>1904.3063690239997</v>
      </c>
      <c r="AG39" s="14">
        <f t="shared" si="28"/>
        <v>588.79636902399966</v>
      </c>
      <c r="AI39" s="8">
        <v>49</v>
      </c>
    </row>
    <row r="40" spans="1:35" ht="30">
      <c r="A40" s="8">
        <v>35</v>
      </c>
      <c r="B40" s="23" t="s">
        <v>148</v>
      </c>
      <c r="C40" s="7" t="s">
        <v>8</v>
      </c>
      <c r="D40" s="7"/>
      <c r="E40" s="7"/>
      <c r="F40" s="7"/>
      <c r="G40" s="7"/>
      <c r="H40" s="7"/>
      <c r="I40" s="7"/>
      <c r="J40" s="23">
        <v>1</v>
      </c>
      <c r="K40" s="8">
        <v>1315.51</v>
      </c>
      <c r="L40" s="15">
        <v>1.0491999999999999</v>
      </c>
      <c r="M40" s="25">
        <v>1509.6</v>
      </c>
      <c r="N40" s="24">
        <v>1554</v>
      </c>
      <c r="O40" s="24">
        <v>1597.2</v>
      </c>
      <c r="P40" s="24">
        <v>1599.6</v>
      </c>
      <c r="Q40" s="24">
        <v>1663.6</v>
      </c>
      <c r="R40" s="24">
        <v>1668</v>
      </c>
      <c r="S40" s="9">
        <f t="shared" si="14"/>
        <v>1602.506112</v>
      </c>
      <c r="T40" s="9">
        <f t="shared" si="15"/>
        <v>1648.586976</v>
      </c>
      <c r="U40" s="9">
        <f t="shared" si="16"/>
        <v>1676.7894719999999</v>
      </c>
      <c r="V40" s="9">
        <f t="shared" si="17"/>
        <v>1705.1598399999998</v>
      </c>
      <c r="W40" s="9">
        <f t="shared" si="18"/>
        <v>1747.2957120000001</v>
      </c>
      <c r="X40" s="9">
        <f t="shared" si="19"/>
        <v>1817.1875404800001</v>
      </c>
      <c r="Y40" s="9">
        <f t="shared" si="20"/>
        <v>0.83935999999999999</v>
      </c>
      <c r="Z40" s="9">
        <f t="shared" si="21"/>
        <v>1487.4424463999999</v>
      </c>
      <c r="AA40" s="9">
        <f t="shared" si="22"/>
        <v>1318.8695808</v>
      </c>
      <c r="AB40" s="9">
        <f t="shared" si="23"/>
        <v>1341.4315775999999</v>
      </c>
      <c r="AC40" s="9">
        <f t="shared" si="24"/>
        <v>1364.127872</v>
      </c>
      <c r="AD40" s="9">
        <f t="shared" si="25"/>
        <v>1397.8365696000001</v>
      </c>
      <c r="AE40" s="9">
        <f t="shared" si="26"/>
        <v>1453.7500323840002</v>
      </c>
      <c r="AF40" s="9">
        <f t="shared" si="27"/>
        <v>1719.0039080959996</v>
      </c>
      <c r="AG40" s="14">
        <f t="shared" si="28"/>
        <v>403.49390809599959</v>
      </c>
      <c r="AI40" s="8">
        <v>50</v>
      </c>
    </row>
    <row r="41" spans="1:35" ht="32.25" customHeight="1">
      <c r="A41" s="8">
        <v>36</v>
      </c>
      <c r="B41" s="23" t="s">
        <v>141</v>
      </c>
      <c r="C41" s="7" t="s">
        <v>8</v>
      </c>
      <c r="D41" s="7"/>
      <c r="E41" s="7"/>
      <c r="F41" s="7"/>
      <c r="G41" s="7"/>
      <c r="H41" s="7"/>
      <c r="I41" s="7"/>
      <c r="J41" s="23">
        <v>1</v>
      </c>
      <c r="K41" s="8">
        <v>1315.51</v>
      </c>
      <c r="L41" s="15">
        <v>0.9859</v>
      </c>
      <c r="M41" s="25">
        <v>1509.6</v>
      </c>
      <c r="N41" s="24">
        <v>1554</v>
      </c>
      <c r="O41" s="24">
        <v>1597.2</v>
      </c>
      <c r="P41" s="24">
        <v>1599.6</v>
      </c>
      <c r="Q41" s="24">
        <v>1663.6</v>
      </c>
      <c r="R41" s="24">
        <v>1668</v>
      </c>
      <c r="S41" s="9">
        <f t="shared" si="14"/>
        <v>1505.824224</v>
      </c>
      <c r="T41" s="9">
        <f t="shared" si="15"/>
        <v>1549.1249520000001</v>
      </c>
      <c r="U41" s="9">
        <f t="shared" si="16"/>
        <v>1575.6259439999999</v>
      </c>
      <c r="V41" s="9">
        <f t="shared" si="17"/>
        <v>1602.28468</v>
      </c>
      <c r="W41" s="9">
        <f t="shared" si="18"/>
        <v>1641.878424</v>
      </c>
      <c r="X41" s="9">
        <f t="shared" si="19"/>
        <v>1707.5535609600001</v>
      </c>
      <c r="Y41" s="9">
        <f t="shared" si="20"/>
        <v>0.78872000000000009</v>
      </c>
      <c r="Z41" s="9">
        <f t="shared" si="21"/>
        <v>1397.7025428000002</v>
      </c>
      <c r="AA41" s="9">
        <f t="shared" si="22"/>
        <v>1239.2999616000002</v>
      </c>
      <c r="AB41" s="9">
        <f t="shared" si="23"/>
        <v>1260.5007552000002</v>
      </c>
      <c r="AC41" s="9">
        <f t="shared" si="24"/>
        <v>1281.8277440000002</v>
      </c>
      <c r="AD41" s="9">
        <f t="shared" si="25"/>
        <v>1313.5027392000002</v>
      </c>
      <c r="AE41" s="9">
        <f t="shared" si="26"/>
        <v>1366.0428487680003</v>
      </c>
      <c r="AF41" s="9">
        <f t="shared" si="27"/>
        <v>1615.293512192</v>
      </c>
      <c r="AG41" s="14">
        <f t="shared" si="28"/>
        <v>299.78351219199999</v>
      </c>
      <c r="AI41" s="8">
        <v>51</v>
      </c>
    </row>
    <row r="42" spans="1:35" ht="39.75" customHeight="1">
      <c r="A42" s="8">
        <v>37</v>
      </c>
      <c r="B42" s="23" t="s">
        <v>157</v>
      </c>
      <c r="C42" s="7" t="s">
        <v>8</v>
      </c>
      <c r="D42" s="7"/>
      <c r="E42" s="7"/>
      <c r="F42" s="7"/>
      <c r="G42" s="7"/>
      <c r="H42" s="7"/>
      <c r="I42" s="7"/>
      <c r="J42" s="23">
        <v>1</v>
      </c>
      <c r="K42" s="8">
        <v>1315.51</v>
      </c>
      <c r="L42" s="15">
        <v>1.395</v>
      </c>
      <c r="M42" s="25">
        <v>1509.6</v>
      </c>
      <c r="N42" s="24">
        <v>1554</v>
      </c>
      <c r="O42" s="24">
        <v>1597.2</v>
      </c>
      <c r="P42" s="24">
        <v>1599.6</v>
      </c>
      <c r="Q42" s="24">
        <v>1663.6</v>
      </c>
      <c r="R42" s="24">
        <v>1668</v>
      </c>
      <c r="S42" s="9">
        <f t="shared" si="14"/>
        <v>2130.6671999999999</v>
      </c>
      <c r="T42" s="9">
        <f t="shared" si="15"/>
        <v>2191.9355999999998</v>
      </c>
      <c r="U42" s="9">
        <f t="shared" si="16"/>
        <v>2229.4331999999999</v>
      </c>
      <c r="V42" s="9">
        <f t="shared" si="17"/>
        <v>2267.154</v>
      </c>
      <c r="W42" s="9">
        <f t="shared" si="18"/>
        <v>2323.1772000000001</v>
      </c>
      <c r="X42" s="9">
        <f t="shared" si="19"/>
        <v>2416.104288</v>
      </c>
      <c r="Y42" s="9">
        <f t="shared" si="20"/>
        <v>1.1160000000000001</v>
      </c>
      <c r="Z42" s="9">
        <f t="shared" si="21"/>
        <v>1977.6803399999999</v>
      </c>
      <c r="AA42" s="9">
        <f t="shared" si="22"/>
        <v>1753.5484800000004</v>
      </c>
      <c r="AB42" s="9">
        <f t="shared" si="23"/>
        <v>1783.5465600000002</v>
      </c>
      <c r="AC42" s="9">
        <f t="shared" si="24"/>
        <v>1813.7232000000004</v>
      </c>
      <c r="AD42" s="9">
        <f t="shared" si="25"/>
        <v>1858.5417600000001</v>
      </c>
      <c r="AE42" s="9">
        <f t="shared" si="26"/>
        <v>1932.8834304000002</v>
      </c>
      <c r="AF42" s="9">
        <f t="shared" si="27"/>
        <v>2285.5608575999995</v>
      </c>
      <c r="AG42" s="14">
        <f t="shared" si="28"/>
        <v>970.05085759999952</v>
      </c>
      <c r="AI42" s="8">
        <v>52</v>
      </c>
    </row>
    <row r="43" spans="1:35" ht="30">
      <c r="A43" s="8">
        <v>38</v>
      </c>
      <c r="B43" s="23" t="s">
        <v>164</v>
      </c>
      <c r="C43" s="7" t="s">
        <v>8</v>
      </c>
      <c r="D43" s="7"/>
      <c r="E43" s="7"/>
      <c r="F43" s="7"/>
      <c r="G43" s="7"/>
      <c r="H43" s="7"/>
      <c r="I43" s="7"/>
      <c r="J43" s="23">
        <v>1</v>
      </c>
      <c r="K43" s="8">
        <v>1315.51</v>
      </c>
      <c r="L43" s="15">
        <v>1.599</v>
      </c>
      <c r="M43" s="25">
        <v>1509.6</v>
      </c>
      <c r="N43" s="24">
        <v>1554</v>
      </c>
      <c r="O43" s="24">
        <v>1597.2</v>
      </c>
      <c r="P43" s="24">
        <v>1599.6</v>
      </c>
      <c r="Q43" s="24">
        <v>1663.6</v>
      </c>
      <c r="R43" s="24">
        <v>1668</v>
      </c>
      <c r="S43" s="9">
        <f t="shared" si="14"/>
        <v>2442.2486399999998</v>
      </c>
      <c r="T43" s="9">
        <f t="shared" si="15"/>
        <v>2512.4767199999997</v>
      </c>
      <c r="U43" s="9">
        <f t="shared" si="16"/>
        <v>2555.45784</v>
      </c>
      <c r="V43" s="9">
        <f t="shared" si="17"/>
        <v>2598.6947999999998</v>
      </c>
      <c r="W43" s="9">
        <f t="shared" si="18"/>
        <v>2662.9106400000001</v>
      </c>
      <c r="X43" s="9">
        <f t="shared" si="19"/>
        <v>2769.4270656000003</v>
      </c>
      <c r="Y43" s="9">
        <f t="shared" si="20"/>
        <v>1.2792000000000001</v>
      </c>
      <c r="Z43" s="9">
        <f t="shared" si="21"/>
        <v>2266.8895079999998</v>
      </c>
      <c r="AA43" s="9">
        <f t="shared" si="22"/>
        <v>2009.9813760000002</v>
      </c>
      <c r="AB43" s="9">
        <f t="shared" si="23"/>
        <v>2044.3662720000002</v>
      </c>
      <c r="AC43" s="9">
        <f t="shared" si="24"/>
        <v>2078.9558400000001</v>
      </c>
      <c r="AD43" s="9">
        <f t="shared" si="25"/>
        <v>2130.328512</v>
      </c>
      <c r="AE43" s="9">
        <f t="shared" si="26"/>
        <v>2215.5416524800003</v>
      </c>
      <c r="AF43" s="9">
        <f t="shared" si="27"/>
        <v>2619.7934131199981</v>
      </c>
      <c r="AG43" s="14">
        <f t="shared" si="28"/>
        <v>1304.2834131199982</v>
      </c>
      <c r="AI43" s="8">
        <v>53</v>
      </c>
    </row>
    <row r="44" spans="1:35" ht="30">
      <c r="A44" s="8">
        <v>39</v>
      </c>
      <c r="B44" s="23" t="s">
        <v>168</v>
      </c>
      <c r="C44" s="7" t="s">
        <v>8</v>
      </c>
      <c r="D44" s="7"/>
      <c r="E44" s="7"/>
      <c r="F44" s="7"/>
      <c r="G44" s="7"/>
      <c r="H44" s="7"/>
      <c r="I44" s="7"/>
      <c r="J44" s="23">
        <v>1</v>
      </c>
      <c r="K44" s="8">
        <v>1315.51</v>
      </c>
      <c r="L44" s="15">
        <v>2.0346000000000002</v>
      </c>
      <c r="M44" s="25">
        <v>1509.6</v>
      </c>
      <c r="N44" s="24">
        <v>1554</v>
      </c>
      <c r="O44" s="24">
        <v>1597.2</v>
      </c>
      <c r="P44" s="24">
        <v>1599.6</v>
      </c>
      <c r="Q44" s="24">
        <v>1663.6</v>
      </c>
      <c r="R44" s="24">
        <v>1668</v>
      </c>
      <c r="S44" s="9">
        <f t="shared" si="14"/>
        <v>3107.566656</v>
      </c>
      <c r="T44" s="9">
        <f t="shared" si="15"/>
        <v>3196.9262880000006</v>
      </c>
      <c r="U44" s="9">
        <f t="shared" si="16"/>
        <v>3251.616336</v>
      </c>
      <c r="V44" s="9">
        <f t="shared" si="17"/>
        <v>3306.6319199999998</v>
      </c>
      <c r="W44" s="9">
        <f t="shared" si="18"/>
        <v>3388.3414560000001</v>
      </c>
      <c r="X44" s="9">
        <f t="shared" si="19"/>
        <v>3523.8751142400001</v>
      </c>
      <c r="Y44" s="9">
        <f t="shared" si="20"/>
        <v>1.6276800000000002</v>
      </c>
      <c r="Z44" s="9">
        <f t="shared" si="21"/>
        <v>2884.4361432000001</v>
      </c>
      <c r="AA44" s="9">
        <f t="shared" si="22"/>
        <v>2557.5410304000006</v>
      </c>
      <c r="AB44" s="9">
        <f t="shared" si="23"/>
        <v>2601.2930688000006</v>
      </c>
      <c r="AC44" s="9">
        <f t="shared" si="24"/>
        <v>2645.3055359999998</v>
      </c>
      <c r="AD44" s="9">
        <f t="shared" si="25"/>
        <v>2710.6731648000004</v>
      </c>
      <c r="AE44" s="9">
        <f t="shared" si="26"/>
        <v>2819.1000913920006</v>
      </c>
      <c r="AF44" s="9">
        <f t="shared" si="27"/>
        <v>3333.4782228479999</v>
      </c>
      <c r="AG44" s="14">
        <f t="shared" si="28"/>
        <v>2017.9682228479999</v>
      </c>
      <c r="AI44" s="8">
        <v>54</v>
      </c>
    </row>
    <row r="45" spans="1:35" ht="30">
      <c r="A45" s="8">
        <v>40</v>
      </c>
      <c r="B45" s="23" t="s">
        <v>167</v>
      </c>
      <c r="C45" s="7" t="s">
        <v>8</v>
      </c>
      <c r="D45" s="7"/>
      <c r="E45" s="7"/>
      <c r="F45" s="7"/>
      <c r="G45" s="7"/>
      <c r="H45" s="7"/>
      <c r="I45" s="7"/>
      <c r="J45" s="23">
        <v>1</v>
      </c>
      <c r="K45" s="8">
        <v>1315.51</v>
      </c>
      <c r="L45" s="15">
        <v>1.8606</v>
      </c>
      <c r="M45" s="25">
        <v>1509.6</v>
      </c>
      <c r="N45" s="24">
        <v>1554</v>
      </c>
      <c r="O45" s="24">
        <v>1597.2</v>
      </c>
      <c r="P45" s="24">
        <v>1599.6</v>
      </c>
      <c r="Q45" s="24">
        <v>1663.6</v>
      </c>
      <c r="R45" s="24">
        <v>1668</v>
      </c>
      <c r="S45" s="9">
        <f t="shared" si="14"/>
        <v>2841.806016</v>
      </c>
      <c r="T45" s="9">
        <f t="shared" si="15"/>
        <v>2923.5235680000001</v>
      </c>
      <c r="U45" s="9">
        <f t="shared" si="16"/>
        <v>2973.5364960000002</v>
      </c>
      <c r="V45" s="9">
        <f t="shared" si="17"/>
        <v>3023.8471199999999</v>
      </c>
      <c r="W45" s="9">
        <f t="shared" si="18"/>
        <v>3098.568816</v>
      </c>
      <c r="X45" s="9">
        <f t="shared" si="19"/>
        <v>3222.51156864</v>
      </c>
      <c r="Y45" s="9">
        <f t="shared" si="20"/>
        <v>1.48848</v>
      </c>
      <c r="Z45" s="9">
        <f t="shared" si="21"/>
        <v>2637.7577351999998</v>
      </c>
      <c r="AA45" s="9">
        <f t="shared" si="22"/>
        <v>2338.8188544000004</v>
      </c>
      <c r="AB45" s="9">
        <f t="shared" si="23"/>
        <v>2378.8291967999999</v>
      </c>
      <c r="AC45" s="9">
        <f t="shared" si="24"/>
        <v>2419.0776959999998</v>
      </c>
      <c r="AD45" s="9">
        <f t="shared" si="25"/>
        <v>2478.8550528000001</v>
      </c>
      <c r="AE45" s="9">
        <f t="shared" si="26"/>
        <v>2578.009254912</v>
      </c>
      <c r="AF45" s="9">
        <f t="shared" si="27"/>
        <v>3048.3975137279995</v>
      </c>
      <c r="AG45" s="14">
        <f t="shared" si="28"/>
        <v>1732.8875137279995</v>
      </c>
      <c r="AI45" s="8">
        <v>55</v>
      </c>
    </row>
    <row r="46" spans="1:35" ht="30">
      <c r="A46" s="8">
        <v>41</v>
      </c>
      <c r="B46" s="23" t="s">
        <v>154</v>
      </c>
      <c r="C46" s="7" t="s">
        <v>8</v>
      </c>
      <c r="D46" s="7"/>
      <c r="E46" s="7"/>
      <c r="F46" s="7"/>
      <c r="G46" s="7"/>
      <c r="H46" s="7"/>
      <c r="I46" s="7"/>
      <c r="J46" s="23">
        <v>1</v>
      </c>
      <c r="K46" s="8">
        <v>1315.51</v>
      </c>
      <c r="L46" s="15">
        <v>1.2212000000000001</v>
      </c>
      <c r="M46" s="25">
        <v>1509.6</v>
      </c>
      <c r="N46" s="24">
        <v>1554</v>
      </c>
      <c r="O46" s="24">
        <v>1597.2</v>
      </c>
      <c r="P46" s="24">
        <v>1599.6</v>
      </c>
      <c r="Q46" s="24">
        <v>1663.6</v>
      </c>
      <c r="R46" s="24">
        <v>1668</v>
      </c>
      <c r="S46" s="9">
        <f t="shared" si="14"/>
        <v>1865.2120319999999</v>
      </c>
      <c r="T46" s="9">
        <f t="shared" si="15"/>
        <v>1918.8471360000001</v>
      </c>
      <c r="U46" s="9">
        <f t="shared" si="16"/>
        <v>1951.6729920000002</v>
      </c>
      <c r="V46" s="9">
        <f t="shared" si="17"/>
        <v>1984.6942399999998</v>
      </c>
      <c r="W46" s="9">
        <f t="shared" si="18"/>
        <v>2033.7376320000001</v>
      </c>
      <c r="X46" s="9">
        <f t="shared" si="19"/>
        <v>2115.0871372800002</v>
      </c>
      <c r="Y46" s="9">
        <f t="shared" si="20"/>
        <v>0.97696000000000005</v>
      </c>
      <c r="Z46" s="9">
        <f t="shared" si="21"/>
        <v>1731.2854704000001</v>
      </c>
      <c r="AA46" s="9">
        <f t="shared" si="22"/>
        <v>1535.0777088</v>
      </c>
      <c r="AB46" s="9">
        <f t="shared" si="23"/>
        <v>1561.3383936</v>
      </c>
      <c r="AC46" s="9">
        <f t="shared" si="24"/>
        <v>1587.755392</v>
      </c>
      <c r="AD46" s="9">
        <f t="shared" si="25"/>
        <v>1626.9901055999999</v>
      </c>
      <c r="AE46" s="9">
        <f t="shared" si="26"/>
        <v>1692.069709824</v>
      </c>
      <c r="AF46" s="9">
        <f t="shared" si="27"/>
        <v>2000.8078274560012</v>
      </c>
      <c r="AG46" s="14">
        <f t="shared" si="28"/>
        <v>685.29782745600119</v>
      </c>
      <c r="AI46" s="8">
        <v>56</v>
      </c>
    </row>
    <row r="47" spans="1:35">
      <c r="A47" s="8">
        <v>42</v>
      </c>
      <c r="B47" s="23" t="s">
        <v>170</v>
      </c>
      <c r="C47" s="7" t="s">
        <v>8</v>
      </c>
      <c r="D47" s="7"/>
      <c r="E47" s="7"/>
      <c r="F47" s="7"/>
      <c r="G47" s="7"/>
      <c r="H47" s="7"/>
      <c r="I47" s="7"/>
      <c r="J47" s="23">
        <v>1</v>
      </c>
      <c r="K47" s="8">
        <v>1315.51</v>
      </c>
      <c r="L47" s="15">
        <v>2.2570000000000001</v>
      </c>
      <c r="M47" s="25">
        <v>1509.6</v>
      </c>
      <c r="N47" s="24">
        <v>1554</v>
      </c>
      <c r="O47" s="24">
        <v>1597.2</v>
      </c>
      <c r="P47" s="24">
        <v>1599.6</v>
      </c>
      <c r="Q47" s="24">
        <v>1663.6</v>
      </c>
      <c r="R47" s="24">
        <v>1668</v>
      </c>
      <c r="S47" s="9">
        <f t="shared" si="14"/>
        <v>3447.2515199999998</v>
      </c>
      <c r="T47" s="9">
        <f t="shared" si="15"/>
        <v>3546.37896</v>
      </c>
      <c r="U47" s="9">
        <f t="shared" si="16"/>
        <v>3607.0471200000002</v>
      </c>
      <c r="V47" s="9">
        <f t="shared" si="17"/>
        <v>3668.0763999999999</v>
      </c>
      <c r="W47" s="9">
        <f t="shared" si="18"/>
        <v>3758.7175200000001</v>
      </c>
      <c r="X47" s="9">
        <f t="shared" si="19"/>
        <v>3909.0662208000003</v>
      </c>
      <c r="Y47" s="9">
        <f t="shared" si="20"/>
        <v>1.8056000000000001</v>
      </c>
      <c r="Z47" s="9">
        <f t="shared" si="21"/>
        <v>3199.7308439999997</v>
      </c>
      <c r="AA47" s="9">
        <f t="shared" si="22"/>
        <v>2837.1031680000006</v>
      </c>
      <c r="AB47" s="9">
        <f t="shared" si="23"/>
        <v>2885.6376960000002</v>
      </c>
      <c r="AC47" s="9">
        <f t="shared" si="24"/>
        <v>2934.4611199999999</v>
      </c>
      <c r="AD47" s="9">
        <f t="shared" si="25"/>
        <v>3006.9740160000001</v>
      </c>
      <c r="AE47" s="9">
        <f t="shared" si="26"/>
        <v>3127.2529766400003</v>
      </c>
      <c r="AF47" s="9">
        <f t="shared" si="27"/>
        <v>3697.857244159999</v>
      </c>
      <c r="AG47" s="14">
        <f t="shared" si="28"/>
        <v>2382.3472441599988</v>
      </c>
      <c r="AI47" s="8">
        <v>57</v>
      </c>
    </row>
    <row r="48" spans="1:35" ht="30">
      <c r="A48" s="8">
        <v>43</v>
      </c>
      <c r="B48" s="23" t="s">
        <v>60</v>
      </c>
      <c r="C48" s="7" t="s">
        <v>9</v>
      </c>
      <c r="D48" s="7"/>
      <c r="E48" s="7"/>
      <c r="F48" s="7"/>
      <c r="G48" s="7"/>
      <c r="H48" s="7"/>
      <c r="I48" s="7"/>
      <c r="J48" s="23">
        <v>1</v>
      </c>
      <c r="K48" s="8">
        <v>1315.51</v>
      </c>
      <c r="L48" s="15">
        <v>0.46539999999999998</v>
      </c>
      <c r="M48" s="24">
        <v>1406.4</v>
      </c>
      <c r="N48" s="24">
        <v>1448.4</v>
      </c>
      <c r="O48" s="24">
        <v>1488</v>
      </c>
      <c r="P48" s="24">
        <v>1490.4</v>
      </c>
      <c r="Q48" s="24">
        <v>1539.6</v>
      </c>
      <c r="R48" s="24">
        <v>1554</v>
      </c>
      <c r="S48" s="9">
        <f t="shared" si="14"/>
        <v>662.35727999999995</v>
      </c>
      <c r="T48" s="9">
        <f t="shared" si="15"/>
        <v>681.45729600000004</v>
      </c>
      <c r="U48" s="9">
        <f t="shared" si="16"/>
        <v>692.96198400000003</v>
      </c>
      <c r="V48" s="9">
        <f t="shared" si="17"/>
        <v>702.79123200000004</v>
      </c>
      <c r="W48" s="9">
        <f t="shared" si="18"/>
        <v>719.21054400000003</v>
      </c>
      <c r="X48" s="9">
        <f t="shared" si="19"/>
        <v>747.97896576000005</v>
      </c>
      <c r="Y48" s="9">
        <f t="shared" si="20"/>
        <v>0.37231999999999998</v>
      </c>
      <c r="Z48" s="9">
        <f t="shared" si="21"/>
        <v>614.77031616000011</v>
      </c>
      <c r="AA48" s="9">
        <f t="shared" si="22"/>
        <v>545.16583680000008</v>
      </c>
      <c r="AB48" s="9">
        <f t="shared" si="23"/>
        <v>554.36958719999996</v>
      </c>
      <c r="AC48" s="9">
        <f t="shared" si="24"/>
        <v>562.23298560000001</v>
      </c>
      <c r="AD48" s="9">
        <f t="shared" si="25"/>
        <v>575.36843519999991</v>
      </c>
      <c r="AE48" s="9">
        <f t="shared" si="26"/>
        <v>598.38317260799988</v>
      </c>
      <c r="AF48" s="9">
        <f t="shared" si="27"/>
        <v>708.88000435200001</v>
      </c>
      <c r="AG48" s="14">
        <f t="shared" si="28"/>
        <v>-606.62999564799998</v>
      </c>
      <c r="AI48" s="8">
        <v>58</v>
      </c>
    </row>
    <row r="49" spans="1:35">
      <c r="A49" s="8">
        <v>44</v>
      </c>
      <c r="B49" s="23" t="s">
        <v>143</v>
      </c>
      <c r="C49" s="7" t="s">
        <v>9</v>
      </c>
      <c r="D49" s="7"/>
      <c r="E49" s="7"/>
      <c r="F49" s="7"/>
      <c r="G49" s="7"/>
      <c r="H49" s="7"/>
      <c r="I49" s="7"/>
      <c r="J49" s="23">
        <v>1</v>
      </c>
      <c r="K49" s="8">
        <v>1315.51</v>
      </c>
      <c r="L49" s="15">
        <v>0.99370000000000003</v>
      </c>
      <c r="M49" s="24">
        <v>1406.4</v>
      </c>
      <c r="N49" s="24">
        <v>1448.4</v>
      </c>
      <c r="O49" s="24">
        <v>1488</v>
      </c>
      <c r="P49" s="24">
        <v>1490.4</v>
      </c>
      <c r="Q49" s="24">
        <v>1539.6</v>
      </c>
      <c r="R49" s="24">
        <v>1554</v>
      </c>
      <c r="S49" s="9">
        <f t="shared" si="14"/>
        <v>1414.2338400000001</v>
      </c>
      <c r="T49" s="9">
        <f t="shared" si="15"/>
        <v>1455.0152880000001</v>
      </c>
      <c r="U49" s="9">
        <f t="shared" si="16"/>
        <v>1479.5795520000001</v>
      </c>
      <c r="V49" s="9">
        <f t="shared" si="17"/>
        <v>1500.5664960000001</v>
      </c>
      <c r="W49" s="9">
        <f t="shared" si="18"/>
        <v>1535.6242320000001</v>
      </c>
      <c r="X49" s="9">
        <f t="shared" si="19"/>
        <v>1597.0492012800003</v>
      </c>
      <c r="Y49" s="9">
        <f t="shared" si="20"/>
        <v>0.79496000000000011</v>
      </c>
      <c r="Z49" s="9">
        <f t="shared" si="21"/>
        <v>1312.6284124800002</v>
      </c>
      <c r="AA49" s="9">
        <f t="shared" si="22"/>
        <v>1164.0122304000001</v>
      </c>
      <c r="AB49" s="9">
        <f t="shared" si="23"/>
        <v>1183.6636416000001</v>
      </c>
      <c r="AC49" s="9">
        <f t="shared" si="24"/>
        <v>1200.4531968000001</v>
      </c>
      <c r="AD49" s="9">
        <f t="shared" si="25"/>
        <v>1228.4993856000001</v>
      </c>
      <c r="AE49" s="9">
        <f t="shared" si="26"/>
        <v>1277.6393610240002</v>
      </c>
      <c r="AF49" s="9">
        <f t="shared" si="27"/>
        <v>1513.5669538559996</v>
      </c>
      <c r="AG49" s="14">
        <f t="shared" si="28"/>
        <v>198.05695385599961</v>
      </c>
      <c r="AI49" s="8">
        <v>59</v>
      </c>
    </row>
    <row r="50" spans="1:35" ht="30">
      <c r="A50" s="8">
        <v>45</v>
      </c>
      <c r="B50" s="23" t="s">
        <v>151</v>
      </c>
      <c r="C50" s="7" t="s">
        <v>9</v>
      </c>
      <c r="D50" s="7"/>
      <c r="E50" s="7"/>
      <c r="F50" s="7"/>
      <c r="G50" s="7"/>
      <c r="H50" s="7"/>
      <c r="I50" s="7"/>
      <c r="J50" s="23">
        <v>1</v>
      </c>
      <c r="K50" s="8">
        <v>1315.51</v>
      </c>
      <c r="L50" s="15">
        <v>1.1929000000000001</v>
      </c>
      <c r="M50" s="24">
        <v>1406.4</v>
      </c>
      <c r="N50" s="24">
        <v>1448.4</v>
      </c>
      <c r="O50" s="24">
        <v>1488</v>
      </c>
      <c r="P50" s="24">
        <v>1490.4</v>
      </c>
      <c r="Q50" s="24">
        <v>1539.6</v>
      </c>
      <c r="R50" s="24">
        <v>1554</v>
      </c>
      <c r="S50" s="9">
        <f t="shared" si="14"/>
        <v>1697.7352800000003</v>
      </c>
      <c r="T50" s="9">
        <f t="shared" si="15"/>
        <v>1746.6918960000003</v>
      </c>
      <c r="U50" s="9">
        <f t="shared" si="16"/>
        <v>1776.1803840000002</v>
      </c>
      <c r="V50" s="9">
        <f t="shared" si="17"/>
        <v>1801.3744320000001</v>
      </c>
      <c r="W50" s="9">
        <f t="shared" si="18"/>
        <v>1843.459944</v>
      </c>
      <c r="X50" s="9">
        <f t="shared" si="19"/>
        <v>1917.1983417599999</v>
      </c>
      <c r="Y50" s="9">
        <f t="shared" si="20"/>
        <v>0.95432000000000006</v>
      </c>
      <c r="Z50" s="9">
        <f t="shared" si="21"/>
        <v>1575.7617321600003</v>
      </c>
      <c r="AA50" s="9">
        <f t="shared" si="22"/>
        <v>1397.3535168000001</v>
      </c>
      <c r="AB50" s="9">
        <f t="shared" si="23"/>
        <v>1420.9443072000001</v>
      </c>
      <c r="AC50" s="9">
        <f t="shared" si="24"/>
        <v>1441.0995456000001</v>
      </c>
      <c r="AD50" s="9">
        <f t="shared" si="25"/>
        <v>1474.7679552</v>
      </c>
      <c r="AE50" s="9">
        <f t="shared" si="26"/>
        <v>1533.758673408</v>
      </c>
      <c r="AF50" s="9">
        <f t="shared" si="27"/>
        <v>1816.9809995520009</v>
      </c>
      <c r="AG50" s="14">
        <f t="shared" si="28"/>
        <v>501.47099955200088</v>
      </c>
      <c r="AI50" s="8">
        <v>60</v>
      </c>
    </row>
    <row r="51" spans="1:35">
      <c r="A51" s="8">
        <v>46</v>
      </c>
      <c r="B51" s="23" t="s">
        <v>159</v>
      </c>
      <c r="C51" s="7" t="s">
        <v>9</v>
      </c>
      <c r="D51" s="7"/>
      <c r="E51" s="7"/>
      <c r="F51" s="7"/>
      <c r="G51" s="7"/>
      <c r="H51" s="7"/>
      <c r="I51" s="7"/>
      <c r="J51" s="23">
        <v>1</v>
      </c>
      <c r="K51" s="8">
        <v>1315.51</v>
      </c>
      <c r="L51" s="15">
        <v>1.4807999999999999</v>
      </c>
      <c r="M51" s="24">
        <v>1406.4</v>
      </c>
      <c r="N51" s="24">
        <v>1448.4</v>
      </c>
      <c r="O51" s="24">
        <v>1488</v>
      </c>
      <c r="P51" s="24">
        <v>1490.4</v>
      </c>
      <c r="Q51" s="24">
        <v>1539.6</v>
      </c>
      <c r="R51" s="24">
        <v>1554</v>
      </c>
      <c r="S51" s="9">
        <f t="shared" si="14"/>
        <v>2107.4745600000001</v>
      </c>
      <c r="T51" s="9">
        <f t="shared" si="15"/>
        <v>2168.246592</v>
      </c>
      <c r="U51" s="9">
        <f t="shared" si="16"/>
        <v>2204.8519679999999</v>
      </c>
      <c r="V51" s="9">
        <f t="shared" si="17"/>
        <v>2236.1264639999999</v>
      </c>
      <c r="W51" s="9">
        <f t="shared" si="18"/>
        <v>2288.3690879999995</v>
      </c>
      <c r="X51" s="9">
        <f t="shared" si="19"/>
        <v>2379.9038515199995</v>
      </c>
      <c r="Y51" s="9">
        <f t="shared" si="20"/>
        <v>1.1846399999999999</v>
      </c>
      <c r="Z51" s="9">
        <f t="shared" si="21"/>
        <v>1956.0633523200001</v>
      </c>
      <c r="AA51" s="9">
        <f t="shared" si="22"/>
        <v>1734.5972735999999</v>
      </c>
      <c r="AB51" s="9">
        <f t="shared" si="23"/>
        <v>1763.8815744000001</v>
      </c>
      <c r="AC51" s="9">
        <f t="shared" si="24"/>
        <v>1788.9011711999999</v>
      </c>
      <c r="AD51" s="9">
        <f t="shared" si="25"/>
        <v>1830.6952703999998</v>
      </c>
      <c r="AE51" s="9">
        <f t="shared" si="26"/>
        <v>1903.9230812159999</v>
      </c>
      <c r="AF51" s="9">
        <f t="shared" si="27"/>
        <v>2255.4995927039981</v>
      </c>
      <c r="AG51" s="14">
        <f t="shared" si="28"/>
        <v>939.98959270399814</v>
      </c>
      <c r="AI51" s="8">
        <v>61</v>
      </c>
    </row>
    <row r="52" spans="1:35" ht="30">
      <c r="A52" s="8">
        <v>47</v>
      </c>
      <c r="B52" s="23" t="s">
        <v>111</v>
      </c>
      <c r="C52" s="7" t="s">
        <v>9</v>
      </c>
      <c r="D52" s="7"/>
      <c r="E52" s="7"/>
      <c r="F52" s="7"/>
      <c r="G52" s="7"/>
      <c r="H52" s="7"/>
      <c r="I52" s="7"/>
      <c r="J52" s="23">
        <v>1</v>
      </c>
      <c r="K52" s="8">
        <v>1315.51</v>
      </c>
      <c r="L52" s="15">
        <v>0.75609999999999999</v>
      </c>
      <c r="M52" s="24">
        <v>1406.4</v>
      </c>
      <c r="N52" s="24">
        <v>1448.4</v>
      </c>
      <c r="O52" s="24">
        <v>1488</v>
      </c>
      <c r="P52" s="24">
        <v>1490.4</v>
      </c>
      <c r="Q52" s="24">
        <v>1539.6</v>
      </c>
      <c r="R52" s="24">
        <v>1554</v>
      </c>
      <c r="S52" s="9">
        <f t="shared" si="14"/>
        <v>1076.0815200000002</v>
      </c>
      <c r="T52" s="9">
        <f t="shared" si="15"/>
        <v>1107.111864</v>
      </c>
      <c r="U52" s="9">
        <f t="shared" si="16"/>
        <v>1125.8026560000001</v>
      </c>
      <c r="V52" s="9">
        <f t="shared" si="17"/>
        <v>1141.7714880000001</v>
      </c>
      <c r="W52" s="9">
        <f t="shared" si="18"/>
        <v>1168.446696</v>
      </c>
      <c r="X52" s="9">
        <f t="shared" si="19"/>
        <v>1215.18456384</v>
      </c>
      <c r="Y52" s="9">
        <f t="shared" si="20"/>
        <v>0.60488000000000008</v>
      </c>
      <c r="Z52" s="9">
        <f t="shared" si="21"/>
        <v>998.77059744000007</v>
      </c>
      <c r="AA52" s="9">
        <f t="shared" si="22"/>
        <v>885.68949120000025</v>
      </c>
      <c r="AB52" s="9">
        <f t="shared" si="23"/>
        <v>900.64212480000015</v>
      </c>
      <c r="AC52" s="9">
        <f t="shared" si="24"/>
        <v>913.41719040000021</v>
      </c>
      <c r="AD52" s="9">
        <f t="shared" si="25"/>
        <v>934.75735680000003</v>
      </c>
      <c r="AE52" s="9">
        <f t="shared" si="26"/>
        <v>972.14765107200003</v>
      </c>
      <c r="AF52" s="9">
        <f t="shared" si="27"/>
        <v>1151.6634535679996</v>
      </c>
      <c r="AG52" s="14">
        <f t="shared" si="28"/>
        <v>-163.84654643200042</v>
      </c>
      <c r="AI52" s="8">
        <v>62</v>
      </c>
    </row>
    <row r="53" spans="1:35">
      <c r="A53" s="8">
        <v>48</v>
      </c>
      <c r="B53" s="23" t="s">
        <v>132</v>
      </c>
      <c r="C53" s="7" t="s">
        <v>9</v>
      </c>
      <c r="D53" s="7"/>
      <c r="E53" s="7"/>
      <c r="F53" s="7"/>
      <c r="G53" s="7"/>
      <c r="H53" s="7"/>
      <c r="I53" s="7"/>
      <c r="J53" s="23">
        <v>1</v>
      </c>
      <c r="K53" s="8">
        <v>1315.51</v>
      </c>
      <c r="L53" s="15">
        <v>0.89329999999999998</v>
      </c>
      <c r="M53" s="24">
        <v>1406.4</v>
      </c>
      <c r="N53" s="24">
        <v>1448.4</v>
      </c>
      <c r="O53" s="24">
        <v>1488</v>
      </c>
      <c r="P53" s="24">
        <v>1490.4</v>
      </c>
      <c r="Q53" s="24">
        <v>1539.6</v>
      </c>
      <c r="R53" s="24">
        <v>1554</v>
      </c>
      <c r="S53" s="9">
        <f t="shared" si="14"/>
        <v>1271.34456</v>
      </c>
      <c r="T53" s="9">
        <f t="shared" si="15"/>
        <v>1308.005592</v>
      </c>
      <c r="U53" s="9">
        <f t="shared" si="16"/>
        <v>1330.087968</v>
      </c>
      <c r="V53" s="9">
        <f t="shared" si="17"/>
        <v>1348.9544639999999</v>
      </c>
      <c r="W53" s="9">
        <f t="shared" si="18"/>
        <v>1380.470088</v>
      </c>
      <c r="X53" s="9">
        <f t="shared" si="19"/>
        <v>1435.68889152</v>
      </c>
      <c r="Y53" s="9">
        <f t="shared" si="20"/>
        <v>0.71464000000000005</v>
      </c>
      <c r="Z53" s="9">
        <f t="shared" si="21"/>
        <v>1180.0049923200002</v>
      </c>
      <c r="AA53" s="9">
        <f t="shared" si="22"/>
        <v>1046.4044736000001</v>
      </c>
      <c r="AB53" s="9">
        <f t="shared" si="23"/>
        <v>1064.0703744</v>
      </c>
      <c r="AC53" s="9">
        <f t="shared" si="24"/>
        <v>1079.1635712</v>
      </c>
      <c r="AD53" s="9">
        <f t="shared" si="25"/>
        <v>1104.3760704000001</v>
      </c>
      <c r="AE53" s="9">
        <f t="shared" si="26"/>
        <v>1148.5511132160002</v>
      </c>
      <c r="AF53" s="9">
        <f t="shared" si="27"/>
        <v>1360.6414007039994</v>
      </c>
      <c r="AG53" s="14">
        <f t="shared" si="28"/>
        <v>45.131400703999361</v>
      </c>
      <c r="AI53" s="8">
        <v>63</v>
      </c>
    </row>
    <row r="54" spans="1:35" ht="30">
      <c r="A54" s="8">
        <v>49</v>
      </c>
      <c r="B54" s="23" t="s">
        <v>128</v>
      </c>
      <c r="C54" s="7" t="s">
        <v>9</v>
      </c>
      <c r="D54" s="7"/>
      <c r="E54" s="7"/>
      <c r="F54" s="7"/>
      <c r="G54" s="7"/>
      <c r="H54" s="7"/>
      <c r="I54" s="7"/>
      <c r="J54" s="23">
        <v>1</v>
      </c>
      <c r="K54" s="8">
        <v>1315.51</v>
      </c>
      <c r="L54" s="15">
        <v>0.83930000000000005</v>
      </c>
      <c r="M54" s="24">
        <v>1406.4</v>
      </c>
      <c r="N54" s="24">
        <v>1448.4</v>
      </c>
      <c r="O54" s="24">
        <v>1488</v>
      </c>
      <c r="P54" s="24">
        <v>1490.4</v>
      </c>
      <c r="Q54" s="24">
        <v>1539.6</v>
      </c>
      <c r="R54" s="24">
        <v>1554</v>
      </c>
      <c r="S54" s="9">
        <f t="shared" si="14"/>
        <v>1194.4917600000001</v>
      </c>
      <c r="T54" s="9">
        <f t="shared" si="15"/>
        <v>1228.9366320000001</v>
      </c>
      <c r="U54" s="9">
        <f t="shared" si="16"/>
        <v>1249.6841280000001</v>
      </c>
      <c r="V54" s="9">
        <f t="shared" si="17"/>
        <v>1267.4101439999999</v>
      </c>
      <c r="W54" s="9">
        <f t="shared" si="18"/>
        <v>1297.0206480000002</v>
      </c>
      <c r="X54" s="9">
        <f t="shared" si="19"/>
        <v>1348.9014739200002</v>
      </c>
      <c r="Y54" s="9">
        <f t="shared" si="20"/>
        <v>0.67144000000000004</v>
      </c>
      <c r="Z54" s="9">
        <f t="shared" si="21"/>
        <v>1108.6736707200002</v>
      </c>
      <c r="AA54" s="9">
        <f t="shared" si="22"/>
        <v>983.14930560000016</v>
      </c>
      <c r="AB54" s="9">
        <f t="shared" si="23"/>
        <v>999.74730240000008</v>
      </c>
      <c r="AC54" s="9">
        <f t="shared" si="24"/>
        <v>1013.9281152000001</v>
      </c>
      <c r="AD54" s="9">
        <f t="shared" si="25"/>
        <v>1037.6165184000001</v>
      </c>
      <c r="AE54" s="9">
        <f t="shared" si="26"/>
        <v>1079.1211791360001</v>
      </c>
      <c r="AF54" s="9">
        <f t="shared" si="27"/>
        <v>1278.3906051840004</v>
      </c>
      <c r="AG54" s="14">
        <f t="shared" si="28"/>
        <v>-37.119394815999613</v>
      </c>
      <c r="AI54" s="8">
        <v>64</v>
      </c>
    </row>
    <row r="55" spans="1:35" ht="30">
      <c r="A55" s="8">
        <v>50</v>
      </c>
      <c r="B55" s="23" t="s">
        <v>120</v>
      </c>
      <c r="C55" s="7" t="s">
        <v>9</v>
      </c>
      <c r="D55" s="7"/>
      <c r="E55" s="7"/>
      <c r="F55" s="7"/>
      <c r="G55" s="7"/>
      <c r="H55" s="7"/>
      <c r="I55" s="7"/>
      <c r="J55" s="23">
        <v>1</v>
      </c>
      <c r="K55" s="8">
        <v>1315.51</v>
      </c>
      <c r="L55" s="15">
        <v>0.79779999999999995</v>
      </c>
      <c r="M55" s="24">
        <v>1406.4</v>
      </c>
      <c r="N55" s="24">
        <v>1448.4</v>
      </c>
      <c r="O55" s="24">
        <v>1488</v>
      </c>
      <c r="P55" s="24">
        <v>1490.4</v>
      </c>
      <c r="Q55" s="24">
        <v>1539.6</v>
      </c>
      <c r="R55" s="24">
        <v>1554</v>
      </c>
      <c r="S55" s="9">
        <f t="shared" si="14"/>
        <v>1135.4289600000002</v>
      </c>
      <c r="T55" s="9">
        <f t="shared" si="15"/>
        <v>1168.170672</v>
      </c>
      <c r="U55" s="9">
        <f t="shared" si="16"/>
        <v>1187.892288</v>
      </c>
      <c r="V55" s="9">
        <f t="shared" si="17"/>
        <v>1204.741824</v>
      </c>
      <c r="W55" s="9">
        <f t="shared" si="18"/>
        <v>1232.8882079999998</v>
      </c>
      <c r="X55" s="9">
        <f t="shared" si="19"/>
        <v>1282.20373632</v>
      </c>
      <c r="Y55" s="9">
        <f t="shared" si="20"/>
        <v>0.63824000000000003</v>
      </c>
      <c r="Z55" s="9">
        <f t="shared" si="21"/>
        <v>1053.8542291200001</v>
      </c>
      <c r="AA55" s="9">
        <f t="shared" si="22"/>
        <v>934.5365376000002</v>
      </c>
      <c r="AB55" s="9">
        <f t="shared" si="23"/>
        <v>950.31383040000014</v>
      </c>
      <c r="AC55" s="9">
        <f t="shared" si="24"/>
        <v>963.79345920000003</v>
      </c>
      <c r="AD55" s="9">
        <f t="shared" si="25"/>
        <v>986.31056640000008</v>
      </c>
      <c r="AE55" s="9">
        <f t="shared" si="26"/>
        <v>1025.7629890560002</v>
      </c>
      <c r="AF55" s="9">
        <f t="shared" si="27"/>
        <v>1215.1793456639989</v>
      </c>
      <c r="AG55" s="14">
        <f t="shared" si="28"/>
        <v>-100.33065433600109</v>
      </c>
      <c r="AI55" s="8">
        <v>65</v>
      </c>
    </row>
    <row r="56" spans="1:35" ht="30">
      <c r="A56" s="8">
        <v>51</v>
      </c>
      <c r="B56" s="23" t="s">
        <v>158</v>
      </c>
      <c r="C56" s="7" t="s">
        <v>9</v>
      </c>
      <c r="D56" s="7"/>
      <c r="E56" s="7"/>
      <c r="F56" s="7"/>
      <c r="G56" s="7"/>
      <c r="H56" s="7"/>
      <c r="I56" s="7"/>
      <c r="J56" s="23">
        <v>1</v>
      </c>
      <c r="K56" s="8">
        <v>1315.51</v>
      </c>
      <c r="L56" s="15">
        <v>1.4418</v>
      </c>
      <c r="M56" s="24">
        <v>1406.4</v>
      </c>
      <c r="N56" s="24">
        <v>1448.4</v>
      </c>
      <c r="O56" s="24">
        <v>1488</v>
      </c>
      <c r="P56" s="24">
        <v>1490.4</v>
      </c>
      <c r="Q56" s="24">
        <v>1539.6</v>
      </c>
      <c r="R56" s="24">
        <v>1554</v>
      </c>
      <c r="S56" s="9">
        <f t="shared" si="14"/>
        <v>2051.96976</v>
      </c>
      <c r="T56" s="9">
        <f t="shared" si="15"/>
        <v>2111.1412319999999</v>
      </c>
      <c r="U56" s="9">
        <f t="shared" si="16"/>
        <v>2146.7825279999997</v>
      </c>
      <c r="V56" s="9">
        <f t="shared" si="17"/>
        <v>2177.2333439999998</v>
      </c>
      <c r="W56" s="9">
        <f t="shared" si="18"/>
        <v>2228.1000479999998</v>
      </c>
      <c r="X56" s="9">
        <f t="shared" si="19"/>
        <v>2317.2240499199997</v>
      </c>
      <c r="Y56" s="9">
        <f t="shared" si="20"/>
        <v>1.15344</v>
      </c>
      <c r="Z56" s="9">
        <f t="shared" si="21"/>
        <v>1904.5462867200001</v>
      </c>
      <c r="AA56" s="9">
        <f t="shared" si="22"/>
        <v>1688.9129856000002</v>
      </c>
      <c r="AB56" s="9">
        <f t="shared" si="23"/>
        <v>1717.4260224</v>
      </c>
      <c r="AC56" s="9">
        <f t="shared" si="24"/>
        <v>1741.7866752</v>
      </c>
      <c r="AD56" s="9">
        <f t="shared" si="25"/>
        <v>1782.4800384</v>
      </c>
      <c r="AE56" s="9">
        <f t="shared" si="26"/>
        <v>1853.7792399360001</v>
      </c>
      <c r="AF56" s="9">
        <f t="shared" si="27"/>
        <v>2196.0962403840003</v>
      </c>
      <c r="AG56" s="14">
        <f t="shared" si="28"/>
        <v>880.58624038400035</v>
      </c>
      <c r="AI56" s="8">
        <v>66</v>
      </c>
    </row>
    <row r="57" spans="1:35">
      <c r="A57" s="8">
        <v>52</v>
      </c>
      <c r="B57" s="23" t="s">
        <v>169</v>
      </c>
      <c r="C57" s="7" t="s">
        <v>9</v>
      </c>
      <c r="D57" s="7"/>
      <c r="E57" s="7"/>
      <c r="F57" s="7"/>
      <c r="G57" s="7"/>
      <c r="H57" s="7"/>
      <c r="I57" s="7"/>
      <c r="J57" s="23">
        <v>1</v>
      </c>
      <c r="K57" s="8">
        <v>1315.51</v>
      </c>
      <c r="L57" s="15">
        <v>2.1890999999999998</v>
      </c>
      <c r="M57" s="24">
        <v>1406.4</v>
      </c>
      <c r="N57" s="24">
        <v>1448.4</v>
      </c>
      <c r="O57" s="24">
        <v>1488</v>
      </c>
      <c r="P57" s="24">
        <v>1490.4</v>
      </c>
      <c r="Q57" s="24">
        <v>1539.6</v>
      </c>
      <c r="R57" s="24">
        <v>1554</v>
      </c>
      <c r="S57" s="9">
        <f t="shared" si="14"/>
        <v>3115.5271199999997</v>
      </c>
      <c r="T57" s="9">
        <f t="shared" si="15"/>
        <v>3205.367784</v>
      </c>
      <c r="U57" s="9">
        <f t="shared" si="16"/>
        <v>3259.482336</v>
      </c>
      <c r="V57" s="9">
        <f t="shared" si="17"/>
        <v>3305.716128</v>
      </c>
      <c r="W57" s="9">
        <f t="shared" si="18"/>
        <v>3382.9475759999996</v>
      </c>
      <c r="X57" s="9">
        <f t="shared" si="19"/>
        <v>3518.2654790399997</v>
      </c>
      <c r="Y57" s="9">
        <f t="shared" si="20"/>
        <v>1.7512799999999999</v>
      </c>
      <c r="Z57" s="9">
        <f t="shared" si="21"/>
        <v>2891.6925206400001</v>
      </c>
      <c r="AA57" s="9">
        <f t="shared" si="22"/>
        <v>2564.2942272</v>
      </c>
      <c r="AB57" s="9">
        <f t="shared" si="23"/>
        <v>2607.5858687999998</v>
      </c>
      <c r="AC57" s="9">
        <f t="shared" si="24"/>
        <v>2644.5729024000002</v>
      </c>
      <c r="AD57" s="9">
        <f t="shared" si="25"/>
        <v>2706.3580607999997</v>
      </c>
      <c r="AE57" s="9">
        <f t="shared" si="26"/>
        <v>2814.612383232</v>
      </c>
      <c r="AF57" s="9">
        <f t="shared" si="27"/>
        <v>3334.3558606080005</v>
      </c>
      <c r="AG57" s="14">
        <f t="shared" si="28"/>
        <v>2018.8458606080005</v>
      </c>
      <c r="AI57" s="8">
        <v>67</v>
      </c>
    </row>
    <row r="58" spans="1:35">
      <c r="A58" s="8">
        <v>53</v>
      </c>
      <c r="B58" s="23" t="s">
        <v>156</v>
      </c>
      <c r="C58" s="7" t="s">
        <v>9</v>
      </c>
      <c r="D58" s="7"/>
      <c r="E58" s="7"/>
      <c r="F58" s="7"/>
      <c r="G58" s="7"/>
      <c r="H58" s="7"/>
      <c r="I58" s="7"/>
      <c r="J58" s="23">
        <v>1</v>
      </c>
      <c r="K58" s="8">
        <v>1315.51</v>
      </c>
      <c r="L58" s="15">
        <v>1.2578</v>
      </c>
      <c r="M58" s="24">
        <v>1406.4</v>
      </c>
      <c r="N58" s="24">
        <v>1448.4</v>
      </c>
      <c r="O58" s="24">
        <v>1488</v>
      </c>
      <c r="P58" s="24">
        <v>1490.4</v>
      </c>
      <c r="Q58" s="24">
        <v>1539.6</v>
      </c>
      <c r="R58" s="24">
        <v>1554</v>
      </c>
      <c r="S58" s="9">
        <f t="shared" si="14"/>
        <v>1790.1009600000002</v>
      </c>
      <c r="T58" s="9">
        <f t="shared" si="15"/>
        <v>1841.721072</v>
      </c>
      <c r="U58" s="9">
        <f t="shared" si="16"/>
        <v>1872.8138880000001</v>
      </c>
      <c r="V58" s="9">
        <f t="shared" si="17"/>
        <v>1899.3786239999999</v>
      </c>
      <c r="W58" s="9">
        <f t="shared" si="18"/>
        <v>1943.7538079999999</v>
      </c>
      <c r="X58" s="9">
        <f t="shared" si="19"/>
        <v>2021.50396032</v>
      </c>
      <c r="Y58" s="9">
        <f t="shared" si="20"/>
        <v>1.00624</v>
      </c>
      <c r="Z58" s="9">
        <f t="shared" si="21"/>
        <v>1661.4914131200001</v>
      </c>
      <c r="AA58" s="9">
        <f t="shared" si="22"/>
        <v>1473.3768576</v>
      </c>
      <c r="AB58" s="9">
        <f t="shared" si="23"/>
        <v>1498.2511104</v>
      </c>
      <c r="AC58" s="9">
        <f t="shared" si="24"/>
        <v>1519.5028991999998</v>
      </c>
      <c r="AD58" s="9">
        <f t="shared" si="25"/>
        <v>1555.0030463999999</v>
      </c>
      <c r="AE58" s="9">
        <f t="shared" si="26"/>
        <v>1617.203168256</v>
      </c>
      <c r="AF58" s="9">
        <f t="shared" si="27"/>
        <v>1915.8342704639999</v>
      </c>
      <c r="AG58" s="14">
        <f t="shared" si="28"/>
        <v>600.32427046399994</v>
      </c>
      <c r="AI58" s="8">
        <v>68</v>
      </c>
    </row>
    <row r="59" spans="1:35" ht="30">
      <c r="A59" s="8">
        <v>54</v>
      </c>
      <c r="B59" s="23" t="s">
        <v>162</v>
      </c>
      <c r="C59" s="7" t="s">
        <v>9</v>
      </c>
      <c r="D59" s="7"/>
      <c r="E59" s="7"/>
      <c r="F59" s="7"/>
      <c r="G59" s="7"/>
      <c r="H59" s="7"/>
      <c r="I59" s="7"/>
      <c r="J59" s="23">
        <v>1</v>
      </c>
      <c r="K59" s="8">
        <v>1315.51</v>
      </c>
      <c r="L59" s="15">
        <v>1.5458000000000001</v>
      </c>
      <c r="M59" s="24">
        <v>1406.4</v>
      </c>
      <c r="N59" s="24">
        <v>1448.4</v>
      </c>
      <c r="O59" s="24">
        <v>1488</v>
      </c>
      <c r="P59" s="24">
        <v>1490.4</v>
      </c>
      <c r="Q59" s="24">
        <v>1539.6</v>
      </c>
      <c r="R59" s="24">
        <v>1554</v>
      </c>
      <c r="S59" s="9">
        <f t="shared" si="14"/>
        <v>2199.9825600000004</v>
      </c>
      <c r="T59" s="9">
        <f t="shared" si="15"/>
        <v>2263.422192</v>
      </c>
      <c r="U59" s="9">
        <f t="shared" si="16"/>
        <v>2301.634368</v>
      </c>
      <c r="V59" s="9">
        <f t="shared" si="17"/>
        <v>2334.2816640000001</v>
      </c>
      <c r="W59" s="9">
        <f t="shared" si="18"/>
        <v>2388.8174879999997</v>
      </c>
      <c r="X59" s="9">
        <f t="shared" si="19"/>
        <v>2484.3701875199999</v>
      </c>
      <c r="Y59" s="9">
        <f t="shared" si="20"/>
        <v>1.2366400000000002</v>
      </c>
      <c r="Z59" s="9">
        <f t="shared" si="21"/>
        <v>2041.9251283200001</v>
      </c>
      <c r="AA59" s="9">
        <f t="shared" si="22"/>
        <v>1810.7377536000004</v>
      </c>
      <c r="AB59" s="9">
        <f t="shared" si="23"/>
        <v>1841.3074944000002</v>
      </c>
      <c r="AC59" s="9">
        <f t="shared" si="24"/>
        <v>1867.4253312000001</v>
      </c>
      <c r="AD59" s="9">
        <f t="shared" si="25"/>
        <v>1911.0539904000002</v>
      </c>
      <c r="AE59" s="9">
        <f t="shared" si="26"/>
        <v>1987.4961500160002</v>
      </c>
      <c r="AF59" s="9">
        <f t="shared" si="27"/>
        <v>2354.5051799039993</v>
      </c>
      <c r="AG59" s="14">
        <f t="shared" si="28"/>
        <v>1038.9951799039993</v>
      </c>
      <c r="AI59" s="8">
        <v>69</v>
      </c>
    </row>
    <row r="60" spans="1:35">
      <c r="A60" s="8">
        <v>55</v>
      </c>
      <c r="B60" s="23" t="s">
        <v>155</v>
      </c>
      <c r="C60" s="7" t="s">
        <v>9</v>
      </c>
      <c r="D60" s="7"/>
      <c r="E60" s="7"/>
      <c r="F60" s="7"/>
      <c r="G60" s="7"/>
      <c r="H60" s="7"/>
      <c r="I60" s="7"/>
      <c r="J60" s="23">
        <v>1</v>
      </c>
      <c r="K60" s="8">
        <v>1315.51</v>
      </c>
      <c r="L60" s="15">
        <v>1.2562</v>
      </c>
      <c r="M60" s="24">
        <v>1406.4</v>
      </c>
      <c r="N60" s="24">
        <v>1448.4</v>
      </c>
      <c r="O60" s="24">
        <v>1488</v>
      </c>
      <c r="P60" s="24">
        <v>1490.4</v>
      </c>
      <c r="Q60" s="24">
        <v>1539.6</v>
      </c>
      <c r="R60" s="24">
        <v>1554</v>
      </c>
      <c r="S60" s="9">
        <f t="shared" si="14"/>
        <v>1787.82384</v>
      </c>
      <c r="T60" s="9">
        <f t="shared" si="15"/>
        <v>1839.3782879999999</v>
      </c>
      <c r="U60" s="9">
        <f t="shared" si="16"/>
        <v>1870.431552</v>
      </c>
      <c r="V60" s="9">
        <f t="shared" si="17"/>
        <v>1896.9624960000001</v>
      </c>
      <c r="W60" s="9">
        <f t="shared" si="18"/>
        <v>1941.2812319999998</v>
      </c>
      <c r="X60" s="9">
        <f t="shared" si="19"/>
        <v>2018.9324812799998</v>
      </c>
      <c r="Y60" s="9">
        <f t="shared" si="20"/>
        <v>1.0049600000000001</v>
      </c>
      <c r="Z60" s="9">
        <f t="shared" si="21"/>
        <v>1659.3778924800004</v>
      </c>
      <c r="AA60" s="9">
        <f t="shared" si="22"/>
        <v>1471.5026304000003</v>
      </c>
      <c r="AB60" s="9">
        <f t="shared" si="23"/>
        <v>1496.3452416000002</v>
      </c>
      <c r="AC60" s="9">
        <f t="shared" si="24"/>
        <v>1517.5699968000004</v>
      </c>
      <c r="AD60" s="9">
        <f t="shared" si="25"/>
        <v>1553.0249856</v>
      </c>
      <c r="AE60" s="9">
        <f t="shared" si="26"/>
        <v>1615.1459850240001</v>
      </c>
      <c r="AF60" s="9">
        <f t="shared" si="27"/>
        <v>1913.3972098559989</v>
      </c>
      <c r="AG60" s="14">
        <f t="shared" si="28"/>
        <v>597.88720985599889</v>
      </c>
      <c r="AI60" s="8">
        <v>70</v>
      </c>
    </row>
    <row r="61" spans="1:35" ht="30">
      <c r="A61" s="8">
        <v>56</v>
      </c>
      <c r="B61" s="23" t="s">
        <v>112</v>
      </c>
      <c r="C61" s="7" t="s">
        <v>9</v>
      </c>
      <c r="D61" s="7"/>
      <c r="E61" s="7"/>
      <c r="F61" s="7"/>
      <c r="G61" s="7"/>
      <c r="H61" s="7"/>
      <c r="I61" s="7"/>
      <c r="J61" s="23">
        <v>1</v>
      </c>
      <c r="K61" s="8">
        <v>1315.51</v>
      </c>
      <c r="L61" s="15">
        <v>0.75890000000000002</v>
      </c>
      <c r="M61" s="24">
        <v>1406.4</v>
      </c>
      <c r="N61" s="24">
        <v>1448.4</v>
      </c>
      <c r="O61" s="24">
        <v>1488</v>
      </c>
      <c r="P61" s="24">
        <v>1490.4</v>
      </c>
      <c r="Q61" s="24">
        <v>1539.6</v>
      </c>
      <c r="R61" s="24">
        <v>1554</v>
      </c>
      <c r="S61" s="9">
        <f t="shared" si="14"/>
        <v>1080.0664800000002</v>
      </c>
      <c r="T61" s="9">
        <f t="shared" si="15"/>
        <v>1111.2117360000002</v>
      </c>
      <c r="U61" s="9">
        <f t="shared" si="16"/>
        <v>1129.9717439999999</v>
      </c>
      <c r="V61" s="9">
        <f t="shared" si="17"/>
        <v>1145.999712</v>
      </c>
      <c r="W61" s="9">
        <f t="shared" si="18"/>
        <v>1172.773704</v>
      </c>
      <c r="X61" s="9">
        <f t="shared" si="19"/>
        <v>1219.68465216</v>
      </c>
      <c r="Y61" s="9">
        <f t="shared" si="20"/>
        <v>0.6071200000000001</v>
      </c>
      <c r="Z61" s="9">
        <f t="shared" si="21"/>
        <v>1002.4692585600001</v>
      </c>
      <c r="AA61" s="9">
        <f t="shared" si="22"/>
        <v>888.96938880000016</v>
      </c>
      <c r="AB61" s="9">
        <f t="shared" si="23"/>
        <v>903.97739520000016</v>
      </c>
      <c r="AC61" s="9">
        <f t="shared" si="24"/>
        <v>916.7997696000001</v>
      </c>
      <c r="AD61" s="9">
        <f t="shared" si="25"/>
        <v>938.21896320000019</v>
      </c>
      <c r="AE61" s="9">
        <f t="shared" si="26"/>
        <v>975.74772172800022</v>
      </c>
      <c r="AF61" s="9">
        <f t="shared" si="27"/>
        <v>1155.9283096319996</v>
      </c>
      <c r="AG61" s="14">
        <f t="shared" si="28"/>
        <v>-159.58169036800041</v>
      </c>
      <c r="AI61" s="8">
        <v>71</v>
      </c>
    </row>
    <row r="62" spans="1:35">
      <c r="A62" s="8">
        <v>57</v>
      </c>
      <c r="B62" s="23" t="s">
        <v>160</v>
      </c>
      <c r="C62" s="7" t="s">
        <v>9</v>
      </c>
      <c r="D62" s="7"/>
      <c r="E62" s="7"/>
      <c r="F62" s="7"/>
      <c r="G62" s="7"/>
      <c r="H62" s="7"/>
      <c r="I62" s="7"/>
      <c r="J62" s="23">
        <v>1</v>
      </c>
      <c r="K62" s="8">
        <v>1315.51</v>
      </c>
      <c r="L62" s="15">
        <v>1.5078</v>
      </c>
      <c r="M62" s="24">
        <v>1406.4</v>
      </c>
      <c r="N62" s="24">
        <v>1448.4</v>
      </c>
      <c r="O62" s="24">
        <v>1488</v>
      </c>
      <c r="P62" s="24">
        <v>1490.4</v>
      </c>
      <c r="Q62" s="24">
        <v>1539.6</v>
      </c>
      <c r="R62" s="24">
        <v>1554</v>
      </c>
      <c r="S62" s="9">
        <f t="shared" si="14"/>
        <v>2145.9009599999999</v>
      </c>
      <c r="T62" s="9">
        <f t="shared" si="15"/>
        <v>2207.7810720000002</v>
      </c>
      <c r="U62" s="9">
        <f t="shared" si="16"/>
        <v>2245.0538880000004</v>
      </c>
      <c r="V62" s="9">
        <f t="shared" si="17"/>
        <v>2276.8986240000004</v>
      </c>
      <c r="W62" s="9">
        <f t="shared" si="18"/>
        <v>2330.0938080000001</v>
      </c>
      <c r="X62" s="9">
        <f t="shared" si="19"/>
        <v>2423.2975603200002</v>
      </c>
      <c r="Y62" s="9">
        <f t="shared" si="20"/>
        <v>1.2062400000000002</v>
      </c>
      <c r="Z62" s="9">
        <f t="shared" si="21"/>
        <v>1991.7290131200002</v>
      </c>
      <c r="AA62" s="9">
        <f t="shared" si="22"/>
        <v>1766.2248576000002</v>
      </c>
      <c r="AB62" s="9">
        <f t="shared" si="23"/>
        <v>1796.0431104000004</v>
      </c>
      <c r="AC62" s="9">
        <f t="shared" si="24"/>
        <v>1821.5188992000003</v>
      </c>
      <c r="AD62" s="9">
        <f t="shared" si="25"/>
        <v>1864.0750464000002</v>
      </c>
      <c r="AE62" s="9">
        <f t="shared" si="26"/>
        <v>1938.6380482560003</v>
      </c>
      <c r="AF62" s="9">
        <f t="shared" si="27"/>
        <v>2296.6249904640008</v>
      </c>
      <c r="AG62" s="14">
        <f t="shared" si="28"/>
        <v>981.11499046400081</v>
      </c>
      <c r="AI62" s="8">
        <v>72</v>
      </c>
    </row>
    <row r="63" spans="1:35" ht="30">
      <c r="A63" s="8">
        <v>58</v>
      </c>
      <c r="B63" s="23" t="s">
        <v>153</v>
      </c>
      <c r="C63" s="7" t="s">
        <v>9</v>
      </c>
      <c r="D63" s="7"/>
      <c r="E63" s="7"/>
      <c r="F63" s="7"/>
      <c r="G63" s="7"/>
      <c r="H63" s="7"/>
      <c r="I63" s="7"/>
      <c r="J63" s="23">
        <v>1</v>
      </c>
      <c r="K63" s="8">
        <v>1315.51</v>
      </c>
      <c r="L63" s="15">
        <v>1.2094</v>
      </c>
      <c r="M63" s="24">
        <v>1406.4</v>
      </c>
      <c r="N63" s="24">
        <v>1448.4</v>
      </c>
      <c r="O63" s="24">
        <v>1488</v>
      </c>
      <c r="P63" s="24">
        <v>1490.4</v>
      </c>
      <c r="Q63" s="24">
        <v>1539.6</v>
      </c>
      <c r="R63" s="24">
        <v>1554</v>
      </c>
      <c r="S63" s="9">
        <f t="shared" si="14"/>
        <v>1721.2180800000001</v>
      </c>
      <c r="T63" s="9">
        <f t="shared" si="15"/>
        <v>1770.8518559999998</v>
      </c>
      <c r="U63" s="9">
        <f t="shared" si="16"/>
        <v>1800.7482239999999</v>
      </c>
      <c r="V63" s="9">
        <f t="shared" si="17"/>
        <v>1826.2907519999999</v>
      </c>
      <c r="W63" s="9">
        <f t="shared" si="18"/>
        <v>1868.9583839999998</v>
      </c>
      <c r="X63" s="9">
        <f t="shared" si="19"/>
        <v>1943.7167193599998</v>
      </c>
      <c r="Y63" s="9">
        <f t="shared" si="20"/>
        <v>0.96752000000000005</v>
      </c>
      <c r="Z63" s="9">
        <f t="shared" si="21"/>
        <v>1597.5574137599999</v>
      </c>
      <c r="AA63" s="9">
        <f t="shared" si="22"/>
        <v>1416.6814848000001</v>
      </c>
      <c r="AB63" s="9">
        <f t="shared" si="23"/>
        <v>1440.5985792000001</v>
      </c>
      <c r="AC63" s="9">
        <f t="shared" si="24"/>
        <v>1461.0326016000001</v>
      </c>
      <c r="AD63" s="9">
        <f t="shared" si="25"/>
        <v>1495.1667072</v>
      </c>
      <c r="AE63" s="9">
        <f t="shared" si="26"/>
        <v>1554.9733754880001</v>
      </c>
      <c r="AF63" s="9">
        <f t="shared" si="27"/>
        <v>1842.1131870719983</v>
      </c>
      <c r="AG63" s="14">
        <f t="shared" si="28"/>
        <v>526.60318707199826</v>
      </c>
      <c r="AI63" s="8">
        <v>73</v>
      </c>
    </row>
    <row r="64" spans="1:35" ht="30">
      <c r="A64" s="8">
        <v>59</v>
      </c>
      <c r="B64" s="23" t="s">
        <v>101</v>
      </c>
      <c r="C64" s="7" t="s">
        <v>15</v>
      </c>
      <c r="D64" s="7"/>
      <c r="E64" s="7"/>
      <c r="F64" s="7"/>
      <c r="G64" s="7"/>
      <c r="H64" s="7"/>
      <c r="I64" s="7"/>
      <c r="J64" s="23">
        <v>1</v>
      </c>
      <c r="K64" s="8">
        <v>1315.51</v>
      </c>
      <c r="L64" s="15">
        <v>0.70816299999999999</v>
      </c>
      <c r="M64" s="24">
        <v>1406.4</v>
      </c>
      <c r="N64" s="24">
        <v>1448.4</v>
      </c>
      <c r="O64" s="24">
        <v>1488</v>
      </c>
      <c r="P64" s="24">
        <v>1490.4</v>
      </c>
      <c r="Q64" s="24">
        <v>1539.6</v>
      </c>
      <c r="R64" s="24">
        <v>1554</v>
      </c>
      <c r="S64" s="9">
        <f t="shared" si="14"/>
        <v>1007.8575816000001</v>
      </c>
      <c r="T64" s="9">
        <f t="shared" si="15"/>
        <v>1036.9205911200002</v>
      </c>
      <c r="U64" s="9">
        <f t="shared" si="16"/>
        <v>1054.42638048</v>
      </c>
      <c r="V64" s="9">
        <f t="shared" si="17"/>
        <v>1069.38278304</v>
      </c>
      <c r="W64" s="9">
        <f t="shared" si="18"/>
        <v>1094.3667736800001</v>
      </c>
      <c r="X64" s="9">
        <f t="shared" si="19"/>
        <v>1138.1414446272001</v>
      </c>
      <c r="Y64" s="9">
        <f t="shared" si="20"/>
        <v>0.56653039999999999</v>
      </c>
      <c r="Z64" s="9">
        <f t="shared" si="21"/>
        <v>935.44819811520006</v>
      </c>
      <c r="AA64" s="9">
        <f t="shared" si="22"/>
        <v>829.53647289600008</v>
      </c>
      <c r="AB64" s="9">
        <f t="shared" si="23"/>
        <v>843.54110438399994</v>
      </c>
      <c r="AC64" s="9">
        <f t="shared" si="24"/>
        <v>855.50622643199995</v>
      </c>
      <c r="AD64" s="9">
        <f t="shared" si="25"/>
        <v>875.49341894400004</v>
      </c>
      <c r="AE64" s="9">
        <f t="shared" si="26"/>
        <v>910.51315570176007</v>
      </c>
      <c r="AF64" s="9">
        <f t="shared" si="27"/>
        <v>1078.6475945894399</v>
      </c>
      <c r="AG64" s="14">
        <f t="shared" si="28"/>
        <v>-236.86240541056009</v>
      </c>
      <c r="AI64" s="8">
        <v>74</v>
      </c>
    </row>
    <row r="65" spans="1:35" ht="30">
      <c r="A65" s="8">
        <v>60</v>
      </c>
      <c r="B65" s="23" t="s">
        <v>58</v>
      </c>
      <c r="C65" s="7" t="s">
        <v>15</v>
      </c>
      <c r="D65" s="7"/>
      <c r="E65" s="7"/>
      <c r="F65" s="7"/>
      <c r="G65" s="7"/>
      <c r="H65" s="7"/>
      <c r="I65" s="7"/>
      <c r="J65" s="23">
        <v>1</v>
      </c>
      <c r="K65" s="8">
        <v>1315.51</v>
      </c>
      <c r="L65" s="15">
        <v>0.41797699999999999</v>
      </c>
      <c r="M65" s="24">
        <v>1406.4</v>
      </c>
      <c r="N65" s="24">
        <v>1448.4</v>
      </c>
      <c r="O65" s="24">
        <v>1488</v>
      </c>
      <c r="P65" s="24">
        <v>1490.4</v>
      </c>
      <c r="Q65" s="24">
        <v>1539.6</v>
      </c>
      <c r="R65" s="24">
        <v>1554</v>
      </c>
      <c r="S65" s="9">
        <f t="shared" si="14"/>
        <v>594.86486639999998</v>
      </c>
      <c r="T65" s="9">
        <f t="shared" si="15"/>
        <v>612.01864247999993</v>
      </c>
      <c r="U65" s="9">
        <f t="shared" si="16"/>
        <v>622.35103391999996</v>
      </c>
      <c r="V65" s="9">
        <f t="shared" si="17"/>
        <v>631.17870816000004</v>
      </c>
      <c r="W65" s="9">
        <f t="shared" si="18"/>
        <v>645.92493671999989</v>
      </c>
      <c r="X65" s="9">
        <f t="shared" si="19"/>
        <v>671.76193418879996</v>
      </c>
      <c r="Y65" s="9">
        <f t="shared" si="20"/>
        <v>0.3343816</v>
      </c>
      <c r="Z65" s="9">
        <f t="shared" si="21"/>
        <v>552.12688534079996</v>
      </c>
      <c r="AA65" s="9">
        <f t="shared" si="22"/>
        <v>489.61491398400005</v>
      </c>
      <c r="AB65" s="9">
        <f t="shared" si="23"/>
        <v>497.88082713599999</v>
      </c>
      <c r="AC65" s="9">
        <f t="shared" si="24"/>
        <v>504.942966528</v>
      </c>
      <c r="AD65" s="9">
        <f t="shared" si="25"/>
        <v>516.73994937599991</v>
      </c>
      <c r="AE65" s="9">
        <f t="shared" si="26"/>
        <v>537.40954735103992</v>
      </c>
      <c r="AF65" s="9">
        <f t="shared" si="27"/>
        <v>636.64705109375973</v>
      </c>
      <c r="AG65" s="14">
        <f t="shared" si="28"/>
        <v>-678.86294890624026</v>
      </c>
      <c r="AI65" s="8">
        <v>75</v>
      </c>
    </row>
    <row r="66" spans="1:35" ht="30">
      <c r="A66" s="8">
        <v>61</v>
      </c>
      <c r="B66" s="23" t="s">
        <v>97</v>
      </c>
      <c r="C66" s="7" t="s">
        <v>15</v>
      </c>
      <c r="D66" s="7"/>
      <c r="E66" s="7"/>
      <c r="F66" s="7"/>
      <c r="G66" s="7"/>
      <c r="H66" s="7"/>
      <c r="I66" s="7"/>
      <c r="J66" s="23">
        <v>1</v>
      </c>
      <c r="K66" s="8">
        <v>1315.51</v>
      </c>
      <c r="L66" s="15">
        <v>0.68690899999999999</v>
      </c>
      <c r="M66" s="24">
        <v>1406.4</v>
      </c>
      <c r="N66" s="24">
        <v>1448.4</v>
      </c>
      <c r="O66" s="24">
        <v>1488</v>
      </c>
      <c r="P66" s="24">
        <v>1490.4</v>
      </c>
      <c r="Q66" s="24">
        <v>1539.6</v>
      </c>
      <c r="R66" s="24">
        <v>1554</v>
      </c>
      <c r="S66" s="9">
        <f t="shared" si="14"/>
        <v>977.60888880000005</v>
      </c>
      <c r="T66" s="9">
        <f t="shared" si="15"/>
        <v>1005.79963416</v>
      </c>
      <c r="U66" s="9">
        <f t="shared" si="16"/>
        <v>1022.78002464</v>
      </c>
      <c r="V66" s="9">
        <f t="shared" si="17"/>
        <v>1037.2875427200001</v>
      </c>
      <c r="W66" s="9">
        <f t="shared" si="18"/>
        <v>1061.52169224</v>
      </c>
      <c r="X66" s="9">
        <f t="shared" si="19"/>
        <v>1103.9825599296</v>
      </c>
      <c r="Y66" s="9">
        <f t="shared" si="20"/>
        <v>0.54952719999999999</v>
      </c>
      <c r="Z66" s="9">
        <f t="shared" si="21"/>
        <v>907.37271831359999</v>
      </c>
      <c r="AA66" s="9">
        <f t="shared" si="22"/>
        <v>804.63970732799999</v>
      </c>
      <c r="AB66" s="9">
        <f t="shared" si="23"/>
        <v>818.22401971200009</v>
      </c>
      <c r="AC66" s="9">
        <f t="shared" si="24"/>
        <v>829.83003417600003</v>
      </c>
      <c r="AD66" s="9">
        <f t="shared" si="25"/>
        <v>849.21735379200004</v>
      </c>
      <c r="AE66" s="9">
        <f t="shared" si="26"/>
        <v>883.18604794368002</v>
      </c>
      <c r="AF66" s="9">
        <f t="shared" si="27"/>
        <v>1046.2742907379206</v>
      </c>
      <c r="AG66" s="14">
        <f t="shared" si="28"/>
        <v>-269.23570926207935</v>
      </c>
      <c r="AI66" s="8">
        <v>76</v>
      </c>
    </row>
    <row r="67" spans="1:35" ht="30">
      <c r="A67" s="8">
        <v>62</v>
      </c>
      <c r="B67" s="23" t="s">
        <v>77</v>
      </c>
      <c r="C67" s="7" t="s">
        <v>9</v>
      </c>
      <c r="D67" s="7"/>
      <c r="E67" s="7"/>
      <c r="F67" s="7"/>
      <c r="G67" s="7"/>
      <c r="H67" s="7"/>
      <c r="I67" s="7"/>
      <c r="J67" s="23">
        <v>1</v>
      </c>
      <c r="K67" s="8">
        <v>1315.51</v>
      </c>
      <c r="L67" s="15">
        <v>0.61990000000000001</v>
      </c>
      <c r="M67" s="24">
        <v>1406.4</v>
      </c>
      <c r="N67" s="24">
        <v>1448.4</v>
      </c>
      <c r="O67" s="24">
        <v>1488</v>
      </c>
      <c r="P67" s="24">
        <v>1490.4</v>
      </c>
      <c r="Q67" s="24">
        <v>1539.6</v>
      </c>
      <c r="R67" s="24">
        <v>1554</v>
      </c>
      <c r="S67" s="9">
        <f t="shared" si="14"/>
        <v>882.24168000000009</v>
      </c>
      <c r="T67" s="9">
        <f t="shared" si="15"/>
        <v>907.68237599999998</v>
      </c>
      <c r="U67" s="9">
        <f t="shared" si="16"/>
        <v>923.006304</v>
      </c>
      <c r="V67" s="9">
        <f t="shared" si="17"/>
        <v>936.09859200000005</v>
      </c>
      <c r="W67" s="9">
        <f t="shared" si="18"/>
        <v>957.96866399999999</v>
      </c>
      <c r="X67" s="9">
        <f t="shared" si="19"/>
        <v>996.28741056000001</v>
      </c>
      <c r="Y67" s="9">
        <f t="shared" si="20"/>
        <v>0.49592000000000003</v>
      </c>
      <c r="Z67" s="9">
        <f t="shared" si="21"/>
        <v>818.85715296000012</v>
      </c>
      <c r="AA67" s="9">
        <f t="shared" si="22"/>
        <v>726.14590080000005</v>
      </c>
      <c r="AB67" s="9">
        <f t="shared" si="23"/>
        <v>738.40504320000002</v>
      </c>
      <c r="AC67" s="9">
        <f t="shared" si="24"/>
        <v>748.87887360000002</v>
      </c>
      <c r="AD67" s="9">
        <f t="shared" si="25"/>
        <v>766.37493119999999</v>
      </c>
      <c r="AE67" s="9">
        <f t="shared" si="26"/>
        <v>797.02992844799996</v>
      </c>
      <c r="AF67" s="9">
        <f t="shared" si="27"/>
        <v>944.20866931199998</v>
      </c>
      <c r="AG67" s="14">
        <f t="shared" si="28"/>
        <v>-371.30133068800001</v>
      </c>
      <c r="AI67" s="8">
        <v>77</v>
      </c>
    </row>
    <row r="68" spans="1:35" ht="30">
      <c r="A68" s="8">
        <v>63</v>
      </c>
      <c r="B68" s="23" t="s">
        <v>54</v>
      </c>
      <c r="C68" s="7" t="s">
        <v>15</v>
      </c>
      <c r="D68" s="7"/>
      <c r="E68" s="7"/>
      <c r="F68" s="7"/>
      <c r="G68" s="7"/>
      <c r="H68" s="7"/>
      <c r="I68" s="7"/>
      <c r="J68" s="23">
        <v>1</v>
      </c>
      <c r="K68" s="8">
        <v>1315.51</v>
      </c>
      <c r="L68" s="15">
        <v>0.33362000000000003</v>
      </c>
      <c r="M68" s="24">
        <v>1406.4</v>
      </c>
      <c r="N68" s="24">
        <v>1448.4</v>
      </c>
      <c r="O68" s="24">
        <v>1488</v>
      </c>
      <c r="P68" s="24">
        <v>1490.4</v>
      </c>
      <c r="Q68" s="24">
        <v>1539.6</v>
      </c>
      <c r="R68" s="24">
        <v>1554</v>
      </c>
      <c r="S68" s="9">
        <f t="shared" si="14"/>
        <v>474.80798400000003</v>
      </c>
      <c r="T68" s="9">
        <f t="shared" si="15"/>
        <v>488.49974880000008</v>
      </c>
      <c r="U68" s="9">
        <f t="shared" si="16"/>
        <v>496.74683520000008</v>
      </c>
      <c r="V68" s="9">
        <f t="shared" si="17"/>
        <v>503.79288960000008</v>
      </c>
      <c r="W68" s="9">
        <f t="shared" si="18"/>
        <v>515.56300320000003</v>
      </c>
      <c r="X68" s="9">
        <f t="shared" si="19"/>
        <v>536.18552332800004</v>
      </c>
      <c r="Y68" s="9">
        <f t="shared" si="20"/>
        <v>0.26689600000000002</v>
      </c>
      <c r="Z68" s="9">
        <f t="shared" si="21"/>
        <v>440.69547244800003</v>
      </c>
      <c r="AA68" s="9">
        <f t="shared" si="22"/>
        <v>390.79979904000004</v>
      </c>
      <c r="AB68" s="9">
        <f t="shared" si="23"/>
        <v>397.39746816000002</v>
      </c>
      <c r="AC68" s="9">
        <f t="shared" si="24"/>
        <v>403.03431168000009</v>
      </c>
      <c r="AD68" s="9">
        <f t="shared" si="25"/>
        <v>412.45040256000004</v>
      </c>
      <c r="AE68" s="9">
        <f t="shared" si="26"/>
        <v>428.94841866240006</v>
      </c>
      <c r="AF68" s="9">
        <f t="shared" si="27"/>
        <v>508.1576000256</v>
      </c>
      <c r="AG68" s="14">
        <f t="shared" si="28"/>
        <v>-807.35239997439999</v>
      </c>
      <c r="AI68" s="8">
        <v>78</v>
      </c>
    </row>
    <row r="69" spans="1:35" ht="30">
      <c r="A69" s="8">
        <v>64</v>
      </c>
      <c r="B69" s="23" t="s">
        <v>127</v>
      </c>
      <c r="C69" s="7" t="s">
        <v>9</v>
      </c>
      <c r="D69" s="7"/>
      <c r="E69" s="7"/>
      <c r="F69" s="7"/>
      <c r="G69" s="7"/>
      <c r="H69" s="7"/>
      <c r="I69" s="7"/>
      <c r="J69" s="23">
        <v>1</v>
      </c>
      <c r="K69" s="8">
        <v>1315.51</v>
      </c>
      <c r="L69" s="15">
        <v>0.82640000000000002</v>
      </c>
      <c r="M69" s="24">
        <v>1406.4</v>
      </c>
      <c r="N69" s="24">
        <v>1448.4</v>
      </c>
      <c r="O69" s="24">
        <v>1488</v>
      </c>
      <c r="P69" s="24">
        <v>1490.4</v>
      </c>
      <c r="Q69" s="24">
        <v>1539.6</v>
      </c>
      <c r="R69" s="24">
        <v>1554</v>
      </c>
      <c r="S69" s="9">
        <f t="shared" si="14"/>
        <v>1176.13248</v>
      </c>
      <c r="T69" s="9">
        <f t="shared" si="15"/>
        <v>1210.0479359999999</v>
      </c>
      <c r="U69" s="9">
        <f t="shared" si="16"/>
        <v>1230.4765440000001</v>
      </c>
      <c r="V69" s="9">
        <f t="shared" si="17"/>
        <v>1247.930112</v>
      </c>
      <c r="W69" s="9">
        <f t="shared" si="18"/>
        <v>1277.0855040000001</v>
      </c>
      <c r="X69" s="9">
        <f t="shared" si="19"/>
        <v>1328.1689241600002</v>
      </c>
      <c r="Y69" s="9">
        <f t="shared" si="20"/>
        <v>0.66112000000000004</v>
      </c>
      <c r="Z69" s="9">
        <f t="shared" si="21"/>
        <v>1091.6334105600001</v>
      </c>
      <c r="AA69" s="9">
        <f t="shared" si="22"/>
        <v>968.03834879999999</v>
      </c>
      <c r="AB69" s="9">
        <f t="shared" si="23"/>
        <v>984.38123519999999</v>
      </c>
      <c r="AC69" s="9">
        <f t="shared" si="24"/>
        <v>998.34408960000019</v>
      </c>
      <c r="AD69" s="9">
        <f t="shared" si="25"/>
        <v>1021.6684032000001</v>
      </c>
      <c r="AE69" s="9">
        <f t="shared" si="26"/>
        <v>1062.535139328</v>
      </c>
      <c r="AF69" s="9">
        <f t="shared" si="27"/>
        <v>1258.7418040319999</v>
      </c>
      <c r="AG69" s="14">
        <f t="shared" si="28"/>
        <v>-56.7681959680001</v>
      </c>
      <c r="AI69" s="8">
        <v>80</v>
      </c>
    </row>
    <row r="70" spans="1:35" ht="30">
      <c r="A70" s="8">
        <v>65</v>
      </c>
      <c r="B70" s="23" t="s">
        <v>104</v>
      </c>
      <c r="C70" s="7" t="s">
        <v>15</v>
      </c>
      <c r="D70" s="7"/>
      <c r="E70" s="7"/>
      <c r="F70" s="7"/>
      <c r="G70" s="7"/>
      <c r="H70" s="7"/>
      <c r="I70" s="7"/>
      <c r="J70" s="23">
        <v>1</v>
      </c>
      <c r="K70" s="8">
        <v>1315.51</v>
      </c>
      <c r="L70" s="15">
        <v>0.72700699999999996</v>
      </c>
      <c r="M70" s="24">
        <v>1406.4</v>
      </c>
      <c r="N70" s="24">
        <v>1448.4</v>
      </c>
      <c r="O70" s="24">
        <v>1488</v>
      </c>
      <c r="P70" s="24">
        <v>1490.4</v>
      </c>
      <c r="Q70" s="24">
        <v>1539.6</v>
      </c>
      <c r="R70" s="24">
        <v>1554</v>
      </c>
      <c r="S70" s="9">
        <f t="shared" si="14"/>
        <v>1034.6763624</v>
      </c>
      <c r="T70" s="9">
        <f t="shared" ref="T70:T101" si="29">L70*60%*N70+L70*40%*O70</f>
        <v>1064.5127296800001</v>
      </c>
      <c r="U70" s="9">
        <f t="shared" ref="U70:U101" si="30">L70*60%*O70+L70*40%*P70</f>
        <v>1082.4843427199999</v>
      </c>
      <c r="V70" s="9">
        <f t="shared" ref="V70:V101" si="31">L70*60%*P70+L70*40%*Q70</f>
        <v>1097.8387305599999</v>
      </c>
      <c r="W70" s="9">
        <f t="shared" ref="W70:W101" si="32">L70*60%*Q70+L70*40%*R70</f>
        <v>1123.4875375199999</v>
      </c>
      <c r="X70" s="9">
        <f t="shared" ref="X70:X101" si="33">W70*1.04</f>
        <v>1168.4270390208001</v>
      </c>
      <c r="Y70" s="9">
        <f t="shared" ref="Y70:Y101" si="34">L70*0.8</f>
        <v>0.58160559999999994</v>
      </c>
      <c r="Z70" s="9">
        <f t="shared" ref="Z70:Z101" si="35">L70*65.5%*M70+Y70*34.5%*N70</f>
        <v>960.34018745279991</v>
      </c>
      <c r="AA70" s="9">
        <f t="shared" ref="AA70:AA101" si="36">Y70*60%*N70+Y70*40%*O70</f>
        <v>851.61018374399987</v>
      </c>
      <c r="AB70" s="9">
        <f t="shared" ref="AB70:AB101" si="37">Y70*60%*O70+Y70*40%*P70</f>
        <v>865.98747417599998</v>
      </c>
      <c r="AC70" s="9">
        <f t="shared" ref="AC70:AC101" si="38">Y70*60%*P70+Y70*40%*Q70</f>
        <v>878.27098444799981</v>
      </c>
      <c r="AD70" s="9">
        <f t="shared" ref="AD70:AD101" si="39">Y70*60%*Q70+Y70*40%*R70</f>
        <v>898.79003001599995</v>
      </c>
      <c r="AE70" s="9">
        <f t="shared" ref="AE70:AE101" si="40">AD70*1.04</f>
        <v>934.74163121664003</v>
      </c>
      <c r="AF70" s="9">
        <f t="shared" ref="AF70:AF101" si="41">(T70+U70+V70+W70+X70)-(AA70+AB70+AC70+AD70+AE70)</f>
        <v>1107.3500759001599</v>
      </c>
      <c r="AG70" s="14">
        <f t="shared" ref="AG70:AG101" si="42">AF70-K70</f>
        <v>-208.15992409984005</v>
      </c>
      <c r="AI70" s="8">
        <v>82</v>
      </c>
    </row>
    <row r="71" spans="1:35" ht="30">
      <c r="A71" s="8">
        <v>66</v>
      </c>
      <c r="B71" s="23" t="s">
        <v>70</v>
      </c>
      <c r="C71" s="7" t="s">
        <v>15</v>
      </c>
      <c r="D71" s="7"/>
      <c r="E71" s="7"/>
      <c r="F71" s="7"/>
      <c r="G71" s="7"/>
      <c r="H71" s="7"/>
      <c r="I71" s="7"/>
      <c r="J71" s="23">
        <v>1</v>
      </c>
      <c r="K71" s="8">
        <v>1315.51</v>
      </c>
      <c r="L71" s="15">
        <v>0.59782599999999997</v>
      </c>
      <c r="M71" s="24">
        <v>1406.4</v>
      </c>
      <c r="N71" s="24">
        <v>1448.4</v>
      </c>
      <c r="O71" s="24">
        <v>1488</v>
      </c>
      <c r="P71" s="24">
        <v>1490.4</v>
      </c>
      <c r="Q71" s="24">
        <v>1539.6</v>
      </c>
      <c r="R71" s="24">
        <v>1554</v>
      </c>
      <c r="S71" s="9">
        <f t="shared" ref="S71:S128" si="43">L71*0.6*M71+L71*0.4*N71</f>
        <v>850.82596319999993</v>
      </c>
      <c r="T71" s="9">
        <f t="shared" si="29"/>
        <v>875.36074223999992</v>
      </c>
      <c r="U71" s="9">
        <f t="shared" si="30"/>
        <v>890.13900095999998</v>
      </c>
      <c r="V71" s="9">
        <f t="shared" si="31"/>
        <v>902.76508607999995</v>
      </c>
      <c r="W71" s="9">
        <f t="shared" si="32"/>
        <v>923.85638735999987</v>
      </c>
      <c r="X71" s="9">
        <f t="shared" si="33"/>
        <v>960.81064285439993</v>
      </c>
      <c r="Y71" s="9">
        <f t="shared" si="34"/>
        <v>0.47826079999999999</v>
      </c>
      <c r="Z71" s="9">
        <f t="shared" si="35"/>
        <v>789.69849383040003</v>
      </c>
      <c r="AA71" s="9">
        <f t="shared" si="36"/>
        <v>700.28859379200003</v>
      </c>
      <c r="AB71" s="9">
        <f t="shared" si="37"/>
        <v>712.111200768</v>
      </c>
      <c r="AC71" s="9">
        <f t="shared" si="38"/>
        <v>722.212068864</v>
      </c>
      <c r="AD71" s="9">
        <f t="shared" si="39"/>
        <v>739.08510988799992</v>
      </c>
      <c r="AE71" s="9">
        <f t="shared" si="40"/>
        <v>768.64851428351994</v>
      </c>
      <c r="AF71" s="9">
        <f t="shared" si="41"/>
        <v>910.58637189887986</v>
      </c>
      <c r="AG71" s="14">
        <f t="shared" si="42"/>
        <v>-404.92362810112013</v>
      </c>
      <c r="AI71" s="8">
        <v>83</v>
      </c>
    </row>
    <row r="72" spans="1:35" ht="30">
      <c r="A72" s="8">
        <v>67</v>
      </c>
      <c r="B72" s="23" t="s">
        <v>95</v>
      </c>
      <c r="C72" s="7" t="s">
        <v>9</v>
      </c>
      <c r="D72" s="7"/>
      <c r="E72" s="7"/>
      <c r="F72" s="7"/>
      <c r="G72" s="7"/>
      <c r="H72" s="7"/>
      <c r="I72" s="7"/>
      <c r="J72" s="23">
        <v>1</v>
      </c>
      <c r="K72" s="8">
        <v>1315.51</v>
      </c>
      <c r="L72" s="15">
        <v>0.67094799999999999</v>
      </c>
      <c r="M72" s="24">
        <v>1406.4</v>
      </c>
      <c r="N72" s="24">
        <v>1448.4</v>
      </c>
      <c r="O72" s="24">
        <v>1488</v>
      </c>
      <c r="P72" s="24">
        <v>1490.4</v>
      </c>
      <c r="Q72" s="24">
        <v>1539.6</v>
      </c>
      <c r="R72" s="24">
        <v>1554</v>
      </c>
      <c r="S72" s="9">
        <f t="shared" si="43"/>
        <v>954.89319360000013</v>
      </c>
      <c r="T72" s="9">
        <f t="shared" si="29"/>
        <v>982.42889951999996</v>
      </c>
      <c r="U72" s="9">
        <f t="shared" si="30"/>
        <v>999.01473407999993</v>
      </c>
      <c r="V72" s="9">
        <f t="shared" si="31"/>
        <v>1013.18515584</v>
      </c>
      <c r="W72" s="9">
        <f t="shared" si="32"/>
        <v>1036.8562012799998</v>
      </c>
      <c r="X72" s="9">
        <f t="shared" si="33"/>
        <v>1078.3304493311998</v>
      </c>
      <c r="Y72" s="9">
        <f t="shared" si="34"/>
        <v>0.53675839999999997</v>
      </c>
      <c r="Z72" s="9">
        <f t="shared" si="35"/>
        <v>886.28902897920011</v>
      </c>
      <c r="AA72" s="9">
        <f t="shared" si="36"/>
        <v>785.94311961599999</v>
      </c>
      <c r="AB72" s="9">
        <f t="shared" si="37"/>
        <v>799.21178726400001</v>
      </c>
      <c r="AC72" s="9">
        <f t="shared" si="38"/>
        <v>810.54812467199997</v>
      </c>
      <c r="AD72" s="9">
        <f t="shared" si="39"/>
        <v>829.48496102399986</v>
      </c>
      <c r="AE72" s="9">
        <f t="shared" si="40"/>
        <v>862.66435946495983</v>
      </c>
      <c r="AF72" s="9">
        <f t="shared" si="41"/>
        <v>1021.9630880102395</v>
      </c>
      <c r="AG72" s="14">
        <f t="shared" si="42"/>
        <v>-293.54691198976047</v>
      </c>
      <c r="AI72" s="8">
        <v>85</v>
      </c>
    </row>
    <row r="73" spans="1:35" ht="30">
      <c r="A73" s="8">
        <v>68</v>
      </c>
      <c r="B73" s="23" t="s">
        <v>62</v>
      </c>
      <c r="C73" s="7" t="s">
        <v>15</v>
      </c>
      <c r="D73" s="7"/>
      <c r="E73" s="7"/>
      <c r="F73" s="7"/>
      <c r="G73" s="7"/>
      <c r="H73" s="7"/>
      <c r="I73" s="7"/>
      <c r="J73" s="23">
        <v>1</v>
      </c>
      <c r="K73" s="8">
        <v>1315.51</v>
      </c>
      <c r="L73" s="15">
        <v>0.54827999999999999</v>
      </c>
      <c r="M73" s="24">
        <v>1406.4</v>
      </c>
      <c r="N73" s="24">
        <v>1448.4</v>
      </c>
      <c r="O73" s="24">
        <v>1488</v>
      </c>
      <c r="P73" s="24">
        <v>1490.4</v>
      </c>
      <c r="Q73" s="24">
        <v>1539.6</v>
      </c>
      <c r="R73" s="24">
        <v>1554</v>
      </c>
      <c r="S73" s="9">
        <f t="shared" si="43"/>
        <v>780.312096</v>
      </c>
      <c r="T73" s="9">
        <f t="shared" si="29"/>
        <v>802.8135072</v>
      </c>
      <c r="U73" s="9">
        <f t="shared" si="30"/>
        <v>816.36698879999994</v>
      </c>
      <c r="V73" s="9">
        <f t="shared" si="31"/>
        <v>827.94666239999992</v>
      </c>
      <c r="W73" s="9">
        <f t="shared" si="32"/>
        <v>847.28998079999997</v>
      </c>
      <c r="X73" s="9">
        <f t="shared" si="33"/>
        <v>881.18158003199994</v>
      </c>
      <c r="Y73" s="9">
        <f t="shared" si="34"/>
        <v>0.43862400000000001</v>
      </c>
      <c r="Z73" s="9">
        <f t="shared" si="35"/>
        <v>724.25068531200009</v>
      </c>
      <c r="AA73" s="9">
        <f t="shared" si="36"/>
        <v>642.25080576000005</v>
      </c>
      <c r="AB73" s="9">
        <f t="shared" si="37"/>
        <v>653.09359103999998</v>
      </c>
      <c r="AC73" s="9">
        <f t="shared" si="38"/>
        <v>662.35732991999998</v>
      </c>
      <c r="AD73" s="9">
        <f t="shared" si="39"/>
        <v>677.83198463999997</v>
      </c>
      <c r="AE73" s="9">
        <f t="shared" si="40"/>
        <v>704.94526402559995</v>
      </c>
      <c r="AF73" s="9">
        <f t="shared" si="41"/>
        <v>835.11974384640007</v>
      </c>
      <c r="AG73" s="14">
        <f t="shared" si="42"/>
        <v>-480.39025615359992</v>
      </c>
      <c r="AI73" s="8">
        <v>86</v>
      </c>
    </row>
    <row r="74" spans="1:35" ht="30">
      <c r="A74" s="8">
        <v>69</v>
      </c>
      <c r="B74" s="23" t="s">
        <v>52</v>
      </c>
      <c r="C74" s="7" t="s">
        <v>9</v>
      </c>
      <c r="D74" s="7"/>
      <c r="E74" s="7"/>
      <c r="F74" s="7"/>
      <c r="G74" s="7"/>
      <c r="H74" s="7"/>
      <c r="I74" s="7"/>
      <c r="J74" s="23">
        <v>1</v>
      </c>
      <c r="K74" s="8">
        <v>1315.51</v>
      </c>
      <c r="L74" s="15">
        <v>0.29654999999999998</v>
      </c>
      <c r="M74" s="24">
        <v>1406.4</v>
      </c>
      <c r="N74" s="24">
        <v>1448.4</v>
      </c>
      <c r="O74" s="24">
        <v>1488</v>
      </c>
      <c r="P74" s="24">
        <v>1490.4</v>
      </c>
      <c r="Q74" s="24">
        <v>1539.6</v>
      </c>
      <c r="R74" s="24">
        <v>1554</v>
      </c>
      <c r="S74" s="9">
        <f t="shared" si="43"/>
        <v>422.04996</v>
      </c>
      <c r="T74" s="9">
        <f t="shared" si="29"/>
        <v>434.220372</v>
      </c>
      <c r="U74" s="9">
        <f t="shared" si="30"/>
        <v>441.55108799999994</v>
      </c>
      <c r="V74" s="9">
        <f t="shared" si="31"/>
        <v>447.81422399999997</v>
      </c>
      <c r="W74" s="9">
        <f t="shared" si="32"/>
        <v>458.27650799999998</v>
      </c>
      <c r="X74" s="9">
        <f t="shared" si="33"/>
        <v>476.60756831999998</v>
      </c>
      <c r="Y74" s="9">
        <f t="shared" si="34"/>
        <v>0.23724000000000001</v>
      </c>
      <c r="Z74" s="9">
        <f t="shared" si="35"/>
        <v>391.72784111999999</v>
      </c>
      <c r="AA74" s="9">
        <f t="shared" si="36"/>
        <v>347.37629760000004</v>
      </c>
      <c r="AB74" s="9">
        <f t="shared" si="37"/>
        <v>353.24087040000006</v>
      </c>
      <c r="AC74" s="9">
        <f t="shared" si="38"/>
        <v>358.25137920000003</v>
      </c>
      <c r="AD74" s="9">
        <f t="shared" si="39"/>
        <v>366.62120640000001</v>
      </c>
      <c r="AE74" s="9">
        <f t="shared" si="40"/>
        <v>381.28605465600003</v>
      </c>
      <c r="AF74" s="9">
        <f t="shared" si="41"/>
        <v>451.6939520639994</v>
      </c>
      <c r="AG74" s="14">
        <f t="shared" si="42"/>
        <v>-863.81604793600059</v>
      </c>
      <c r="AI74" s="8">
        <v>88</v>
      </c>
    </row>
    <row r="75" spans="1:35" ht="30">
      <c r="A75" s="8">
        <v>70</v>
      </c>
      <c r="B75" s="23" t="s">
        <v>53</v>
      </c>
      <c r="C75" s="7" t="s">
        <v>15</v>
      </c>
      <c r="D75" s="7"/>
      <c r="E75" s="7"/>
      <c r="F75" s="7"/>
      <c r="G75" s="7"/>
      <c r="H75" s="7"/>
      <c r="I75" s="7"/>
      <c r="J75" s="23">
        <v>1</v>
      </c>
      <c r="K75" s="8">
        <v>1315.51</v>
      </c>
      <c r="L75" s="15">
        <v>0.32485799999999998</v>
      </c>
      <c r="M75" s="24">
        <v>1406.4</v>
      </c>
      <c r="N75" s="24">
        <v>1448.4</v>
      </c>
      <c r="O75" s="24">
        <v>1488</v>
      </c>
      <c r="P75" s="24">
        <v>1490.4</v>
      </c>
      <c r="Q75" s="24">
        <v>1539.6</v>
      </c>
      <c r="R75" s="24">
        <v>1554</v>
      </c>
      <c r="S75" s="9">
        <f t="shared" si="43"/>
        <v>462.3379056</v>
      </c>
      <c r="T75" s="9">
        <f t="shared" si="29"/>
        <v>475.67007791999998</v>
      </c>
      <c r="U75" s="9">
        <f t="shared" si="30"/>
        <v>483.70056767999995</v>
      </c>
      <c r="V75" s="9">
        <f t="shared" si="31"/>
        <v>490.56156864000002</v>
      </c>
      <c r="W75" s="9">
        <f t="shared" si="32"/>
        <v>502.02255887999996</v>
      </c>
      <c r="X75" s="9">
        <f t="shared" si="33"/>
        <v>522.10346123520003</v>
      </c>
      <c r="Y75" s="9">
        <f t="shared" si="34"/>
        <v>0.25988640000000002</v>
      </c>
      <c r="Z75" s="9">
        <f t="shared" si="35"/>
        <v>429.12130504319998</v>
      </c>
      <c r="AA75" s="9">
        <f t="shared" si="36"/>
        <v>380.53606233600004</v>
      </c>
      <c r="AB75" s="9">
        <f t="shared" si="37"/>
        <v>386.9604541440001</v>
      </c>
      <c r="AC75" s="9">
        <f t="shared" si="38"/>
        <v>392.44925491200001</v>
      </c>
      <c r="AD75" s="9">
        <f t="shared" si="39"/>
        <v>401.61804710400003</v>
      </c>
      <c r="AE75" s="9">
        <f t="shared" si="40"/>
        <v>417.68276898816003</v>
      </c>
      <c r="AF75" s="9">
        <f t="shared" si="41"/>
        <v>494.81164687104001</v>
      </c>
      <c r="AG75" s="14">
        <f t="shared" si="42"/>
        <v>-820.69835312895998</v>
      </c>
      <c r="AI75" s="8">
        <v>89</v>
      </c>
    </row>
    <row r="76" spans="1:35" ht="30">
      <c r="A76" s="8">
        <v>71</v>
      </c>
      <c r="B76" s="23" t="s">
        <v>68</v>
      </c>
      <c r="C76" s="7" t="s">
        <v>15</v>
      </c>
      <c r="D76" s="7"/>
      <c r="E76" s="7"/>
      <c r="F76" s="7"/>
      <c r="G76" s="7"/>
      <c r="H76" s="7"/>
      <c r="I76" s="7"/>
      <c r="J76" s="23">
        <v>1</v>
      </c>
      <c r="K76" s="8">
        <v>1315.51</v>
      </c>
      <c r="L76" s="15">
        <v>0.58301899999999995</v>
      </c>
      <c r="M76" s="24">
        <v>1406.4</v>
      </c>
      <c r="N76" s="24">
        <v>1448.4</v>
      </c>
      <c r="O76" s="24">
        <v>1488</v>
      </c>
      <c r="P76" s="24">
        <v>1490.4</v>
      </c>
      <c r="Q76" s="24">
        <v>1539.6</v>
      </c>
      <c r="R76" s="24">
        <v>1554</v>
      </c>
      <c r="S76" s="9">
        <f t="shared" si="43"/>
        <v>829.75264079999988</v>
      </c>
      <c r="T76" s="9">
        <f t="shared" si="29"/>
        <v>853.67974055999991</v>
      </c>
      <c r="U76" s="9">
        <f t="shared" si="30"/>
        <v>868.09197023999991</v>
      </c>
      <c r="V76" s="9">
        <f t="shared" si="31"/>
        <v>880.40533151999989</v>
      </c>
      <c r="W76" s="9">
        <f t="shared" si="32"/>
        <v>900.97424183999988</v>
      </c>
      <c r="X76" s="9">
        <f t="shared" si="33"/>
        <v>937.01321151359991</v>
      </c>
      <c r="Y76" s="9">
        <f t="shared" si="34"/>
        <v>0.46641519999999997</v>
      </c>
      <c r="Z76" s="9">
        <f t="shared" si="35"/>
        <v>770.13918125760006</v>
      </c>
      <c r="AA76" s="9">
        <f t="shared" si="36"/>
        <v>682.94379244799995</v>
      </c>
      <c r="AB76" s="9">
        <f t="shared" si="37"/>
        <v>694.47357619199988</v>
      </c>
      <c r="AC76" s="9">
        <f t="shared" si="38"/>
        <v>704.32426521599996</v>
      </c>
      <c r="AD76" s="9">
        <f t="shared" si="39"/>
        <v>720.77939347199992</v>
      </c>
      <c r="AE76" s="9">
        <f t="shared" si="40"/>
        <v>749.61056921087993</v>
      </c>
      <c r="AF76" s="9">
        <f t="shared" si="41"/>
        <v>888.03289913472054</v>
      </c>
      <c r="AG76" s="14">
        <f t="shared" si="42"/>
        <v>-427.47710086527945</v>
      </c>
      <c r="AI76" s="8">
        <v>91</v>
      </c>
    </row>
    <row r="77" spans="1:35" ht="30">
      <c r="A77" s="8">
        <v>72</v>
      </c>
      <c r="B77" s="23" t="s">
        <v>181</v>
      </c>
      <c r="C77" s="7" t="s">
        <v>15</v>
      </c>
      <c r="D77" s="7"/>
      <c r="E77" s="7"/>
      <c r="F77" s="7"/>
      <c r="G77" s="7"/>
      <c r="H77" s="7"/>
      <c r="I77" s="7"/>
      <c r="J77" s="23">
        <v>1</v>
      </c>
      <c r="K77" s="8">
        <v>1315.51</v>
      </c>
      <c r="L77" s="15">
        <v>0.30970900000000001</v>
      </c>
      <c r="M77" s="24">
        <v>1406.4</v>
      </c>
      <c r="N77" s="24">
        <v>1448.4</v>
      </c>
      <c r="O77" s="24">
        <v>1488</v>
      </c>
      <c r="P77" s="24">
        <v>1490.4</v>
      </c>
      <c r="Q77" s="24">
        <v>1539.6</v>
      </c>
      <c r="R77" s="24">
        <v>1554</v>
      </c>
      <c r="S77" s="9">
        <f t="shared" si="43"/>
        <v>440.77784880000002</v>
      </c>
      <c r="T77" s="9">
        <f t="shared" si="29"/>
        <v>453.48830616000004</v>
      </c>
      <c r="U77" s="9">
        <f t="shared" si="30"/>
        <v>461.14431264000001</v>
      </c>
      <c r="V77" s="9">
        <f t="shared" si="31"/>
        <v>467.68536672000005</v>
      </c>
      <c r="W77" s="9">
        <f t="shared" si="32"/>
        <v>478.61190024000001</v>
      </c>
      <c r="X77" s="9">
        <f t="shared" si="33"/>
        <v>497.75637624960001</v>
      </c>
      <c r="Y77" s="9">
        <f t="shared" si="34"/>
        <v>0.24776720000000002</v>
      </c>
      <c r="Z77" s="9">
        <f t="shared" si="35"/>
        <v>409.11022743360007</v>
      </c>
      <c r="AA77" s="9">
        <f t="shared" si="36"/>
        <v>362.79064492800001</v>
      </c>
      <c r="AB77" s="9">
        <f t="shared" si="37"/>
        <v>368.91545011200003</v>
      </c>
      <c r="AC77" s="9">
        <f t="shared" si="38"/>
        <v>374.14829337600003</v>
      </c>
      <c r="AD77" s="9">
        <f t="shared" si="39"/>
        <v>382.88952019200002</v>
      </c>
      <c r="AE77" s="9">
        <f t="shared" si="40"/>
        <v>398.20510099968004</v>
      </c>
      <c r="AF77" s="9">
        <f t="shared" si="41"/>
        <v>471.73725240192016</v>
      </c>
      <c r="AG77" s="14">
        <f t="shared" si="42"/>
        <v>-843.77274759807983</v>
      </c>
      <c r="AI77" s="8">
        <v>92</v>
      </c>
    </row>
    <row r="78" spans="1:35" ht="30">
      <c r="A78" s="8">
        <v>73</v>
      </c>
      <c r="B78" s="23" t="s">
        <v>71</v>
      </c>
      <c r="C78" s="7" t="s">
        <v>15</v>
      </c>
      <c r="D78" s="7"/>
      <c r="E78" s="7"/>
      <c r="F78" s="7"/>
      <c r="G78" s="7"/>
      <c r="H78" s="7"/>
      <c r="I78" s="7"/>
      <c r="J78" s="23">
        <v>1</v>
      </c>
      <c r="K78" s="8">
        <v>1315.51</v>
      </c>
      <c r="L78" s="15">
        <v>0.60301899999999997</v>
      </c>
      <c r="M78" s="24">
        <v>1406.4</v>
      </c>
      <c r="N78" s="24">
        <v>1448.4</v>
      </c>
      <c r="O78" s="24">
        <v>1488</v>
      </c>
      <c r="P78" s="24">
        <v>1490.4</v>
      </c>
      <c r="Q78" s="24">
        <v>1539.6</v>
      </c>
      <c r="R78" s="24">
        <v>1554</v>
      </c>
      <c r="S78" s="9">
        <f t="shared" si="43"/>
        <v>858.21664079999994</v>
      </c>
      <c r="T78" s="9">
        <f t="shared" si="29"/>
        <v>882.96454055999993</v>
      </c>
      <c r="U78" s="9">
        <f t="shared" si="30"/>
        <v>897.87117023999986</v>
      </c>
      <c r="V78" s="9">
        <f t="shared" si="31"/>
        <v>910.60693151999999</v>
      </c>
      <c r="W78" s="9">
        <f t="shared" si="32"/>
        <v>931.88144183999998</v>
      </c>
      <c r="X78" s="9">
        <f t="shared" si="33"/>
        <v>969.15669951359996</v>
      </c>
      <c r="Y78" s="9">
        <f t="shared" si="34"/>
        <v>0.48241519999999999</v>
      </c>
      <c r="Z78" s="9">
        <f t="shared" si="35"/>
        <v>796.55818925760002</v>
      </c>
      <c r="AA78" s="9">
        <f t="shared" si="36"/>
        <v>706.37163244800001</v>
      </c>
      <c r="AB78" s="9">
        <f t="shared" si="37"/>
        <v>718.29693619199998</v>
      </c>
      <c r="AC78" s="9">
        <f t="shared" si="38"/>
        <v>728.48554521599999</v>
      </c>
      <c r="AD78" s="9">
        <f t="shared" si="39"/>
        <v>745.50515347200007</v>
      </c>
      <c r="AE78" s="9">
        <f t="shared" si="40"/>
        <v>775.32535961088013</v>
      </c>
      <c r="AF78" s="9">
        <f t="shared" si="41"/>
        <v>918.49615673471953</v>
      </c>
      <c r="AG78" s="14">
        <f t="shared" si="42"/>
        <v>-397.01384326528046</v>
      </c>
      <c r="AI78" s="8">
        <v>93</v>
      </c>
    </row>
    <row r="79" spans="1:35" ht="30">
      <c r="A79" s="8">
        <v>74</v>
      </c>
      <c r="B79" s="23" t="s">
        <v>81</v>
      </c>
      <c r="C79" s="7" t="s">
        <v>15</v>
      </c>
      <c r="D79" s="7"/>
      <c r="E79" s="7"/>
      <c r="F79" s="7"/>
      <c r="G79" s="7"/>
      <c r="H79" s="7"/>
      <c r="I79" s="7"/>
      <c r="J79" s="23">
        <v>1</v>
      </c>
      <c r="K79" s="8">
        <v>1315.51</v>
      </c>
      <c r="L79" s="15">
        <v>0.64656400000000003</v>
      </c>
      <c r="M79" s="24">
        <v>1406.4</v>
      </c>
      <c r="N79" s="24">
        <v>1448.4</v>
      </c>
      <c r="O79" s="24">
        <v>1488</v>
      </c>
      <c r="P79" s="24">
        <v>1490.4</v>
      </c>
      <c r="Q79" s="24">
        <v>1539.6</v>
      </c>
      <c r="R79" s="24">
        <v>1554</v>
      </c>
      <c r="S79" s="9">
        <f t="shared" si="43"/>
        <v>920.18988480000007</v>
      </c>
      <c r="T79" s="9">
        <f t="shared" si="29"/>
        <v>946.72487136000007</v>
      </c>
      <c r="U79" s="9">
        <f t="shared" si="30"/>
        <v>962.70793344000003</v>
      </c>
      <c r="V79" s="9">
        <f t="shared" si="31"/>
        <v>976.36336512000003</v>
      </c>
      <c r="W79" s="9">
        <f t="shared" si="32"/>
        <v>999.17414303999999</v>
      </c>
      <c r="X79" s="9">
        <f t="shared" si="33"/>
        <v>1039.1411087616</v>
      </c>
      <c r="Y79" s="9">
        <f t="shared" si="34"/>
        <v>0.51725120000000002</v>
      </c>
      <c r="Z79" s="9">
        <f t="shared" si="35"/>
        <v>854.07897442560011</v>
      </c>
      <c r="AA79" s="9">
        <f t="shared" si="36"/>
        <v>757.37989708800012</v>
      </c>
      <c r="AB79" s="9">
        <f t="shared" si="37"/>
        <v>770.16634675200009</v>
      </c>
      <c r="AC79" s="9">
        <f t="shared" si="38"/>
        <v>781.09069209600011</v>
      </c>
      <c r="AD79" s="9">
        <f t="shared" si="39"/>
        <v>799.33931443200004</v>
      </c>
      <c r="AE79" s="9">
        <f t="shared" si="40"/>
        <v>831.31288700928008</v>
      </c>
      <c r="AF79" s="9">
        <f t="shared" si="41"/>
        <v>984.82228434431954</v>
      </c>
      <c r="AG79" s="14">
        <f t="shared" si="42"/>
        <v>-330.68771565568045</v>
      </c>
      <c r="AI79" s="8">
        <v>94</v>
      </c>
    </row>
    <row r="80" spans="1:35" ht="30">
      <c r="A80" s="8">
        <v>75</v>
      </c>
      <c r="B80" s="23" t="s">
        <v>99</v>
      </c>
      <c r="C80" s="7" t="s">
        <v>15</v>
      </c>
      <c r="D80" s="7"/>
      <c r="E80" s="7"/>
      <c r="F80" s="7"/>
      <c r="G80" s="7"/>
      <c r="H80" s="7"/>
      <c r="I80" s="7"/>
      <c r="J80" s="23">
        <v>1</v>
      </c>
      <c r="K80" s="8">
        <v>1315.51</v>
      </c>
      <c r="L80" s="15">
        <v>0.69034799999999996</v>
      </c>
      <c r="M80" s="24">
        <v>1406.4</v>
      </c>
      <c r="N80" s="24">
        <v>1448.4</v>
      </c>
      <c r="O80" s="24">
        <v>1488</v>
      </c>
      <c r="P80" s="24">
        <v>1490.4</v>
      </c>
      <c r="Q80" s="24">
        <v>1539.6</v>
      </c>
      <c r="R80" s="24">
        <v>1554</v>
      </c>
      <c r="S80" s="9">
        <f t="shared" si="43"/>
        <v>982.50327360000006</v>
      </c>
      <c r="T80" s="9">
        <f t="shared" si="29"/>
        <v>1010.8351555199999</v>
      </c>
      <c r="U80" s="9">
        <f t="shared" si="30"/>
        <v>1027.9005580799999</v>
      </c>
      <c r="V80" s="9">
        <f t="shared" si="31"/>
        <v>1042.4807078399999</v>
      </c>
      <c r="W80" s="9">
        <f t="shared" si="32"/>
        <v>1066.8361852799999</v>
      </c>
      <c r="X80" s="9">
        <f t="shared" si="33"/>
        <v>1109.5096326911998</v>
      </c>
      <c r="Y80" s="9">
        <f t="shared" si="34"/>
        <v>0.55227839999999995</v>
      </c>
      <c r="Z80" s="9">
        <f t="shared" si="35"/>
        <v>911.91546673920004</v>
      </c>
      <c r="AA80" s="9">
        <f t="shared" si="36"/>
        <v>808.66812441599996</v>
      </c>
      <c r="AB80" s="9">
        <f t="shared" si="37"/>
        <v>822.32044646399993</v>
      </c>
      <c r="AC80" s="9">
        <f t="shared" si="38"/>
        <v>833.98456627199994</v>
      </c>
      <c r="AD80" s="9">
        <f t="shared" si="39"/>
        <v>853.46894822399986</v>
      </c>
      <c r="AE80" s="9">
        <f t="shared" si="40"/>
        <v>887.60770615295985</v>
      </c>
      <c r="AF80" s="9">
        <f t="shared" si="41"/>
        <v>1051.5124478822408</v>
      </c>
      <c r="AG80" s="14">
        <f t="shared" si="42"/>
        <v>-263.99755211775914</v>
      </c>
      <c r="AI80" s="8">
        <v>95</v>
      </c>
    </row>
    <row r="81" spans="1:35" ht="27" customHeight="1">
      <c r="A81" s="8">
        <v>76</v>
      </c>
      <c r="B81" s="23" t="s">
        <v>75</v>
      </c>
      <c r="C81" s="7" t="s">
        <v>15</v>
      </c>
      <c r="D81" s="7"/>
      <c r="E81" s="7"/>
      <c r="F81" s="7"/>
      <c r="G81" s="7"/>
      <c r="H81" s="7"/>
      <c r="I81" s="7"/>
      <c r="J81" s="23">
        <v>1</v>
      </c>
      <c r="K81" s="8">
        <v>1315.51</v>
      </c>
      <c r="L81" s="15">
        <v>0.614514</v>
      </c>
      <c r="M81" s="24">
        <v>1406.4</v>
      </c>
      <c r="N81" s="24">
        <v>1448.4</v>
      </c>
      <c r="O81" s="24">
        <v>1488</v>
      </c>
      <c r="P81" s="24">
        <v>1490.4</v>
      </c>
      <c r="Q81" s="24">
        <v>1539.6</v>
      </c>
      <c r="R81" s="24">
        <v>1554</v>
      </c>
      <c r="S81" s="9">
        <f t="shared" si="43"/>
        <v>874.57632480000007</v>
      </c>
      <c r="T81" s="9">
        <f t="shared" si="29"/>
        <v>899.79597936000005</v>
      </c>
      <c r="U81" s="9">
        <f t="shared" si="30"/>
        <v>914.98676544</v>
      </c>
      <c r="V81" s="9">
        <f t="shared" si="31"/>
        <v>927.96530112000005</v>
      </c>
      <c r="W81" s="9">
        <f t="shared" si="32"/>
        <v>949.64535503999991</v>
      </c>
      <c r="X81" s="9">
        <f t="shared" si="33"/>
        <v>987.63116924159999</v>
      </c>
      <c r="Y81" s="9">
        <f t="shared" si="34"/>
        <v>0.49161120000000003</v>
      </c>
      <c r="Z81" s="9">
        <f t="shared" si="35"/>
        <v>811.74251410560009</v>
      </c>
      <c r="AA81" s="9">
        <f t="shared" si="36"/>
        <v>719.83678348800004</v>
      </c>
      <c r="AB81" s="9">
        <f t="shared" si="37"/>
        <v>731.98941235200004</v>
      </c>
      <c r="AC81" s="9">
        <f t="shared" si="38"/>
        <v>742.37224089599999</v>
      </c>
      <c r="AD81" s="9">
        <f t="shared" si="39"/>
        <v>759.71628403199998</v>
      </c>
      <c r="AE81" s="9">
        <f t="shared" si="40"/>
        <v>790.10493539328002</v>
      </c>
      <c r="AF81" s="9">
        <f t="shared" si="41"/>
        <v>936.00491404032027</v>
      </c>
      <c r="AG81" s="14">
        <f t="shared" si="42"/>
        <v>-379.50508595967972</v>
      </c>
      <c r="AI81" s="8">
        <v>96</v>
      </c>
    </row>
    <row r="82" spans="1:35" ht="43.5" customHeight="1">
      <c r="A82" s="8">
        <v>77</v>
      </c>
      <c r="B82" s="23" t="s">
        <v>73</v>
      </c>
      <c r="C82" s="7" t="s">
        <v>15</v>
      </c>
      <c r="D82" s="7"/>
      <c r="E82" s="7"/>
      <c r="F82" s="7"/>
      <c r="G82" s="7"/>
      <c r="H82" s="7"/>
      <c r="I82" s="7"/>
      <c r="J82" s="23">
        <v>1</v>
      </c>
      <c r="K82" s="8">
        <v>1315.51</v>
      </c>
      <c r="L82" s="15">
        <v>0.60531599999999997</v>
      </c>
      <c r="M82" s="24">
        <v>1406.4</v>
      </c>
      <c r="N82" s="24">
        <v>1448.4</v>
      </c>
      <c r="O82" s="24">
        <v>1488</v>
      </c>
      <c r="P82" s="24">
        <v>1490.4</v>
      </c>
      <c r="Q82" s="24">
        <v>1539.6</v>
      </c>
      <c r="R82" s="24">
        <v>1554</v>
      </c>
      <c r="S82" s="9">
        <f t="shared" si="43"/>
        <v>861.48573119999992</v>
      </c>
      <c r="T82" s="9">
        <f t="shared" si="29"/>
        <v>886.32789983999987</v>
      </c>
      <c r="U82" s="9">
        <f t="shared" si="30"/>
        <v>901.2913113599999</v>
      </c>
      <c r="V82" s="9">
        <f t="shared" si="31"/>
        <v>914.07558527999993</v>
      </c>
      <c r="W82" s="9">
        <f t="shared" si="32"/>
        <v>935.43113375999985</v>
      </c>
      <c r="X82" s="9">
        <f t="shared" si="33"/>
        <v>972.84837911039983</v>
      </c>
      <c r="Y82" s="9">
        <f t="shared" si="34"/>
        <v>0.48425279999999998</v>
      </c>
      <c r="Z82" s="9">
        <f t="shared" si="35"/>
        <v>799.59241232640011</v>
      </c>
      <c r="AA82" s="9">
        <f t="shared" si="36"/>
        <v>709.06231987199999</v>
      </c>
      <c r="AB82" s="9">
        <f t="shared" si="37"/>
        <v>721.03304908799998</v>
      </c>
      <c r="AC82" s="9">
        <f t="shared" si="38"/>
        <v>731.26046822399996</v>
      </c>
      <c r="AD82" s="9">
        <f t="shared" si="39"/>
        <v>748.34490700799995</v>
      </c>
      <c r="AE82" s="9">
        <f t="shared" si="40"/>
        <v>778.27870328832</v>
      </c>
      <c r="AF82" s="9">
        <f t="shared" si="41"/>
        <v>921.99486187007915</v>
      </c>
      <c r="AG82" s="14">
        <f t="shared" si="42"/>
        <v>-393.51513812992084</v>
      </c>
      <c r="AI82" s="8">
        <v>97</v>
      </c>
    </row>
    <row r="83" spans="1:35" ht="36.75" customHeight="1">
      <c r="A83" s="8">
        <v>78</v>
      </c>
      <c r="B83" s="23" t="s">
        <v>113</v>
      </c>
      <c r="C83" s="7" t="s">
        <v>15</v>
      </c>
      <c r="D83" s="7"/>
      <c r="E83" s="7"/>
      <c r="F83" s="7"/>
      <c r="G83" s="7"/>
      <c r="H83" s="7"/>
      <c r="I83" s="7"/>
      <c r="J83" s="23">
        <v>1</v>
      </c>
      <c r="K83" s="8">
        <v>1315.51</v>
      </c>
      <c r="L83" s="15">
        <v>0.76637900000000003</v>
      </c>
      <c r="M83" s="24">
        <v>1406.4</v>
      </c>
      <c r="N83" s="24">
        <v>1448.4</v>
      </c>
      <c r="O83" s="24">
        <v>1488</v>
      </c>
      <c r="P83" s="24">
        <v>1490.4</v>
      </c>
      <c r="Q83" s="24">
        <v>1539.6</v>
      </c>
      <c r="R83" s="24">
        <v>1554</v>
      </c>
      <c r="S83" s="9">
        <f t="shared" si="43"/>
        <v>1090.7105928000001</v>
      </c>
      <c r="T83" s="9">
        <f t="shared" si="29"/>
        <v>1122.1627869600002</v>
      </c>
      <c r="U83" s="9">
        <f t="shared" si="30"/>
        <v>1141.1076758400002</v>
      </c>
      <c r="V83" s="9">
        <f t="shared" si="31"/>
        <v>1157.29360032</v>
      </c>
      <c r="W83" s="9">
        <f t="shared" si="32"/>
        <v>1184.3314514399999</v>
      </c>
      <c r="X83" s="9">
        <f t="shared" si="33"/>
        <v>1231.7047094975999</v>
      </c>
      <c r="Y83" s="9">
        <f t="shared" si="34"/>
        <v>0.61310320000000007</v>
      </c>
      <c r="Z83" s="9">
        <f t="shared" si="35"/>
        <v>1012.3486466016</v>
      </c>
      <c r="AA83" s="9">
        <f t="shared" si="36"/>
        <v>897.73022956800014</v>
      </c>
      <c r="AB83" s="9">
        <f t="shared" si="37"/>
        <v>912.88614067200001</v>
      </c>
      <c r="AC83" s="9">
        <f t="shared" si="38"/>
        <v>925.83488025600013</v>
      </c>
      <c r="AD83" s="9">
        <f t="shared" si="39"/>
        <v>947.46516115200006</v>
      </c>
      <c r="AE83" s="9">
        <f t="shared" si="40"/>
        <v>985.36376759808013</v>
      </c>
      <c r="AF83" s="9">
        <f t="shared" si="41"/>
        <v>1167.3200448115194</v>
      </c>
      <c r="AG83" s="14">
        <f t="shared" si="42"/>
        <v>-148.18995518848055</v>
      </c>
      <c r="AI83" s="8">
        <v>98</v>
      </c>
    </row>
    <row r="84" spans="1:35" ht="30">
      <c r="A84" s="8">
        <v>79</v>
      </c>
      <c r="B84" s="23" t="s">
        <v>96</v>
      </c>
      <c r="C84" s="7" t="s">
        <v>15</v>
      </c>
      <c r="D84" s="7"/>
      <c r="E84" s="7"/>
      <c r="F84" s="7"/>
      <c r="G84" s="7"/>
      <c r="H84" s="7"/>
      <c r="I84" s="7"/>
      <c r="J84" s="23">
        <v>1</v>
      </c>
      <c r="K84" s="8">
        <v>1315.51</v>
      </c>
      <c r="L84" s="15">
        <v>0.68528199999999995</v>
      </c>
      <c r="M84" s="24">
        <v>1406.4</v>
      </c>
      <c r="N84" s="24">
        <v>1448.4</v>
      </c>
      <c r="O84" s="24">
        <v>1488</v>
      </c>
      <c r="P84" s="24">
        <v>1490.4</v>
      </c>
      <c r="Q84" s="24">
        <v>1539.6</v>
      </c>
      <c r="R84" s="24">
        <v>1554</v>
      </c>
      <c r="S84" s="9">
        <f t="shared" si="43"/>
        <v>975.29334239999991</v>
      </c>
      <c r="T84" s="9">
        <f t="shared" si="29"/>
        <v>1003.41731568</v>
      </c>
      <c r="U84" s="9">
        <f t="shared" si="30"/>
        <v>1020.35748672</v>
      </c>
      <c r="V84" s="9">
        <f t="shared" si="31"/>
        <v>1034.8306425599999</v>
      </c>
      <c r="W84" s="9">
        <f t="shared" si="32"/>
        <v>1059.0073915200001</v>
      </c>
      <c r="X84" s="9">
        <f t="shared" si="33"/>
        <v>1101.3676871808002</v>
      </c>
      <c r="Y84" s="9">
        <f t="shared" si="34"/>
        <v>0.54822559999999998</v>
      </c>
      <c r="Z84" s="9">
        <f t="shared" si="35"/>
        <v>905.22353201279998</v>
      </c>
      <c r="AA84" s="9">
        <f t="shared" si="36"/>
        <v>802.733852544</v>
      </c>
      <c r="AB84" s="9">
        <f t="shared" si="37"/>
        <v>816.28598937599997</v>
      </c>
      <c r="AC84" s="9">
        <f t="shared" si="38"/>
        <v>827.86451404799993</v>
      </c>
      <c r="AD84" s="9">
        <f t="shared" si="39"/>
        <v>847.20591321599989</v>
      </c>
      <c r="AE84" s="9">
        <f t="shared" si="40"/>
        <v>881.09414974463994</v>
      </c>
      <c r="AF84" s="9">
        <f t="shared" si="41"/>
        <v>1043.7961047321605</v>
      </c>
      <c r="AG84" s="14">
        <f t="shared" si="42"/>
        <v>-271.71389526783946</v>
      </c>
      <c r="AI84" s="8">
        <v>99</v>
      </c>
    </row>
    <row r="85" spans="1:35" ht="30">
      <c r="A85" s="8">
        <v>80</v>
      </c>
      <c r="B85" s="23" t="s">
        <v>83</v>
      </c>
      <c r="C85" s="7" t="s">
        <v>15</v>
      </c>
      <c r="D85" s="7"/>
      <c r="E85" s="7"/>
      <c r="F85" s="7"/>
      <c r="G85" s="7"/>
      <c r="H85" s="7"/>
      <c r="I85" s="7"/>
      <c r="J85" s="23">
        <v>1</v>
      </c>
      <c r="K85" s="8">
        <v>1315.51</v>
      </c>
      <c r="L85" s="15">
        <v>0.64753000000000005</v>
      </c>
      <c r="M85" s="24">
        <v>1406.4</v>
      </c>
      <c r="N85" s="24">
        <v>1448.4</v>
      </c>
      <c r="O85" s="24">
        <v>1488</v>
      </c>
      <c r="P85" s="24">
        <v>1490.4</v>
      </c>
      <c r="Q85" s="24">
        <v>1539.6</v>
      </c>
      <c r="R85" s="24">
        <v>1554</v>
      </c>
      <c r="S85" s="9">
        <f t="shared" si="43"/>
        <v>921.56469600000014</v>
      </c>
      <c r="T85" s="9">
        <f t="shared" si="29"/>
        <v>948.13932720000003</v>
      </c>
      <c r="U85" s="9">
        <f t="shared" si="30"/>
        <v>964.14626880000014</v>
      </c>
      <c r="V85" s="9">
        <f t="shared" si="31"/>
        <v>977.82210240000006</v>
      </c>
      <c r="W85" s="9">
        <f t="shared" si="32"/>
        <v>1000.6669608</v>
      </c>
      <c r="X85" s="9">
        <f t="shared" si="33"/>
        <v>1040.6936392319999</v>
      </c>
      <c r="Y85" s="9">
        <f t="shared" si="34"/>
        <v>0.51802400000000004</v>
      </c>
      <c r="Z85" s="9">
        <f t="shared" si="35"/>
        <v>855.35501251200003</v>
      </c>
      <c r="AA85" s="9">
        <f t="shared" si="36"/>
        <v>758.51146176000009</v>
      </c>
      <c r="AB85" s="9">
        <f t="shared" si="37"/>
        <v>771.31701504000011</v>
      </c>
      <c r="AC85" s="9">
        <f t="shared" si="38"/>
        <v>782.2576819200001</v>
      </c>
      <c r="AD85" s="9">
        <f t="shared" si="39"/>
        <v>800.53356864</v>
      </c>
      <c r="AE85" s="9">
        <f t="shared" si="40"/>
        <v>832.55491138560001</v>
      </c>
      <c r="AF85" s="9">
        <f t="shared" si="41"/>
        <v>986.29365968640013</v>
      </c>
      <c r="AG85" s="14">
        <f t="shared" si="42"/>
        <v>-329.21634031359986</v>
      </c>
      <c r="AI85" s="8">
        <v>100</v>
      </c>
    </row>
    <row r="86" spans="1:35" ht="30">
      <c r="A86" s="8">
        <v>81</v>
      </c>
      <c r="B86" s="23" t="s">
        <v>90</v>
      </c>
      <c r="C86" s="7" t="s">
        <v>15</v>
      </c>
      <c r="D86" s="7"/>
      <c r="E86" s="7"/>
      <c r="F86" s="7"/>
      <c r="G86" s="7"/>
      <c r="H86" s="7"/>
      <c r="I86" s="7"/>
      <c r="J86" s="23">
        <v>1</v>
      </c>
      <c r="K86" s="8">
        <v>1315.51</v>
      </c>
      <c r="L86" s="15">
        <v>0.65929599999999999</v>
      </c>
      <c r="M86" s="24">
        <v>1406.4</v>
      </c>
      <c r="N86" s="24">
        <v>1448.4</v>
      </c>
      <c r="O86" s="24">
        <v>1488</v>
      </c>
      <c r="P86" s="24">
        <v>1490.4</v>
      </c>
      <c r="Q86" s="24">
        <v>1539.6</v>
      </c>
      <c r="R86" s="24">
        <v>1554</v>
      </c>
      <c r="S86" s="9">
        <f t="shared" si="43"/>
        <v>938.31006720000005</v>
      </c>
      <c r="T86" s="9">
        <f t="shared" si="29"/>
        <v>965.36757504000002</v>
      </c>
      <c r="U86" s="9">
        <f t="shared" si="30"/>
        <v>981.66537216000006</v>
      </c>
      <c r="V86" s="9">
        <f t="shared" si="31"/>
        <v>995.58970367999996</v>
      </c>
      <c r="W86" s="9">
        <f t="shared" si="32"/>
        <v>1018.8496665599999</v>
      </c>
      <c r="X86" s="9">
        <f t="shared" si="33"/>
        <v>1059.6036532224</v>
      </c>
      <c r="Y86" s="9">
        <f t="shared" si="34"/>
        <v>0.52743680000000004</v>
      </c>
      <c r="Z86" s="9">
        <f t="shared" si="35"/>
        <v>870.89731491840007</v>
      </c>
      <c r="AA86" s="9">
        <f t="shared" si="36"/>
        <v>772.29406003200006</v>
      </c>
      <c r="AB86" s="9">
        <f t="shared" si="37"/>
        <v>785.33229772800019</v>
      </c>
      <c r="AC86" s="9">
        <f t="shared" si="38"/>
        <v>796.47176294400015</v>
      </c>
      <c r="AD86" s="9">
        <f t="shared" si="39"/>
        <v>815.07973324800014</v>
      </c>
      <c r="AE86" s="9">
        <f t="shared" si="40"/>
        <v>847.68292257792018</v>
      </c>
      <c r="AF86" s="9">
        <f t="shared" si="41"/>
        <v>1004.2151941324796</v>
      </c>
      <c r="AG86" s="14">
        <f t="shared" si="42"/>
        <v>-311.29480586752038</v>
      </c>
      <c r="AI86" s="8">
        <v>101</v>
      </c>
    </row>
    <row r="87" spans="1:35" ht="30">
      <c r="A87" s="8">
        <v>82</v>
      </c>
      <c r="B87" s="23" t="s">
        <v>135</v>
      </c>
      <c r="C87" s="7" t="s">
        <v>8</v>
      </c>
      <c r="D87" s="7"/>
      <c r="E87" s="7"/>
      <c r="F87" s="7"/>
      <c r="G87" s="7"/>
      <c r="H87" s="7"/>
      <c r="I87" s="7"/>
      <c r="J87" s="23">
        <v>1</v>
      </c>
      <c r="K87" s="8">
        <v>1315.51</v>
      </c>
      <c r="L87" s="15">
        <v>0.90487799999999996</v>
      </c>
      <c r="M87" s="25">
        <v>1509.6</v>
      </c>
      <c r="N87" s="24">
        <v>1554</v>
      </c>
      <c r="O87" s="24">
        <v>1597.2</v>
      </c>
      <c r="P87" s="24">
        <v>1599.6</v>
      </c>
      <c r="Q87" s="24">
        <v>1663.6</v>
      </c>
      <c r="R87" s="24">
        <v>1668</v>
      </c>
      <c r="S87" s="9">
        <f t="shared" si="43"/>
        <v>1382.0744620800001</v>
      </c>
      <c r="T87" s="9">
        <f t="shared" si="29"/>
        <v>1421.8167038399999</v>
      </c>
      <c r="U87" s="9">
        <f t="shared" si="30"/>
        <v>1446.1398244799998</v>
      </c>
      <c r="V87" s="9">
        <f t="shared" si="31"/>
        <v>1470.6077255999999</v>
      </c>
      <c r="W87" s="9">
        <f t="shared" si="32"/>
        <v>1506.9476260799997</v>
      </c>
      <c r="X87" s="9">
        <f t="shared" si="33"/>
        <v>1567.2255311231997</v>
      </c>
      <c r="Y87" s="9">
        <f t="shared" si="34"/>
        <v>0.72390240000000006</v>
      </c>
      <c r="Z87" s="9">
        <f t="shared" si="35"/>
        <v>1282.8383015759998</v>
      </c>
      <c r="AA87" s="9">
        <f t="shared" si="36"/>
        <v>1137.453363072</v>
      </c>
      <c r="AB87" s="9">
        <f t="shared" si="37"/>
        <v>1156.911859584</v>
      </c>
      <c r="AC87" s="9">
        <f t="shared" si="38"/>
        <v>1176.48618048</v>
      </c>
      <c r="AD87" s="9">
        <f t="shared" si="39"/>
        <v>1205.5581008640002</v>
      </c>
      <c r="AE87" s="9">
        <f t="shared" si="40"/>
        <v>1253.7804248985601</v>
      </c>
      <c r="AF87" s="9">
        <f t="shared" si="41"/>
        <v>1482.5474822246397</v>
      </c>
      <c r="AG87" s="14">
        <f t="shared" si="42"/>
        <v>167.03748222463969</v>
      </c>
      <c r="AI87" s="8">
        <v>102</v>
      </c>
    </row>
    <row r="88" spans="1:35" ht="30">
      <c r="A88" s="8">
        <v>83</v>
      </c>
      <c r="B88" s="23" t="s">
        <v>106</v>
      </c>
      <c r="C88" s="7" t="s">
        <v>9</v>
      </c>
      <c r="D88" s="7"/>
      <c r="E88" s="7"/>
      <c r="F88" s="7"/>
      <c r="G88" s="7"/>
      <c r="H88" s="7"/>
      <c r="I88" s="7"/>
      <c r="J88" s="23">
        <v>1</v>
      </c>
      <c r="K88" s="8">
        <v>1315.51</v>
      </c>
      <c r="L88" s="15">
        <v>0.74339999999999995</v>
      </c>
      <c r="M88" s="24">
        <v>1406.4</v>
      </c>
      <c r="N88" s="24">
        <v>1448.4</v>
      </c>
      <c r="O88" s="24">
        <v>1488</v>
      </c>
      <c r="P88" s="24">
        <v>1490.4</v>
      </c>
      <c r="Q88" s="24">
        <v>1539.6</v>
      </c>
      <c r="R88" s="24">
        <v>1554</v>
      </c>
      <c r="S88" s="9">
        <f t="shared" si="43"/>
        <v>1058.0068799999999</v>
      </c>
      <c r="T88" s="9">
        <f t="shared" si="29"/>
        <v>1088.516016</v>
      </c>
      <c r="U88" s="9">
        <f t="shared" si="30"/>
        <v>1106.8928639999999</v>
      </c>
      <c r="V88" s="9">
        <f t="shared" si="31"/>
        <v>1122.593472</v>
      </c>
      <c r="W88" s="9">
        <f t="shared" si="32"/>
        <v>1148.820624</v>
      </c>
      <c r="X88" s="9">
        <f t="shared" si="33"/>
        <v>1194.77344896</v>
      </c>
      <c r="Y88" s="9">
        <f t="shared" si="34"/>
        <v>0.59472000000000003</v>
      </c>
      <c r="Z88" s="9">
        <f t="shared" si="35"/>
        <v>981.99452736000001</v>
      </c>
      <c r="AA88" s="9">
        <f t="shared" si="36"/>
        <v>870.81281280000007</v>
      </c>
      <c r="AB88" s="9">
        <f t="shared" si="37"/>
        <v>885.5142912</v>
      </c>
      <c r="AC88" s="9">
        <f t="shared" si="38"/>
        <v>898.07477760000006</v>
      </c>
      <c r="AD88" s="9">
        <f t="shared" si="39"/>
        <v>919.05649919999996</v>
      </c>
      <c r="AE88" s="9">
        <f t="shared" si="40"/>
        <v>955.81875916800004</v>
      </c>
      <c r="AF88" s="9">
        <f t="shared" si="41"/>
        <v>1132.3192849919997</v>
      </c>
      <c r="AG88" s="14">
        <f t="shared" si="42"/>
        <v>-183.19071500800032</v>
      </c>
      <c r="AI88" s="8">
        <v>103</v>
      </c>
    </row>
    <row r="89" spans="1:35" ht="30">
      <c r="A89" s="8">
        <v>84</v>
      </c>
      <c r="B89" s="23" t="s">
        <v>79</v>
      </c>
      <c r="C89" s="7" t="s">
        <v>9</v>
      </c>
      <c r="D89" s="7"/>
      <c r="E89" s="7"/>
      <c r="F89" s="7"/>
      <c r="G89" s="7"/>
      <c r="H89" s="7"/>
      <c r="I89" s="7"/>
      <c r="J89" s="23">
        <v>1</v>
      </c>
      <c r="K89" s="8">
        <v>1315.51</v>
      </c>
      <c r="L89" s="15">
        <v>0.63094600000000001</v>
      </c>
      <c r="M89" s="24">
        <v>1406.4</v>
      </c>
      <c r="N89" s="24">
        <v>1448.4</v>
      </c>
      <c r="O89" s="24">
        <v>1488</v>
      </c>
      <c r="P89" s="24">
        <v>1490.4</v>
      </c>
      <c r="Q89" s="24">
        <v>1539.6</v>
      </c>
      <c r="R89" s="24">
        <v>1554</v>
      </c>
      <c r="S89" s="9">
        <f t="shared" si="43"/>
        <v>897.96234720000007</v>
      </c>
      <c r="T89" s="9">
        <f t="shared" si="29"/>
        <v>923.85637104</v>
      </c>
      <c r="U89" s="9">
        <f t="shared" si="30"/>
        <v>939.45335616000011</v>
      </c>
      <c r="V89" s="9">
        <f t="shared" si="31"/>
        <v>952.77893568000013</v>
      </c>
      <c r="W89" s="9">
        <f t="shared" si="32"/>
        <v>975.03871056000003</v>
      </c>
      <c r="X89" s="9">
        <f t="shared" si="33"/>
        <v>1014.0402589824</v>
      </c>
      <c r="Y89" s="9">
        <f t="shared" si="34"/>
        <v>0.50475680000000001</v>
      </c>
      <c r="Z89" s="9">
        <f t="shared" si="35"/>
        <v>833.44837107839999</v>
      </c>
      <c r="AA89" s="9">
        <f t="shared" si="36"/>
        <v>739.08509683199998</v>
      </c>
      <c r="AB89" s="9">
        <f t="shared" si="37"/>
        <v>751.56268492799995</v>
      </c>
      <c r="AC89" s="9">
        <f t="shared" si="38"/>
        <v>762.22314854399997</v>
      </c>
      <c r="AD89" s="9">
        <f t="shared" si="39"/>
        <v>780.03096844799995</v>
      </c>
      <c r="AE89" s="9">
        <f t="shared" si="40"/>
        <v>811.23220718591995</v>
      </c>
      <c r="AF89" s="9">
        <f t="shared" si="41"/>
        <v>961.03352648448072</v>
      </c>
      <c r="AG89" s="14">
        <f t="shared" si="42"/>
        <v>-354.47647351551927</v>
      </c>
      <c r="AI89" s="8">
        <v>104</v>
      </c>
    </row>
    <row r="90" spans="1:35" ht="30">
      <c r="A90" s="8">
        <v>85</v>
      </c>
      <c r="B90" s="23" t="s">
        <v>114</v>
      </c>
      <c r="C90" s="7" t="s">
        <v>9</v>
      </c>
      <c r="D90" s="7"/>
      <c r="E90" s="7"/>
      <c r="F90" s="7"/>
      <c r="G90" s="7"/>
      <c r="H90" s="7"/>
      <c r="I90" s="7"/>
      <c r="J90" s="23">
        <v>1</v>
      </c>
      <c r="K90" s="8">
        <v>1315.51</v>
      </c>
      <c r="L90" s="15">
        <v>0.76804899999999998</v>
      </c>
      <c r="M90" s="24">
        <v>1406.4</v>
      </c>
      <c r="N90" s="24">
        <v>1448.4</v>
      </c>
      <c r="O90" s="24">
        <v>1488</v>
      </c>
      <c r="P90" s="24">
        <v>1490.4</v>
      </c>
      <c r="Q90" s="24">
        <v>1539.6</v>
      </c>
      <c r="R90" s="24">
        <v>1554</v>
      </c>
      <c r="S90" s="9">
        <f t="shared" si="43"/>
        <v>1093.0873368</v>
      </c>
      <c r="T90" s="9">
        <f t="shared" si="29"/>
        <v>1124.60806776</v>
      </c>
      <c r="U90" s="9">
        <f t="shared" si="30"/>
        <v>1143.59423904</v>
      </c>
      <c r="V90" s="9">
        <f t="shared" si="31"/>
        <v>1159.81543392</v>
      </c>
      <c r="W90" s="9">
        <f t="shared" si="32"/>
        <v>1186.91220264</v>
      </c>
      <c r="X90" s="9">
        <f t="shared" si="33"/>
        <v>1234.3886907456001</v>
      </c>
      <c r="Y90" s="9">
        <f t="shared" si="34"/>
        <v>0.61443920000000007</v>
      </c>
      <c r="Z90" s="9">
        <f t="shared" si="35"/>
        <v>1014.5546337696001</v>
      </c>
      <c r="AA90" s="9">
        <f t="shared" si="36"/>
        <v>899.6864542080001</v>
      </c>
      <c r="AB90" s="9">
        <f t="shared" si="37"/>
        <v>914.87539123200008</v>
      </c>
      <c r="AC90" s="9">
        <f t="shared" si="38"/>
        <v>927.85234713600016</v>
      </c>
      <c r="AD90" s="9">
        <f t="shared" si="39"/>
        <v>949.52976211200007</v>
      </c>
      <c r="AE90" s="9">
        <f t="shared" si="40"/>
        <v>987.51095259648014</v>
      </c>
      <c r="AF90" s="9">
        <f t="shared" si="41"/>
        <v>1169.8637268211196</v>
      </c>
      <c r="AG90" s="14">
        <f t="shared" si="42"/>
        <v>-145.64627317888039</v>
      </c>
      <c r="AI90" s="8">
        <v>105</v>
      </c>
    </row>
    <row r="91" spans="1:35" ht="30">
      <c r="A91" s="8">
        <v>86</v>
      </c>
      <c r="B91" s="23" t="s">
        <v>69</v>
      </c>
      <c r="C91" s="7" t="s">
        <v>8</v>
      </c>
      <c r="D91" s="7"/>
      <c r="E91" s="7"/>
      <c r="F91" s="7"/>
      <c r="G91" s="7"/>
      <c r="H91" s="7"/>
      <c r="I91" s="7"/>
      <c r="J91" s="23">
        <v>1</v>
      </c>
      <c r="K91" s="8">
        <v>1315.51</v>
      </c>
      <c r="L91" s="15">
        <v>0.58427600000000002</v>
      </c>
      <c r="M91" s="25">
        <v>1509.6</v>
      </c>
      <c r="N91" s="24">
        <v>1554</v>
      </c>
      <c r="O91" s="24">
        <v>1597.2</v>
      </c>
      <c r="P91" s="24">
        <v>1599.6</v>
      </c>
      <c r="Q91" s="24">
        <v>1663.6</v>
      </c>
      <c r="R91" s="24">
        <v>1668</v>
      </c>
      <c r="S91" s="9">
        <f t="shared" si="43"/>
        <v>892.39979135999999</v>
      </c>
      <c r="T91" s="9">
        <f t="shared" si="29"/>
        <v>918.06119328</v>
      </c>
      <c r="U91" s="9">
        <f t="shared" si="30"/>
        <v>933.76653216</v>
      </c>
      <c r="V91" s="9">
        <f t="shared" si="31"/>
        <v>949.56535519999989</v>
      </c>
      <c r="W91" s="9">
        <f t="shared" si="32"/>
        <v>973.02987936</v>
      </c>
      <c r="X91" s="9">
        <f t="shared" si="33"/>
        <v>1011.9510745344</v>
      </c>
      <c r="Y91" s="9">
        <f t="shared" si="34"/>
        <v>0.46742080000000003</v>
      </c>
      <c r="Z91" s="9">
        <f t="shared" si="35"/>
        <v>828.32341099199994</v>
      </c>
      <c r="AA91" s="9">
        <f t="shared" si="36"/>
        <v>734.44895462399995</v>
      </c>
      <c r="AB91" s="9">
        <f t="shared" si="37"/>
        <v>747.01322572799995</v>
      </c>
      <c r="AC91" s="9">
        <f t="shared" si="38"/>
        <v>759.65228415999991</v>
      </c>
      <c r="AD91" s="9">
        <f t="shared" si="39"/>
        <v>778.42390348799995</v>
      </c>
      <c r="AE91" s="9">
        <f t="shared" si="40"/>
        <v>809.56085962752002</v>
      </c>
      <c r="AF91" s="9">
        <f t="shared" si="41"/>
        <v>957.2748069068798</v>
      </c>
      <c r="AG91" s="14">
        <f t="shared" si="42"/>
        <v>-358.23519309312019</v>
      </c>
      <c r="AI91" s="8">
        <v>106</v>
      </c>
    </row>
    <row r="92" spans="1:35" ht="30">
      <c r="A92" s="8">
        <v>87</v>
      </c>
      <c r="B92" s="23" t="s">
        <v>66</v>
      </c>
      <c r="C92" s="7" t="s">
        <v>15</v>
      </c>
      <c r="D92" s="7"/>
      <c r="E92" s="7"/>
      <c r="F92" s="7"/>
      <c r="G92" s="7"/>
      <c r="H92" s="7"/>
      <c r="I92" s="7"/>
      <c r="J92" s="23">
        <v>1</v>
      </c>
      <c r="K92" s="8">
        <v>1315.51</v>
      </c>
      <c r="L92" s="15">
        <v>0.577546</v>
      </c>
      <c r="M92" s="24">
        <v>1406.4</v>
      </c>
      <c r="N92" s="24">
        <v>1448.4</v>
      </c>
      <c r="O92" s="24">
        <v>1488</v>
      </c>
      <c r="P92" s="24">
        <v>1490.4</v>
      </c>
      <c r="Q92" s="24">
        <v>1539.6</v>
      </c>
      <c r="R92" s="24">
        <v>1554</v>
      </c>
      <c r="S92" s="9">
        <f t="shared" si="43"/>
        <v>821.96346720000008</v>
      </c>
      <c r="T92" s="9">
        <f t="shared" si="29"/>
        <v>845.66595503999997</v>
      </c>
      <c r="U92" s="9">
        <f t="shared" si="30"/>
        <v>859.94289215999993</v>
      </c>
      <c r="V92" s="9">
        <f t="shared" si="31"/>
        <v>872.14066367999999</v>
      </c>
      <c r="W92" s="9">
        <f t="shared" si="32"/>
        <v>892.51648655999998</v>
      </c>
      <c r="X92" s="9">
        <f t="shared" si="33"/>
        <v>928.21714602240002</v>
      </c>
      <c r="Y92" s="9">
        <f t="shared" si="34"/>
        <v>0.46203680000000003</v>
      </c>
      <c r="Z92" s="9">
        <f t="shared" si="35"/>
        <v>762.90961971840011</v>
      </c>
      <c r="AA92" s="9">
        <f t="shared" si="36"/>
        <v>676.53276403200005</v>
      </c>
      <c r="AB92" s="9">
        <f t="shared" si="37"/>
        <v>687.95431372799999</v>
      </c>
      <c r="AC92" s="9">
        <f t="shared" si="38"/>
        <v>697.71253094400004</v>
      </c>
      <c r="AD92" s="9">
        <f t="shared" si="39"/>
        <v>714.01318924799989</v>
      </c>
      <c r="AE92" s="9">
        <f t="shared" si="40"/>
        <v>742.57371681791994</v>
      </c>
      <c r="AF92" s="9">
        <f t="shared" si="41"/>
        <v>879.69662869248077</v>
      </c>
      <c r="AG92" s="14">
        <f t="shared" si="42"/>
        <v>-435.81337130751922</v>
      </c>
      <c r="AI92" s="8">
        <v>107</v>
      </c>
    </row>
    <row r="93" spans="1:35" ht="30">
      <c r="A93" s="8">
        <v>88</v>
      </c>
      <c r="B93" s="23" t="s">
        <v>72</v>
      </c>
      <c r="C93" s="7" t="s">
        <v>8</v>
      </c>
      <c r="D93" s="7"/>
      <c r="E93" s="7"/>
      <c r="F93" s="7"/>
      <c r="G93" s="7"/>
      <c r="H93" s="7"/>
      <c r="I93" s="7"/>
      <c r="J93" s="23">
        <v>1</v>
      </c>
      <c r="K93" s="8">
        <v>1315.51</v>
      </c>
      <c r="L93" s="15">
        <v>0.60446599999999995</v>
      </c>
      <c r="M93" s="25">
        <v>1509.6</v>
      </c>
      <c r="N93" s="24">
        <v>1554</v>
      </c>
      <c r="O93" s="24">
        <v>1597.2</v>
      </c>
      <c r="P93" s="24">
        <v>1599.6</v>
      </c>
      <c r="Q93" s="24">
        <v>1663.6</v>
      </c>
      <c r="R93" s="24">
        <v>1668</v>
      </c>
      <c r="S93" s="9">
        <f t="shared" si="43"/>
        <v>923.23718975999986</v>
      </c>
      <c r="T93" s="9">
        <f t="shared" si="29"/>
        <v>949.78533647999984</v>
      </c>
      <c r="U93" s="9">
        <f t="shared" si="30"/>
        <v>966.03338255999984</v>
      </c>
      <c r="V93" s="9">
        <f t="shared" si="31"/>
        <v>982.37814319999984</v>
      </c>
      <c r="W93" s="9">
        <f t="shared" si="32"/>
        <v>1006.6534977599999</v>
      </c>
      <c r="X93" s="9">
        <f t="shared" si="33"/>
        <v>1046.9196376703999</v>
      </c>
      <c r="Y93" s="9">
        <f t="shared" si="34"/>
        <v>0.48357279999999997</v>
      </c>
      <c r="Z93" s="9">
        <f t="shared" si="35"/>
        <v>856.94661247199997</v>
      </c>
      <c r="AA93" s="9">
        <f t="shared" si="36"/>
        <v>759.82826918399996</v>
      </c>
      <c r="AB93" s="9">
        <f t="shared" si="37"/>
        <v>772.82670604800001</v>
      </c>
      <c r="AC93" s="9">
        <f t="shared" si="38"/>
        <v>785.90251455999987</v>
      </c>
      <c r="AD93" s="9">
        <f t="shared" si="39"/>
        <v>805.32279820799999</v>
      </c>
      <c r="AE93" s="9">
        <f t="shared" si="40"/>
        <v>837.53571013632006</v>
      </c>
      <c r="AF93" s="9">
        <f t="shared" si="41"/>
        <v>990.35399953407932</v>
      </c>
      <c r="AG93" s="14">
        <f t="shared" si="42"/>
        <v>-325.15600046592067</v>
      </c>
      <c r="AI93" s="8">
        <v>108</v>
      </c>
    </row>
    <row r="94" spans="1:35" ht="30">
      <c r="A94" s="8">
        <v>89</v>
      </c>
      <c r="B94" s="23" t="s">
        <v>133</v>
      </c>
      <c r="C94" s="7" t="s">
        <v>8</v>
      </c>
      <c r="D94" s="7"/>
      <c r="E94" s="7"/>
      <c r="F94" s="7"/>
      <c r="G94" s="7"/>
      <c r="H94" s="7"/>
      <c r="I94" s="7"/>
      <c r="J94" s="23">
        <v>1</v>
      </c>
      <c r="K94" s="8">
        <v>1315.51</v>
      </c>
      <c r="L94" s="15">
        <v>0.89741000000000004</v>
      </c>
      <c r="M94" s="25">
        <v>1509.6</v>
      </c>
      <c r="N94" s="24">
        <v>1554</v>
      </c>
      <c r="O94" s="24">
        <v>1597.2</v>
      </c>
      <c r="P94" s="24">
        <v>1599.6</v>
      </c>
      <c r="Q94" s="24">
        <v>1663.6</v>
      </c>
      <c r="R94" s="24">
        <v>1668</v>
      </c>
      <c r="S94" s="9">
        <f t="shared" si="43"/>
        <v>1370.6681376000001</v>
      </c>
      <c r="T94" s="9">
        <f t="shared" si="29"/>
        <v>1410.0823848</v>
      </c>
      <c r="U94" s="9">
        <f t="shared" si="30"/>
        <v>1434.2047656</v>
      </c>
      <c r="V94" s="9">
        <f t="shared" si="31"/>
        <v>1458.470732</v>
      </c>
      <c r="W94" s="9">
        <f t="shared" si="32"/>
        <v>1494.5107176000001</v>
      </c>
      <c r="X94" s="9">
        <f t="shared" si="33"/>
        <v>1554.2911463040002</v>
      </c>
      <c r="Y94" s="9">
        <f t="shared" si="34"/>
        <v>0.71792800000000012</v>
      </c>
      <c r="Z94" s="9">
        <f t="shared" si="35"/>
        <v>1272.25097772</v>
      </c>
      <c r="AA94" s="9">
        <f t="shared" si="36"/>
        <v>1128.0659078400001</v>
      </c>
      <c r="AB94" s="9">
        <f t="shared" si="37"/>
        <v>1147.3638124800002</v>
      </c>
      <c r="AC94" s="9">
        <f t="shared" si="38"/>
        <v>1166.7765856000001</v>
      </c>
      <c r="AD94" s="9">
        <f t="shared" si="39"/>
        <v>1195.6085740800002</v>
      </c>
      <c r="AE94" s="9">
        <f t="shared" si="40"/>
        <v>1243.4329170432002</v>
      </c>
      <c r="AF94" s="9">
        <f t="shared" si="41"/>
        <v>1470.3119492607993</v>
      </c>
      <c r="AG94" s="14">
        <f t="shared" si="42"/>
        <v>154.80194926079935</v>
      </c>
      <c r="AI94" s="8">
        <v>109</v>
      </c>
    </row>
    <row r="95" spans="1:35" ht="30">
      <c r="A95" s="8">
        <v>90</v>
      </c>
      <c r="B95" s="23" t="s">
        <v>117</v>
      </c>
      <c r="C95" s="7" t="s">
        <v>8</v>
      </c>
      <c r="D95" s="7"/>
      <c r="E95" s="7"/>
      <c r="F95" s="7"/>
      <c r="G95" s="7"/>
      <c r="H95" s="7"/>
      <c r="I95" s="7"/>
      <c r="J95" s="23">
        <v>1</v>
      </c>
      <c r="K95" s="8">
        <v>1315.51</v>
      </c>
      <c r="L95" s="15">
        <v>0.77864100000000003</v>
      </c>
      <c r="M95" s="25">
        <v>1509.6</v>
      </c>
      <c r="N95" s="24">
        <v>1554</v>
      </c>
      <c r="O95" s="24">
        <v>1597.2</v>
      </c>
      <c r="P95" s="24">
        <v>1599.6</v>
      </c>
      <c r="Q95" s="24">
        <v>1663.6</v>
      </c>
      <c r="R95" s="24">
        <v>1668</v>
      </c>
      <c r="S95" s="9">
        <f t="shared" si="43"/>
        <v>1189.2651177600001</v>
      </c>
      <c r="T95" s="9">
        <f t="shared" si="29"/>
        <v>1223.46303048</v>
      </c>
      <c r="U95" s="9">
        <f t="shared" si="30"/>
        <v>1244.39290056</v>
      </c>
      <c r="V95" s="9">
        <f t="shared" si="31"/>
        <v>1265.4473532</v>
      </c>
      <c r="W95" s="9">
        <f t="shared" si="32"/>
        <v>1296.71757576</v>
      </c>
      <c r="X95" s="9">
        <f t="shared" si="33"/>
        <v>1348.5862787904</v>
      </c>
      <c r="Y95" s="9">
        <f t="shared" si="34"/>
        <v>0.62291280000000004</v>
      </c>
      <c r="Z95" s="9">
        <f t="shared" si="35"/>
        <v>1103.8731165720001</v>
      </c>
      <c r="AA95" s="9">
        <f t="shared" si="36"/>
        <v>978.77042438400008</v>
      </c>
      <c r="AB95" s="9">
        <f t="shared" si="37"/>
        <v>995.51432044800003</v>
      </c>
      <c r="AC95" s="9">
        <f t="shared" si="38"/>
        <v>1012.35788256</v>
      </c>
      <c r="AD95" s="9">
        <f t="shared" si="39"/>
        <v>1037.374060608</v>
      </c>
      <c r="AE95" s="9">
        <f t="shared" si="40"/>
        <v>1078.86902303232</v>
      </c>
      <c r="AF95" s="9">
        <f t="shared" si="41"/>
        <v>1275.7214277580788</v>
      </c>
      <c r="AG95" s="14">
        <f t="shared" si="42"/>
        <v>-39.788572241921202</v>
      </c>
      <c r="AI95" s="8">
        <v>110</v>
      </c>
    </row>
    <row r="96" spans="1:35" ht="30">
      <c r="A96" s="8">
        <v>91</v>
      </c>
      <c r="B96" s="23" t="s">
        <v>115</v>
      </c>
      <c r="C96" s="7" t="s">
        <v>8</v>
      </c>
      <c r="D96" s="7"/>
      <c r="E96" s="7"/>
      <c r="F96" s="7"/>
      <c r="G96" s="7"/>
      <c r="H96" s="7"/>
      <c r="I96" s="7"/>
      <c r="J96" s="23">
        <v>1</v>
      </c>
      <c r="K96" s="8">
        <v>1315.51</v>
      </c>
      <c r="L96" s="15">
        <v>0.77161900000000005</v>
      </c>
      <c r="M96" s="25">
        <v>1509.6</v>
      </c>
      <c r="N96" s="24">
        <v>1554</v>
      </c>
      <c r="O96" s="24">
        <v>1597.2</v>
      </c>
      <c r="P96" s="24">
        <v>1599.6</v>
      </c>
      <c r="Q96" s="24">
        <v>1663.6</v>
      </c>
      <c r="R96" s="24">
        <v>1668</v>
      </c>
      <c r="S96" s="9">
        <f t="shared" si="43"/>
        <v>1178.5399958400001</v>
      </c>
      <c r="T96" s="9">
        <f t="shared" si="29"/>
        <v>1212.4295023200002</v>
      </c>
      <c r="U96" s="9">
        <f t="shared" si="30"/>
        <v>1233.1706210400002</v>
      </c>
      <c r="V96" s="9">
        <f t="shared" si="31"/>
        <v>1254.0351988000002</v>
      </c>
      <c r="W96" s="9">
        <f t="shared" si="32"/>
        <v>1285.0234178400001</v>
      </c>
      <c r="X96" s="9">
        <f t="shared" si="33"/>
        <v>1336.4243545536001</v>
      </c>
      <c r="Y96" s="9">
        <f t="shared" si="34"/>
        <v>0.61729520000000004</v>
      </c>
      <c r="Z96" s="9">
        <f t="shared" si="35"/>
        <v>1093.918083348</v>
      </c>
      <c r="AA96" s="9">
        <f t="shared" si="36"/>
        <v>969.94360185599999</v>
      </c>
      <c r="AB96" s="9">
        <f t="shared" si="37"/>
        <v>986.53649683200001</v>
      </c>
      <c r="AC96" s="9">
        <f t="shared" si="38"/>
        <v>1003.22815904</v>
      </c>
      <c r="AD96" s="9">
        <f t="shared" si="39"/>
        <v>1028.0187342720001</v>
      </c>
      <c r="AE96" s="9">
        <f t="shared" si="40"/>
        <v>1069.1394836428801</v>
      </c>
      <c r="AF96" s="9">
        <f t="shared" si="41"/>
        <v>1264.2166189107211</v>
      </c>
      <c r="AG96" s="14">
        <f t="shared" si="42"/>
        <v>-51.29338108927891</v>
      </c>
      <c r="AI96" s="8">
        <v>111</v>
      </c>
    </row>
    <row r="97" spans="1:35" ht="30">
      <c r="A97" s="8">
        <v>92</v>
      </c>
      <c r="B97" s="23" t="s">
        <v>116</v>
      </c>
      <c r="C97" s="7" t="s">
        <v>8</v>
      </c>
      <c r="D97" s="7"/>
      <c r="E97" s="7"/>
      <c r="F97" s="7"/>
      <c r="G97" s="7"/>
      <c r="H97" s="7"/>
      <c r="I97" s="7"/>
      <c r="J97" s="23">
        <v>1</v>
      </c>
      <c r="K97" s="8">
        <v>1315.51</v>
      </c>
      <c r="L97" s="15">
        <v>0.77815900000000005</v>
      </c>
      <c r="M97" s="25">
        <v>1509.6</v>
      </c>
      <c r="N97" s="24">
        <v>1554</v>
      </c>
      <c r="O97" s="24">
        <v>1597.2</v>
      </c>
      <c r="P97" s="24">
        <v>1599.6</v>
      </c>
      <c r="Q97" s="24">
        <v>1663.6</v>
      </c>
      <c r="R97" s="24">
        <v>1668</v>
      </c>
      <c r="S97" s="9">
        <f t="shared" si="43"/>
        <v>1188.5289302400001</v>
      </c>
      <c r="T97" s="9">
        <f t="shared" si="29"/>
        <v>1222.7056735199999</v>
      </c>
      <c r="U97" s="9">
        <f t="shared" si="30"/>
        <v>1243.62258744</v>
      </c>
      <c r="V97" s="9">
        <f t="shared" si="31"/>
        <v>1264.6640067999999</v>
      </c>
      <c r="W97" s="9">
        <f t="shared" si="32"/>
        <v>1295.91487224</v>
      </c>
      <c r="X97" s="9">
        <f t="shared" si="33"/>
        <v>1347.7514671296001</v>
      </c>
      <c r="Y97" s="9">
        <f t="shared" si="34"/>
        <v>0.62252720000000006</v>
      </c>
      <c r="Z97" s="9">
        <f t="shared" si="35"/>
        <v>1103.1897890280002</v>
      </c>
      <c r="AA97" s="9">
        <f t="shared" si="36"/>
        <v>978.16453881600023</v>
      </c>
      <c r="AB97" s="9">
        <f t="shared" si="37"/>
        <v>994.89806995200001</v>
      </c>
      <c r="AC97" s="9">
        <f t="shared" si="38"/>
        <v>1011.7312054399999</v>
      </c>
      <c r="AD97" s="9">
        <f t="shared" si="39"/>
        <v>1036.7318977919999</v>
      </c>
      <c r="AE97" s="9">
        <f t="shared" si="40"/>
        <v>1078.2011737036801</v>
      </c>
      <c r="AF97" s="9">
        <f t="shared" si="41"/>
        <v>1274.9317214259199</v>
      </c>
      <c r="AG97" s="14">
        <f t="shared" si="42"/>
        <v>-40.578278574080059</v>
      </c>
      <c r="AI97" s="8">
        <v>112</v>
      </c>
    </row>
    <row r="98" spans="1:35" ht="30">
      <c r="A98" s="8">
        <v>93</v>
      </c>
      <c r="B98" s="23" t="s">
        <v>74</v>
      </c>
      <c r="C98" s="7" t="s">
        <v>15</v>
      </c>
      <c r="D98" s="7"/>
      <c r="E98" s="7"/>
      <c r="F98" s="7"/>
      <c r="G98" s="7"/>
      <c r="H98" s="7"/>
      <c r="I98" s="7"/>
      <c r="J98" s="23">
        <v>1</v>
      </c>
      <c r="K98" s="8">
        <v>1315.51</v>
      </c>
      <c r="L98" s="15">
        <v>0.60772000000000004</v>
      </c>
      <c r="M98" s="24">
        <v>1406.4</v>
      </c>
      <c r="N98" s="24">
        <v>1448.4</v>
      </c>
      <c r="O98" s="24">
        <v>1488</v>
      </c>
      <c r="P98" s="24">
        <v>1490.4</v>
      </c>
      <c r="Q98" s="24">
        <v>1539.6</v>
      </c>
      <c r="R98" s="24">
        <v>1554</v>
      </c>
      <c r="S98" s="9">
        <f t="shared" si="43"/>
        <v>864.90710400000012</v>
      </c>
      <c r="T98" s="9">
        <f t="shared" si="29"/>
        <v>889.84793280000008</v>
      </c>
      <c r="U98" s="9">
        <f t="shared" si="30"/>
        <v>904.87077120000004</v>
      </c>
      <c r="V98" s="9">
        <f t="shared" si="31"/>
        <v>917.70581760000005</v>
      </c>
      <c r="W98" s="9">
        <f t="shared" si="32"/>
        <v>939.14617920000001</v>
      </c>
      <c r="X98" s="9">
        <f t="shared" si="33"/>
        <v>976.71202636800001</v>
      </c>
      <c r="Y98" s="9">
        <f t="shared" si="34"/>
        <v>0.48617600000000005</v>
      </c>
      <c r="Z98" s="9">
        <f t="shared" si="35"/>
        <v>802.76797708800018</v>
      </c>
      <c r="AA98" s="9">
        <f t="shared" si="36"/>
        <v>711.87834624000016</v>
      </c>
      <c r="AB98" s="9">
        <f t="shared" si="37"/>
        <v>723.89661696000007</v>
      </c>
      <c r="AC98" s="9">
        <f t="shared" si="38"/>
        <v>734.1646540800001</v>
      </c>
      <c r="AD98" s="9">
        <f t="shared" si="39"/>
        <v>751.3169433600001</v>
      </c>
      <c r="AE98" s="9">
        <f t="shared" si="40"/>
        <v>781.36962109440015</v>
      </c>
      <c r="AF98" s="9">
        <f t="shared" si="41"/>
        <v>925.6565454335996</v>
      </c>
      <c r="AG98" s="14">
        <f t="shared" si="42"/>
        <v>-389.85345456640039</v>
      </c>
      <c r="AI98" s="8">
        <v>113</v>
      </c>
    </row>
    <row r="99" spans="1:35" ht="30">
      <c r="A99" s="8">
        <v>94</v>
      </c>
      <c r="B99" s="23" t="s">
        <v>108</v>
      </c>
      <c r="C99" s="7" t="s">
        <v>15</v>
      </c>
      <c r="D99" s="7"/>
      <c r="E99" s="7"/>
      <c r="F99" s="7"/>
      <c r="G99" s="7"/>
      <c r="H99" s="7"/>
      <c r="I99" s="7"/>
      <c r="J99" s="23">
        <v>1</v>
      </c>
      <c r="K99" s="8">
        <v>1315.51</v>
      </c>
      <c r="L99" s="15">
        <v>0.74523300000000003</v>
      </c>
      <c r="M99" s="24">
        <v>1406.4</v>
      </c>
      <c r="N99" s="24">
        <v>1448.4</v>
      </c>
      <c r="O99" s="24">
        <v>1488</v>
      </c>
      <c r="P99" s="24">
        <v>1490.4</v>
      </c>
      <c r="Q99" s="24">
        <v>1539.6</v>
      </c>
      <c r="R99" s="24">
        <v>1554</v>
      </c>
      <c r="S99" s="9">
        <f t="shared" si="43"/>
        <v>1060.6156056</v>
      </c>
      <c r="T99" s="9">
        <f t="shared" si="29"/>
        <v>1091.1999679200001</v>
      </c>
      <c r="U99" s="9">
        <f t="shared" si="30"/>
        <v>1109.6221276800002</v>
      </c>
      <c r="V99" s="9">
        <f t="shared" si="31"/>
        <v>1125.3614486400002</v>
      </c>
      <c r="W99" s="9">
        <f t="shared" si="32"/>
        <v>1151.65326888</v>
      </c>
      <c r="X99" s="9">
        <f t="shared" si="33"/>
        <v>1197.7193996352</v>
      </c>
      <c r="Y99" s="9">
        <f t="shared" si="34"/>
        <v>0.59618640000000001</v>
      </c>
      <c r="Z99" s="9">
        <f t="shared" si="35"/>
        <v>984.41582944319998</v>
      </c>
      <c r="AA99" s="9">
        <f t="shared" si="36"/>
        <v>872.95997433600007</v>
      </c>
      <c r="AB99" s="9">
        <f t="shared" si="37"/>
        <v>887.697702144</v>
      </c>
      <c r="AC99" s="9">
        <f t="shared" si="38"/>
        <v>900.28915891199995</v>
      </c>
      <c r="AD99" s="9">
        <f t="shared" si="39"/>
        <v>921.32261510399996</v>
      </c>
      <c r="AE99" s="9">
        <f t="shared" si="40"/>
        <v>958.17551970815998</v>
      </c>
      <c r="AF99" s="9">
        <f t="shared" si="41"/>
        <v>1135.11124255104</v>
      </c>
      <c r="AG99" s="14">
        <f t="shared" si="42"/>
        <v>-180.39875744895994</v>
      </c>
      <c r="AI99" s="8">
        <v>114</v>
      </c>
    </row>
    <row r="100" spans="1:35" ht="30">
      <c r="A100" s="8">
        <v>95</v>
      </c>
      <c r="B100" s="23" t="s">
        <v>110</v>
      </c>
      <c r="C100" s="7" t="s">
        <v>15</v>
      </c>
      <c r="D100" s="7"/>
      <c r="E100" s="7"/>
      <c r="F100" s="7"/>
      <c r="G100" s="7"/>
      <c r="H100" s="7"/>
      <c r="I100" s="7"/>
      <c r="J100" s="23">
        <v>1</v>
      </c>
      <c r="K100" s="8">
        <v>1315.51</v>
      </c>
      <c r="L100" s="15">
        <v>0.754861</v>
      </c>
      <c r="M100" s="24">
        <v>1406.4</v>
      </c>
      <c r="N100" s="24">
        <v>1448.4</v>
      </c>
      <c r="O100" s="24">
        <v>1488</v>
      </c>
      <c r="P100" s="24">
        <v>1490.4</v>
      </c>
      <c r="Q100" s="24">
        <v>1539.6</v>
      </c>
      <c r="R100" s="24">
        <v>1554</v>
      </c>
      <c r="S100" s="9">
        <f t="shared" si="43"/>
        <v>1074.3181752</v>
      </c>
      <c r="T100" s="9">
        <f t="shared" si="29"/>
        <v>1105.29767064</v>
      </c>
      <c r="U100" s="9">
        <f t="shared" si="30"/>
        <v>1123.95783456</v>
      </c>
      <c r="V100" s="9">
        <f t="shared" si="31"/>
        <v>1139.90049888</v>
      </c>
      <c r="W100" s="9">
        <f t="shared" si="32"/>
        <v>1166.5319949599998</v>
      </c>
      <c r="X100" s="9">
        <f t="shared" si="33"/>
        <v>1213.1932747583999</v>
      </c>
      <c r="Y100" s="9">
        <f t="shared" si="34"/>
        <v>0.6038888</v>
      </c>
      <c r="Z100" s="9">
        <f t="shared" si="35"/>
        <v>997.1339398944001</v>
      </c>
      <c r="AA100" s="9">
        <f t="shared" si="36"/>
        <v>884.2381365120001</v>
      </c>
      <c r="AB100" s="9">
        <f t="shared" si="37"/>
        <v>899.16626764800003</v>
      </c>
      <c r="AC100" s="9">
        <f t="shared" si="38"/>
        <v>911.92039910400013</v>
      </c>
      <c r="AD100" s="9">
        <f t="shared" si="39"/>
        <v>933.22559596799988</v>
      </c>
      <c r="AE100" s="9">
        <f t="shared" si="40"/>
        <v>970.55461980671987</v>
      </c>
      <c r="AF100" s="9">
        <f t="shared" si="41"/>
        <v>1149.7762547596794</v>
      </c>
      <c r="AG100" s="14">
        <f t="shared" si="42"/>
        <v>-165.73374524032056</v>
      </c>
      <c r="AI100" s="8">
        <v>115</v>
      </c>
    </row>
    <row r="101" spans="1:35" ht="30">
      <c r="A101" s="8">
        <v>96</v>
      </c>
      <c r="B101" s="23" t="s">
        <v>85</v>
      </c>
      <c r="C101" s="7" t="s">
        <v>15</v>
      </c>
      <c r="D101" s="7"/>
      <c r="E101" s="7"/>
      <c r="F101" s="7"/>
      <c r="G101" s="7"/>
      <c r="H101" s="7"/>
      <c r="I101" s="7"/>
      <c r="J101" s="23">
        <v>1</v>
      </c>
      <c r="K101" s="8">
        <v>1315.51</v>
      </c>
      <c r="L101" s="15">
        <v>0.64860799999999996</v>
      </c>
      <c r="M101" s="24">
        <v>1406.4</v>
      </c>
      <c r="N101" s="24">
        <v>1448.4</v>
      </c>
      <c r="O101" s="24">
        <v>1488</v>
      </c>
      <c r="P101" s="24">
        <v>1490.4</v>
      </c>
      <c r="Q101" s="24">
        <v>1539.6</v>
      </c>
      <c r="R101" s="24">
        <v>1554</v>
      </c>
      <c r="S101" s="9">
        <f t="shared" si="43"/>
        <v>923.09890560000008</v>
      </c>
      <c r="T101" s="9">
        <f t="shared" si="29"/>
        <v>949.71777792</v>
      </c>
      <c r="U101" s="9">
        <f t="shared" si="30"/>
        <v>965.75136767999993</v>
      </c>
      <c r="V101" s="9">
        <f t="shared" si="31"/>
        <v>979.44996863999995</v>
      </c>
      <c r="W101" s="9">
        <f t="shared" si="32"/>
        <v>1002.3328588799998</v>
      </c>
      <c r="X101" s="9">
        <f t="shared" si="33"/>
        <v>1042.4261732351997</v>
      </c>
      <c r="Y101" s="9">
        <f t="shared" si="34"/>
        <v>0.51888639999999997</v>
      </c>
      <c r="Z101" s="9">
        <f t="shared" si="35"/>
        <v>856.77899704319998</v>
      </c>
      <c r="AA101" s="9">
        <f t="shared" si="36"/>
        <v>759.77422233599998</v>
      </c>
      <c r="AB101" s="9">
        <f t="shared" si="37"/>
        <v>772.60109414399994</v>
      </c>
      <c r="AC101" s="9">
        <f t="shared" si="38"/>
        <v>783.55997491199992</v>
      </c>
      <c r="AD101" s="9">
        <f t="shared" si="39"/>
        <v>801.86628710399987</v>
      </c>
      <c r="AE101" s="9">
        <f t="shared" si="40"/>
        <v>833.94093858815984</v>
      </c>
      <c r="AF101" s="9">
        <f t="shared" si="41"/>
        <v>987.93562927103994</v>
      </c>
      <c r="AG101" s="14">
        <f t="shared" si="42"/>
        <v>-327.57437072896005</v>
      </c>
      <c r="AI101" s="8">
        <v>116</v>
      </c>
    </row>
    <row r="102" spans="1:35" ht="30">
      <c r="A102" s="8">
        <v>97</v>
      </c>
      <c r="B102" s="23" t="s">
        <v>76</v>
      </c>
      <c r="C102" s="7" t="s">
        <v>15</v>
      </c>
      <c r="D102" s="7"/>
      <c r="E102" s="7"/>
      <c r="F102" s="7"/>
      <c r="G102" s="7"/>
      <c r="H102" s="7"/>
      <c r="I102" s="7"/>
      <c r="J102" s="23">
        <v>1</v>
      </c>
      <c r="K102" s="8">
        <v>1315.51</v>
      </c>
      <c r="L102" s="15">
        <v>0.61456100000000002</v>
      </c>
      <c r="M102" s="24">
        <v>1406.4</v>
      </c>
      <c r="N102" s="24">
        <v>1448.4</v>
      </c>
      <c r="O102" s="24">
        <v>1488</v>
      </c>
      <c r="P102" s="24">
        <v>1490.4</v>
      </c>
      <c r="Q102" s="24">
        <v>1539.6</v>
      </c>
      <c r="R102" s="24">
        <v>1554</v>
      </c>
      <c r="S102" s="9">
        <f t="shared" si="43"/>
        <v>874.6432152000001</v>
      </c>
      <c r="T102" s="9">
        <f t="shared" ref="T102:T128" si="44">L102*60%*N102+L102*40%*O102</f>
        <v>899.86479864000012</v>
      </c>
      <c r="U102" s="9">
        <f t="shared" ref="U102:U128" si="45">L102*60%*O102+L102*40%*P102</f>
        <v>915.05674656000019</v>
      </c>
      <c r="V102" s="9">
        <f t="shared" ref="V102:V128" si="46">L102*60%*P102+L102*40%*Q102</f>
        <v>928.03627488000006</v>
      </c>
      <c r="W102" s="9">
        <f t="shared" ref="W102:W128" si="47">L102*60%*Q102+L102*40%*R102</f>
        <v>949.71798696000008</v>
      </c>
      <c r="X102" s="9">
        <f t="shared" ref="X102:X128" si="48">W102*1.04</f>
        <v>987.70670643840015</v>
      </c>
      <c r="Y102" s="9">
        <f t="shared" ref="Y102:Y128" si="49">L102*0.8</f>
        <v>0.49164880000000005</v>
      </c>
      <c r="Z102" s="9">
        <f t="shared" ref="Z102:Z128" si="50">L102*65.5%*M102+Y102*34.5%*N102</f>
        <v>811.80459877440012</v>
      </c>
      <c r="AA102" s="9">
        <f t="shared" ref="AA102:AA128" si="51">Y102*60%*N102+Y102*40%*O102</f>
        <v>719.89183891200014</v>
      </c>
      <c r="AB102" s="9">
        <f t="shared" ref="AB102:AB128" si="52">Y102*60%*O102+Y102*40%*P102</f>
        <v>732.04539724800009</v>
      </c>
      <c r="AC102" s="9">
        <f t="shared" ref="AC102:AC128" si="53">Y102*60%*P102+Y102*40%*Q102</f>
        <v>742.42901990400014</v>
      </c>
      <c r="AD102" s="9">
        <f t="shared" ref="AD102:AD128" si="54">Y102*60%*Q102+Y102*40%*R102</f>
        <v>759.77438956800006</v>
      </c>
      <c r="AE102" s="9">
        <f t="shared" ref="AE102:AE128" si="55">AD102*1.04</f>
        <v>790.16536515072005</v>
      </c>
      <c r="AF102" s="9">
        <f t="shared" ref="AF102:AF128" si="56">(T102+U102+V102+W102+X102)-(AA102+AB102+AC102+AD102+AE102)</f>
        <v>936.07650269568057</v>
      </c>
      <c r="AG102" s="14">
        <f t="shared" ref="AG102:AG128" si="57">AF102-K102</f>
        <v>-379.43349730431942</v>
      </c>
      <c r="AI102" s="8">
        <v>117</v>
      </c>
    </row>
    <row r="103" spans="1:35" ht="30">
      <c r="A103" s="8">
        <v>98</v>
      </c>
      <c r="B103" s="23" t="s">
        <v>67</v>
      </c>
      <c r="C103" s="7" t="s">
        <v>15</v>
      </c>
      <c r="D103" s="7"/>
      <c r="E103" s="7"/>
      <c r="F103" s="7"/>
      <c r="G103" s="7"/>
      <c r="H103" s="7"/>
      <c r="I103" s="7"/>
      <c r="J103" s="23">
        <v>1</v>
      </c>
      <c r="K103" s="8">
        <v>1315.51</v>
      </c>
      <c r="L103" s="15">
        <v>0.57776300000000003</v>
      </c>
      <c r="M103" s="24">
        <v>1406.4</v>
      </c>
      <c r="N103" s="24">
        <v>1448.4</v>
      </c>
      <c r="O103" s="24">
        <v>1488</v>
      </c>
      <c r="P103" s="24">
        <v>1490.4</v>
      </c>
      <c r="Q103" s="24">
        <v>1539.6</v>
      </c>
      <c r="R103" s="24">
        <v>1554</v>
      </c>
      <c r="S103" s="9">
        <f t="shared" si="43"/>
        <v>822.27230160000011</v>
      </c>
      <c r="T103" s="9">
        <f t="shared" si="44"/>
        <v>845.98369512000011</v>
      </c>
      <c r="U103" s="9">
        <f t="shared" si="45"/>
        <v>860.26599648000001</v>
      </c>
      <c r="V103" s="9">
        <f t="shared" si="46"/>
        <v>872.46835104000002</v>
      </c>
      <c r="W103" s="9">
        <f t="shared" si="47"/>
        <v>892.85182968000004</v>
      </c>
      <c r="X103" s="9">
        <f t="shared" si="48"/>
        <v>928.56590286720007</v>
      </c>
      <c r="Y103" s="9">
        <f t="shared" si="49"/>
        <v>0.46221040000000002</v>
      </c>
      <c r="Z103" s="9">
        <f t="shared" si="50"/>
        <v>763.19626595520003</v>
      </c>
      <c r="AA103" s="9">
        <f t="shared" si="51"/>
        <v>676.78695609600004</v>
      </c>
      <c r="AB103" s="9">
        <f t="shared" si="52"/>
        <v>688.21279718400001</v>
      </c>
      <c r="AC103" s="9">
        <f t="shared" si="53"/>
        <v>697.9746808320001</v>
      </c>
      <c r="AD103" s="9">
        <f t="shared" si="54"/>
        <v>714.28146374400001</v>
      </c>
      <c r="AE103" s="9">
        <f t="shared" si="55"/>
        <v>742.85272229376005</v>
      </c>
      <c r="AF103" s="9">
        <f t="shared" si="56"/>
        <v>880.02715503743957</v>
      </c>
      <c r="AG103" s="14">
        <f t="shared" si="57"/>
        <v>-435.48284496256042</v>
      </c>
      <c r="AI103" s="8">
        <v>118</v>
      </c>
    </row>
    <row r="104" spans="1:35" ht="30">
      <c r="A104" s="8">
        <v>99</v>
      </c>
      <c r="B104" s="23" t="s">
        <v>118</v>
      </c>
      <c r="C104" s="7" t="s">
        <v>15</v>
      </c>
      <c r="D104" s="7"/>
      <c r="E104" s="7"/>
      <c r="F104" s="7"/>
      <c r="G104" s="7"/>
      <c r="H104" s="7"/>
      <c r="I104" s="7"/>
      <c r="J104" s="23">
        <v>1</v>
      </c>
      <c r="K104" s="8">
        <v>1315.51</v>
      </c>
      <c r="L104" s="15">
        <v>0.7883</v>
      </c>
      <c r="M104" s="24">
        <v>1406.4</v>
      </c>
      <c r="N104" s="24">
        <v>1448.4</v>
      </c>
      <c r="O104" s="24">
        <v>1488</v>
      </c>
      <c r="P104" s="24">
        <v>1490.4</v>
      </c>
      <c r="Q104" s="24">
        <v>1539.6</v>
      </c>
      <c r="R104" s="24">
        <v>1554</v>
      </c>
      <c r="S104" s="9">
        <f t="shared" si="43"/>
        <v>1121.9085600000001</v>
      </c>
      <c r="T104" s="9">
        <f t="shared" si="44"/>
        <v>1154.2603920000001</v>
      </c>
      <c r="U104" s="9">
        <f t="shared" si="45"/>
        <v>1173.7471680000001</v>
      </c>
      <c r="V104" s="9">
        <f t="shared" si="46"/>
        <v>1190.396064</v>
      </c>
      <c r="W104" s="9">
        <f t="shared" si="47"/>
        <v>1218.2072880000001</v>
      </c>
      <c r="X104" s="9">
        <f t="shared" si="48"/>
        <v>1266.9355795200001</v>
      </c>
      <c r="Y104" s="9">
        <f t="shared" si="49"/>
        <v>0.63064000000000009</v>
      </c>
      <c r="Z104" s="9">
        <f t="shared" si="50"/>
        <v>1041.30520032</v>
      </c>
      <c r="AA104" s="9">
        <f t="shared" si="51"/>
        <v>923.40831360000016</v>
      </c>
      <c r="AB104" s="9">
        <f t="shared" si="52"/>
        <v>938.99773440000013</v>
      </c>
      <c r="AC104" s="9">
        <f t="shared" si="53"/>
        <v>952.31685120000009</v>
      </c>
      <c r="AD104" s="9">
        <f t="shared" si="54"/>
        <v>974.5658304000001</v>
      </c>
      <c r="AE104" s="9">
        <f t="shared" si="55"/>
        <v>1013.5484636160002</v>
      </c>
      <c r="AF104" s="9">
        <f t="shared" si="56"/>
        <v>1200.7092983039993</v>
      </c>
      <c r="AG104" s="14">
        <f t="shared" si="57"/>
        <v>-114.80070169600071</v>
      </c>
      <c r="AI104" s="8">
        <v>119</v>
      </c>
    </row>
    <row r="105" spans="1:35" ht="30">
      <c r="A105" s="8">
        <v>100</v>
      </c>
      <c r="B105" s="23" t="s">
        <v>136</v>
      </c>
      <c r="C105" s="7" t="s">
        <v>8</v>
      </c>
      <c r="D105" s="7"/>
      <c r="E105" s="7"/>
      <c r="F105" s="7"/>
      <c r="G105" s="7"/>
      <c r="H105" s="7"/>
      <c r="I105" s="7"/>
      <c r="J105" s="23">
        <v>1</v>
      </c>
      <c r="K105" s="8">
        <v>1315.51</v>
      </c>
      <c r="L105" s="15">
        <v>0.91602399999999995</v>
      </c>
      <c r="M105" s="25">
        <v>1509.6</v>
      </c>
      <c r="N105" s="24">
        <v>1554</v>
      </c>
      <c r="O105" s="24">
        <v>1597.2</v>
      </c>
      <c r="P105" s="24">
        <v>1599.6</v>
      </c>
      <c r="Q105" s="24">
        <v>1663.6</v>
      </c>
      <c r="R105" s="24">
        <v>1668</v>
      </c>
      <c r="S105" s="9">
        <f t="shared" si="43"/>
        <v>1399.0984166399999</v>
      </c>
      <c r="T105" s="9">
        <f t="shared" si="44"/>
        <v>1439.3301907199998</v>
      </c>
      <c r="U105" s="9">
        <f t="shared" si="45"/>
        <v>1463.9529158400001</v>
      </c>
      <c r="V105" s="9">
        <f t="shared" si="46"/>
        <v>1488.7222047999999</v>
      </c>
      <c r="W105" s="9">
        <f t="shared" si="47"/>
        <v>1525.50972864</v>
      </c>
      <c r="X105" s="9">
        <f t="shared" si="48"/>
        <v>1586.5301177856002</v>
      </c>
      <c r="Y105" s="9">
        <f t="shared" si="49"/>
        <v>0.7328192</v>
      </c>
      <c r="Z105" s="9">
        <f t="shared" si="50"/>
        <v>1298.6398966080001</v>
      </c>
      <c r="AA105" s="9">
        <f t="shared" si="51"/>
        <v>1151.4641525760001</v>
      </c>
      <c r="AB105" s="9">
        <f t="shared" si="52"/>
        <v>1171.162332672</v>
      </c>
      <c r="AC105" s="9">
        <f t="shared" si="53"/>
        <v>1190.9777638399999</v>
      </c>
      <c r="AD105" s="9">
        <f t="shared" si="54"/>
        <v>1220.4077829119999</v>
      </c>
      <c r="AE105" s="9">
        <f t="shared" si="55"/>
        <v>1269.22409422848</v>
      </c>
      <c r="AF105" s="9">
        <f t="shared" si="56"/>
        <v>1500.8090315571208</v>
      </c>
      <c r="AG105" s="14">
        <f t="shared" si="57"/>
        <v>185.29903155712077</v>
      </c>
      <c r="AI105" s="8">
        <v>120</v>
      </c>
    </row>
    <row r="106" spans="1:35" ht="30">
      <c r="A106" s="8">
        <v>101</v>
      </c>
      <c r="B106" s="23" t="s">
        <v>119</v>
      </c>
      <c r="C106" s="7" t="s">
        <v>8</v>
      </c>
      <c r="D106" s="7"/>
      <c r="E106" s="7"/>
      <c r="F106" s="7"/>
      <c r="G106" s="7"/>
      <c r="H106" s="7"/>
      <c r="I106" s="7"/>
      <c r="J106" s="23">
        <v>1</v>
      </c>
      <c r="K106" s="8">
        <v>1315.51</v>
      </c>
      <c r="L106" s="15">
        <v>0.79030199999999995</v>
      </c>
      <c r="M106" s="25">
        <v>1509.6</v>
      </c>
      <c r="N106" s="24">
        <v>1554</v>
      </c>
      <c r="O106" s="24">
        <v>1597.2</v>
      </c>
      <c r="P106" s="24">
        <v>1599.6</v>
      </c>
      <c r="Q106" s="24">
        <v>1663.6</v>
      </c>
      <c r="R106" s="24">
        <v>1668</v>
      </c>
      <c r="S106" s="9">
        <f t="shared" si="43"/>
        <v>1207.0756627199999</v>
      </c>
      <c r="T106" s="9">
        <f t="shared" si="44"/>
        <v>1241.7857265599998</v>
      </c>
      <c r="U106" s="9">
        <f t="shared" si="45"/>
        <v>1263.0290443199999</v>
      </c>
      <c r="V106" s="9">
        <f t="shared" si="46"/>
        <v>1284.3988104</v>
      </c>
      <c r="W106" s="9">
        <f t="shared" si="47"/>
        <v>1316.1373387199999</v>
      </c>
      <c r="X106" s="9">
        <f t="shared" si="48"/>
        <v>1368.7828322687999</v>
      </c>
      <c r="Y106" s="9">
        <f t="shared" si="49"/>
        <v>0.63224159999999996</v>
      </c>
      <c r="Z106" s="9">
        <f t="shared" si="50"/>
        <v>1120.404822984</v>
      </c>
      <c r="AA106" s="9">
        <f t="shared" si="51"/>
        <v>993.42858124799989</v>
      </c>
      <c r="AB106" s="9">
        <f t="shared" si="52"/>
        <v>1010.4232354559999</v>
      </c>
      <c r="AC106" s="9">
        <f t="shared" si="53"/>
        <v>1027.5190483199999</v>
      </c>
      <c r="AD106" s="9">
        <f t="shared" si="54"/>
        <v>1052.9098709759999</v>
      </c>
      <c r="AE106" s="9">
        <f t="shared" si="55"/>
        <v>1095.02626581504</v>
      </c>
      <c r="AF106" s="9">
        <f t="shared" si="56"/>
        <v>1294.8267504537607</v>
      </c>
      <c r="AG106" s="14">
        <f t="shared" si="57"/>
        <v>-20.683249546239267</v>
      </c>
      <c r="AI106" s="8">
        <v>121</v>
      </c>
    </row>
    <row r="107" spans="1:35" ht="30">
      <c r="A107" s="8">
        <v>102</v>
      </c>
      <c r="B107" s="23" t="s">
        <v>144</v>
      </c>
      <c r="C107" s="7" t="s">
        <v>8</v>
      </c>
      <c r="D107" s="7"/>
      <c r="E107" s="7"/>
      <c r="F107" s="7"/>
      <c r="G107" s="7"/>
      <c r="H107" s="7"/>
      <c r="I107" s="7"/>
      <c r="J107" s="23">
        <v>1</v>
      </c>
      <c r="K107" s="8">
        <v>1315.51</v>
      </c>
      <c r="L107" s="15">
        <v>1.003965</v>
      </c>
      <c r="M107" s="25">
        <v>1509.6</v>
      </c>
      <c r="N107" s="24">
        <v>1554</v>
      </c>
      <c r="O107" s="24">
        <v>1597.2</v>
      </c>
      <c r="P107" s="24">
        <v>1599.6</v>
      </c>
      <c r="Q107" s="24">
        <v>1663.6</v>
      </c>
      <c r="R107" s="24">
        <v>1668</v>
      </c>
      <c r="S107" s="9">
        <f t="shared" si="43"/>
        <v>1533.4159823999998</v>
      </c>
      <c r="T107" s="9">
        <f t="shared" si="44"/>
        <v>1577.5101251999999</v>
      </c>
      <c r="U107" s="9">
        <f t="shared" si="45"/>
        <v>1604.4967044</v>
      </c>
      <c r="V107" s="9">
        <f t="shared" si="46"/>
        <v>1631.6439179999998</v>
      </c>
      <c r="W107" s="9">
        <f t="shared" si="47"/>
        <v>1671.9631524000001</v>
      </c>
      <c r="X107" s="9">
        <f t="shared" si="48"/>
        <v>1738.8416784960002</v>
      </c>
      <c r="Y107" s="9">
        <f t="shared" si="49"/>
        <v>0.803172</v>
      </c>
      <c r="Z107" s="9">
        <f t="shared" si="50"/>
        <v>1423.3131487799999</v>
      </c>
      <c r="AA107" s="9">
        <f t="shared" si="51"/>
        <v>1262.0081001600001</v>
      </c>
      <c r="AB107" s="9">
        <f t="shared" si="52"/>
        <v>1283.59736352</v>
      </c>
      <c r="AC107" s="9">
        <f t="shared" si="53"/>
        <v>1305.3151343999998</v>
      </c>
      <c r="AD107" s="9">
        <f t="shared" si="54"/>
        <v>1337.5705219199999</v>
      </c>
      <c r="AE107" s="9">
        <f t="shared" si="55"/>
        <v>1391.0733427968</v>
      </c>
      <c r="AF107" s="9">
        <f t="shared" si="56"/>
        <v>1644.8911156992017</v>
      </c>
      <c r="AG107" s="14">
        <f t="shared" si="57"/>
        <v>329.3811156992017</v>
      </c>
      <c r="AI107" s="8">
        <v>122</v>
      </c>
    </row>
    <row r="108" spans="1:35" ht="30">
      <c r="A108" s="8">
        <v>103</v>
      </c>
      <c r="B108" s="23" t="s">
        <v>102</v>
      </c>
      <c r="C108" s="7" t="s">
        <v>9</v>
      </c>
      <c r="D108" s="7"/>
      <c r="E108" s="7"/>
      <c r="F108" s="7"/>
      <c r="G108" s="7"/>
      <c r="H108" s="7"/>
      <c r="I108" s="7"/>
      <c r="J108" s="23">
        <v>1</v>
      </c>
      <c r="K108" s="8">
        <v>1315.51</v>
      </c>
      <c r="L108" s="15">
        <v>0.71650599999999998</v>
      </c>
      <c r="M108" s="24">
        <v>1406.4</v>
      </c>
      <c r="N108" s="24">
        <v>1448.4</v>
      </c>
      <c r="O108" s="24">
        <v>1488</v>
      </c>
      <c r="P108" s="24">
        <v>1490.4</v>
      </c>
      <c r="Q108" s="24">
        <v>1539.6</v>
      </c>
      <c r="R108" s="24">
        <v>1554</v>
      </c>
      <c r="S108" s="9">
        <f t="shared" si="43"/>
        <v>1019.7313392000001</v>
      </c>
      <c r="T108" s="9">
        <f t="shared" si="44"/>
        <v>1049.1367454400001</v>
      </c>
      <c r="U108" s="9">
        <f t="shared" si="45"/>
        <v>1066.8487737599999</v>
      </c>
      <c r="V108" s="9">
        <f t="shared" si="46"/>
        <v>1081.9813804800001</v>
      </c>
      <c r="W108" s="9">
        <f t="shared" si="47"/>
        <v>1107.2597121599999</v>
      </c>
      <c r="X108" s="9">
        <f t="shared" si="48"/>
        <v>1151.5501006463999</v>
      </c>
      <c r="Y108" s="9">
        <f t="shared" si="49"/>
        <v>0.57320479999999996</v>
      </c>
      <c r="Z108" s="9">
        <f t="shared" si="50"/>
        <v>946.46888730240005</v>
      </c>
      <c r="AA108" s="9">
        <f t="shared" si="51"/>
        <v>839.30939635200002</v>
      </c>
      <c r="AB108" s="9">
        <f t="shared" si="52"/>
        <v>853.47901900800002</v>
      </c>
      <c r="AC108" s="9">
        <f t="shared" si="53"/>
        <v>865.58510438400003</v>
      </c>
      <c r="AD108" s="9">
        <f t="shared" si="54"/>
        <v>885.80776972799993</v>
      </c>
      <c r="AE108" s="9">
        <f t="shared" si="55"/>
        <v>921.24008051711996</v>
      </c>
      <c r="AF108" s="9">
        <f t="shared" si="56"/>
        <v>1091.3553424972806</v>
      </c>
      <c r="AG108" s="14">
        <f t="shared" si="57"/>
        <v>-224.15465750271937</v>
      </c>
      <c r="AI108" s="8">
        <v>123</v>
      </c>
    </row>
    <row r="109" spans="1:35" ht="45">
      <c r="A109" s="8">
        <v>104</v>
      </c>
      <c r="B109" s="23" t="s">
        <v>140</v>
      </c>
      <c r="C109" s="7" t="s">
        <v>8</v>
      </c>
      <c r="D109" s="7"/>
      <c r="E109" s="7"/>
      <c r="F109" s="7"/>
      <c r="G109" s="7"/>
      <c r="H109" s="7"/>
      <c r="I109" s="7"/>
      <c r="J109" s="23">
        <v>1</v>
      </c>
      <c r="K109" s="8">
        <v>1315.51</v>
      </c>
      <c r="L109" s="15">
        <v>0.97426800000000002</v>
      </c>
      <c r="M109" s="25">
        <v>1509.6</v>
      </c>
      <c r="N109" s="24">
        <v>1554</v>
      </c>
      <c r="O109" s="24">
        <v>1597.2</v>
      </c>
      <c r="P109" s="24">
        <v>1599.6</v>
      </c>
      <c r="Q109" s="24">
        <v>1663.6</v>
      </c>
      <c r="R109" s="24">
        <v>1668</v>
      </c>
      <c r="S109" s="9">
        <f t="shared" si="43"/>
        <v>1488.05797248</v>
      </c>
      <c r="T109" s="9">
        <f t="shared" si="44"/>
        <v>1530.8478230400001</v>
      </c>
      <c r="U109" s="9">
        <f t="shared" si="45"/>
        <v>1557.0361468799999</v>
      </c>
      <c r="V109" s="9">
        <f t="shared" si="46"/>
        <v>1583.3803536</v>
      </c>
      <c r="W109" s="9">
        <f t="shared" si="47"/>
        <v>1622.5069564800001</v>
      </c>
      <c r="X109" s="9">
        <f t="shared" si="48"/>
        <v>1687.4072347392002</v>
      </c>
      <c r="Y109" s="9">
        <f t="shared" si="49"/>
        <v>0.77941440000000006</v>
      </c>
      <c r="Z109" s="9">
        <f t="shared" si="50"/>
        <v>1381.211949456</v>
      </c>
      <c r="AA109" s="9">
        <f t="shared" si="51"/>
        <v>1224.6782584320001</v>
      </c>
      <c r="AB109" s="9">
        <f t="shared" si="52"/>
        <v>1245.6289175040001</v>
      </c>
      <c r="AC109" s="9">
        <f t="shared" si="53"/>
        <v>1266.7042828799999</v>
      </c>
      <c r="AD109" s="9">
        <f t="shared" si="54"/>
        <v>1298.0055651840003</v>
      </c>
      <c r="AE109" s="9">
        <f t="shared" si="55"/>
        <v>1349.9257877913603</v>
      </c>
      <c r="AF109" s="9">
        <f t="shared" si="56"/>
        <v>1596.235702947838</v>
      </c>
      <c r="AG109" s="14">
        <f t="shared" si="57"/>
        <v>280.72570294783804</v>
      </c>
      <c r="AI109" s="8">
        <v>124</v>
      </c>
    </row>
    <row r="110" spans="1:35" ht="30">
      <c r="A110" s="8">
        <v>105</v>
      </c>
      <c r="B110" s="23" t="s">
        <v>126</v>
      </c>
      <c r="C110" s="7" t="s">
        <v>9</v>
      </c>
      <c r="D110" s="7"/>
      <c r="E110" s="7"/>
      <c r="F110" s="7"/>
      <c r="G110" s="7"/>
      <c r="H110" s="7"/>
      <c r="I110" s="7"/>
      <c r="J110" s="23">
        <v>1</v>
      </c>
      <c r="K110" s="8">
        <v>1315.51</v>
      </c>
      <c r="L110" s="15">
        <v>0.82309100000000002</v>
      </c>
      <c r="M110" s="24">
        <v>1406.4</v>
      </c>
      <c r="N110" s="24">
        <v>1448.4</v>
      </c>
      <c r="O110" s="24">
        <v>1488</v>
      </c>
      <c r="P110" s="24">
        <v>1490.4</v>
      </c>
      <c r="Q110" s="24">
        <v>1539.6</v>
      </c>
      <c r="R110" s="24">
        <v>1554</v>
      </c>
      <c r="S110" s="9">
        <f t="shared" si="43"/>
        <v>1171.4231112</v>
      </c>
      <c r="T110" s="9">
        <f t="shared" si="44"/>
        <v>1205.2027658400002</v>
      </c>
      <c r="U110" s="9">
        <f t="shared" si="45"/>
        <v>1225.5495753600001</v>
      </c>
      <c r="V110" s="9">
        <f t="shared" si="46"/>
        <v>1242.9332572799999</v>
      </c>
      <c r="W110" s="9">
        <f t="shared" si="47"/>
        <v>1271.97190776</v>
      </c>
      <c r="X110" s="9">
        <f t="shared" si="48"/>
        <v>1322.8507840704001</v>
      </c>
      <c r="Y110" s="9">
        <f t="shared" si="49"/>
        <v>0.65847280000000008</v>
      </c>
      <c r="Z110" s="9">
        <f t="shared" si="50"/>
        <v>1087.2623856864002</v>
      </c>
      <c r="AA110" s="9">
        <f t="shared" si="51"/>
        <v>964.16221267200012</v>
      </c>
      <c r="AB110" s="9">
        <f t="shared" si="52"/>
        <v>980.43966028800014</v>
      </c>
      <c r="AC110" s="9">
        <f t="shared" si="53"/>
        <v>994.34660582400011</v>
      </c>
      <c r="AD110" s="9">
        <f t="shared" si="54"/>
        <v>1017.5775262080001</v>
      </c>
      <c r="AE110" s="9">
        <f t="shared" si="55"/>
        <v>1058.2806272563203</v>
      </c>
      <c r="AF110" s="9">
        <f t="shared" si="56"/>
        <v>1253.7016580620784</v>
      </c>
      <c r="AG110" s="14">
        <f t="shared" si="57"/>
        <v>-61.808341937921568</v>
      </c>
      <c r="AI110" s="8">
        <v>125</v>
      </c>
    </row>
    <row r="111" spans="1:35" ht="30">
      <c r="A111" s="8">
        <v>106</v>
      </c>
      <c r="B111" s="23" t="s">
        <v>146</v>
      </c>
      <c r="C111" s="7" t="s">
        <v>9</v>
      </c>
      <c r="D111" s="7"/>
      <c r="E111" s="7"/>
      <c r="F111" s="7"/>
      <c r="G111" s="7"/>
      <c r="H111" s="7"/>
      <c r="I111" s="7"/>
      <c r="J111" s="23">
        <v>1</v>
      </c>
      <c r="K111" s="8">
        <v>1315.51</v>
      </c>
      <c r="L111" s="15">
        <v>1.0211079999999999</v>
      </c>
      <c r="M111" s="24">
        <v>1406.4</v>
      </c>
      <c r="N111" s="24">
        <v>1448.4</v>
      </c>
      <c r="O111" s="24">
        <v>1488</v>
      </c>
      <c r="P111" s="24">
        <v>1490.4</v>
      </c>
      <c r="Q111" s="24">
        <v>1539.6</v>
      </c>
      <c r="R111" s="24">
        <v>1554</v>
      </c>
      <c r="S111" s="9">
        <f t="shared" si="43"/>
        <v>1453.2409056000001</v>
      </c>
      <c r="T111" s="9">
        <f t="shared" si="44"/>
        <v>1495.1471779199999</v>
      </c>
      <c r="U111" s="9">
        <f t="shared" si="45"/>
        <v>1520.38896768</v>
      </c>
      <c r="V111" s="9">
        <f t="shared" si="46"/>
        <v>1541.9547686399999</v>
      </c>
      <c r="W111" s="9">
        <f t="shared" si="47"/>
        <v>1577.9794588799998</v>
      </c>
      <c r="X111" s="9">
        <f t="shared" si="48"/>
        <v>1641.0986372351999</v>
      </c>
      <c r="Y111" s="9">
        <f t="shared" si="49"/>
        <v>0.81688640000000001</v>
      </c>
      <c r="Z111" s="9">
        <f t="shared" si="50"/>
        <v>1348.8330210432</v>
      </c>
      <c r="AA111" s="9">
        <f t="shared" si="51"/>
        <v>1196.117742336</v>
      </c>
      <c r="AB111" s="9">
        <f t="shared" si="52"/>
        <v>1216.311174144</v>
      </c>
      <c r="AC111" s="9">
        <f t="shared" si="53"/>
        <v>1233.563814912</v>
      </c>
      <c r="AD111" s="9">
        <f t="shared" si="54"/>
        <v>1262.3835671040001</v>
      </c>
      <c r="AE111" s="9">
        <f t="shared" si="55"/>
        <v>1312.8789097881602</v>
      </c>
      <c r="AF111" s="9">
        <f t="shared" si="56"/>
        <v>1555.3138020710394</v>
      </c>
      <c r="AG111" s="14">
        <f t="shared" si="57"/>
        <v>239.8038020710394</v>
      </c>
      <c r="AI111" s="8">
        <v>126</v>
      </c>
    </row>
    <row r="112" spans="1:35" ht="30">
      <c r="A112" s="8">
        <v>107</v>
      </c>
      <c r="B112" s="23" t="s">
        <v>131</v>
      </c>
      <c r="C112" s="7" t="s">
        <v>9</v>
      </c>
      <c r="D112" s="7"/>
      <c r="E112" s="7"/>
      <c r="F112" s="7"/>
      <c r="G112" s="7"/>
      <c r="H112" s="7"/>
      <c r="I112" s="7"/>
      <c r="J112" s="23">
        <v>1</v>
      </c>
      <c r="K112" s="8">
        <v>1315.51</v>
      </c>
      <c r="L112" s="15">
        <v>0.88919999999999999</v>
      </c>
      <c r="M112" s="24">
        <v>1406.4</v>
      </c>
      <c r="N112" s="24">
        <v>1448.4</v>
      </c>
      <c r="O112" s="24">
        <v>1488</v>
      </c>
      <c r="P112" s="24">
        <v>1490.4</v>
      </c>
      <c r="Q112" s="24">
        <v>1539.6</v>
      </c>
      <c r="R112" s="24">
        <v>1554</v>
      </c>
      <c r="S112" s="9">
        <f t="shared" si="43"/>
        <v>1265.50944</v>
      </c>
      <c r="T112" s="9">
        <f t="shared" si="44"/>
        <v>1302.0022080000001</v>
      </c>
      <c r="U112" s="9">
        <f t="shared" si="45"/>
        <v>1323.983232</v>
      </c>
      <c r="V112" s="9">
        <f t="shared" si="46"/>
        <v>1342.763136</v>
      </c>
      <c r="W112" s="9">
        <f t="shared" si="47"/>
        <v>1374.134112</v>
      </c>
      <c r="X112" s="9">
        <f t="shared" si="48"/>
        <v>1429.09947648</v>
      </c>
      <c r="Y112" s="9">
        <f t="shared" si="49"/>
        <v>0.71135999999999999</v>
      </c>
      <c r="Z112" s="9">
        <f t="shared" si="50"/>
        <v>1174.5890956800001</v>
      </c>
      <c r="AA112" s="9">
        <f t="shared" si="51"/>
        <v>1041.6017664000001</v>
      </c>
      <c r="AB112" s="9">
        <f t="shared" si="52"/>
        <v>1059.1865855999999</v>
      </c>
      <c r="AC112" s="9">
        <f t="shared" si="53"/>
        <v>1074.2105088000001</v>
      </c>
      <c r="AD112" s="9">
        <f t="shared" si="54"/>
        <v>1099.3072895999999</v>
      </c>
      <c r="AE112" s="9">
        <f t="shared" si="55"/>
        <v>1143.2795811839999</v>
      </c>
      <c r="AF112" s="9">
        <f t="shared" si="56"/>
        <v>1354.396432896001</v>
      </c>
      <c r="AG112" s="14">
        <f t="shared" si="57"/>
        <v>38.886432896000997</v>
      </c>
      <c r="AI112" s="8">
        <v>127</v>
      </c>
    </row>
    <row r="113" spans="1:35" ht="30">
      <c r="A113" s="8">
        <v>108</v>
      </c>
      <c r="B113" s="23" t="s">
        <v>105</v>
      </c>
      <c r="C113" s="7" t="s">
        <v>9</v>
      </c>
      <c r="D113" s="7"/>
      <c r="E113" s="7"/>
      <c r="F113" s="7"/>
      <c r="G113" s="7"/>
      <c r="H113" s="7"/>
      <c r="I113" s="7"/>
      <c r="J113" s="23">
        <v>1</v>
      </c>
      <c r="K113" s="8">
        <v>1315.51</v>
      </c>
      <c r="L113" s="15">
        <v>0.73747700000000005</v>
      </c>
      <c r="M113" s="24">
        <v>1406.4</v>
      </c>
      <c r="N113" s="24">
        <v>1448.4</v>
      </c>
      <c r="O113" s="24">
        <v>1488</v>
      </c>
      <c r="P113" s="24">
        <v>1490.4</v>
      </c>
      <c r="Q113" s="24">
        <v>1539.6</v>
      </c>
      <c r="R113" s="24">
        <v>1554</v>
      </c>
      <c r="S113" s="9">
        <f t="shared" si="43"/>
        <v>1049.5772664000001</v>
      </c>
      <c r="T113" s="9">
        <f t="shared" si="44"/>
        <v>1079.8433224800001</v>
      </c>
      <c r="U113" s="9">
        <f t="shared" si="45"/>
        <v>1098.0737539199999</v>
      </c>
      <c r="V113" s="9">
        <f t="shared" si="46"/>
        <v>1113.6492681600002</v>
      </c>
      <c r="W113" s="9">
        <f t="shared" si="47"/>
        <v>1139.66745672</v>
      </c>
      <c r="X113" s="9">
        <f t="shared" si="48"/>
        <v>1185.2541549888001</v>
      </c>
      <c r="Y113" s="9">
        <f t="shared" si="49"/>
        <v>0.58998160000000011</v>
      </c>
      <c r="Z113" s="9">
        <f t="shared" si="50"/>
        <v>974.1705381408002</v>
      </c>
      <c r="AA113" s="9">
        <f t="shared" si="51"/>
        <v>863.87465798400035</v>
      </c>
      <c r="AB113" s="9">
        <f t="shared" si="52"/>
        <v>878.45900313600021</v>
      </c>
      <c r="AC113" s="9">
        <f t="shared" si="53"/>
        <v>890.91941452800029</v>
      </c>
      <c r="AD113" s="9">
        <f t="shared" si="54"/>
        <v>911.73396537600024</v>
      </c>
      <c r="AE113" s="9">
        <f t="shared" si="55"/>
        <v>948.20332399104029</v>
      </c>
      <c r="AF113" s="9">
        <f t="shared" si="56"/>
        <v>1123.2975912537586</v>
      </c>
      <c r="AG113" s="14">
        <f t="shared" si="57"/>
        <v>-192.21240874624141</v>
      </c>
      <c r="AI113" s="8">
        <v>128</v>
      </c>
    </row>
    <row r="114" spans="1:35" ht="30">
      <c r="A114" s="8">
        <v>109</v>
      </c>
      <c r="B114" s="23" t="s">
        <v>78</v>
      </c>
      <c r="C114" s="7" t="s">
        <v>9</v>
      </c>
      <c r="D114" s="7"/>
      <c r="E114" s="7"/>
      <c r="F114" s="7"/>
      <c r="G114" s="7"/>
      <c r="H114" s="7"/>
      <c r="I114" s="7"/>
      <c r="J114" s="23">
        <v>1</v>
      </c>
      <c r="K114" s="8">
        <v>1315.51</v>
      </c>
      <c r="L114" s="15">
        <v>0.62814800000000004</v>
      </c>
      <c r="M114" s="24">
        <v>1406.4</v>
      </c>
      <c r="N114" s="24">
        <v>1448.4</v>
      </c>
      <c r="O114" s="24">
        <v>1488</v>
      </c>
      <c r="P114" s="24">
        <v>1490.4</v>
      </c>
      <c r="Q114" s="24">
        <v>1539.6</v>
      </c>
      <c r="R114" s="24">
        <v>1554</v>
      </c>
      <c r="S114" s="9">
        <f t="shared" si="43"/>
        <v>893.98023360000013</v>
      </c>
      <c r="T114" s="9">
        <f t="shared" si="44"/>
        <v>919.75942752000014</v>
      </c>
      <c r="U114" s="9">
        <f t="shared" si="45"/>
        <v>935.28724608000016</v>
      </c>
      <c r="V114" s="9">
        <f t="shared" si="46"/>
        <v>948.55373184000007</v>
      </c>
      <c r="W114" s="9">
        <f t="shared" si="47"/>
        <v>970.71479327999998</v>
      </c>
      <c r="X114" s="9">
        <f t="shared" si="48"/>
        <v>1009.5433850112</v>
      </c>
      <c r="Y114" s="9">
        <f t="shared" si="49"/>
        <v>0.50251840000000003</v>
      </c>
      <c r="Z114" s="9">
        <f t="shared" si="50"/>
        <v>829.75235185920019</v>
      </c>
      <c r="AA114" s="9">
        <f t="shared" si="51"/>
        <v>735.80754201600007</v>
      </c>
      <c r="AB114" s="9">
        <f t="shared" si="52"/>
        <v>748.22979686400004</v>
      </c>
      <c r="AC114" s="9">
        <f t="shared" si="53"/>
        <v>758.84298547200001</v>
      </c>
      <c r="AD114" s="9">
        <f t="shared" si="54"/>
        <v>776.57183462400008</v>
      </c>
      <c r="AE114" s="9">
        <f t="shared" si="55"/>
        <v>807.63470800896016</v>
      </c>
      <c r="AF114" s="9">
        <f t="shared" si="56"/>
        <v>956.77171674623969</v>
      </c>
      <c r="AG114" s="14">
        <f t="shared" si="57"/>
        <v>-358.7382832537603</v>
      </c>
      <c r="AI114" s="8">
        <v>129</v>
      </c>
    </row>
    <row r="115" spans="1:35" ht="30">
      <c r="A115" s="8">
        <v>110</v>
      </c>
      <c r="B115" s="23" t="s">
        <v>107</v>
      </c>
      <c r="C115" s="7" t="s">
        <v>9</v>
      </c>
      <c r="D115" s="7"/>
      <c r="E115" s="7"/>
      <c r="F115" s="7"/>
      <c r="G115" s="7"/>
      <c r="H115" s="7"/>
      <c r="I115" s="7"/>
      <c r="J115" s="23">
        <v>1</v>
      </c>
      <c r="K115" s="8">
        <v>1315.51</v>
      </c>
      <c r="L115" s="15">
        <v>0.74419999999999997</v>
      </c>
      <c r="M115" s="24">
        <v>1406.4</v>
      </c>
      <c r="N115" s="24">
        <v>1448.4</v>
      </c>
      <c r="O115" s="24">
        <v>1488</v>
      </c>
      <c r="P115" s="24">
        <v>1490.4</v>
      </c>
      <c r="Q115" s="24">
        <v>1539.6</v>
      </c>
      <c r="R115" s="24">
        <v>1554</v>
      </c>
      <c r="S115" s="9">
        <f t="shared" si="43"/>
        <v>1059.14544</v>
      </c>
      <c r="T115" s="9">
        <f t="shared" si="44"/>
        <v>1089.687408</v>
      </c>
      <c r="U115" s="9">
        <f t="shared" si="45"/>
        <v>1108.084032</v>
      </c>
      <c r="V115" s="9">
        <f t="shared" si="46"/>
        <v>1123.8015359999999</v>
      </c>
      <c r="W115" s="9">
        <f t="shared" si="47"/>
        <v>1150.056912</v>
      </c>
      <c r="X115" s="9">
        <f t="shared" si="48"/>
        <v>1196.0591884800001</v>
      </c>
      <c r="Y115" s="9">
        <f t="shared" si="49"/>
        <v>0.59536</v>
      </c>
      <c r="Z115" s="9">
        <f t="shared" si="50"/>
        <v>983.05128768000009</v>
      </c>
      <c r="AA115" s="9">
        <f t="shared" si="51"/>
        <v>871.74992640000005</v>
      </c>
      <c r="AB115" s="9">
        <f t="shared" si="52"/>
        <v>886.46722559999989</v>
      </c>
      <c r="AC115" s="9">
        <f t="shared" si="53"/>
        <v>899.0412288</v>
      </c>
      <c r="AD115" s="9">
        <f t="shared" si="54"/>
        <v>920.04552960000001</v>
      </c>
      <c r="AE115" s="9">
        <f t="shared" si="55"/>
        <v>956.84735078400001</v>
      </c>
      <c r="AF115" s="9">
        <f t="shared" si="56"/>
        <v>1133.5378152959993</v>
      </c>
      <c r="AG115" s="14">
        <f t="shared" si="57"/>
        <v>-181.97218470400071</v>
      </c>
      <c r="AI115" s="8">
        <v>130</v>
      </c>
    </row>
    <row r="116" spans="1:35" ht="30">
      <c r="A116" s="8">
        <v>111</v>
      </c>
      <c r="B116" s="23" t="s">
        <v>87</v>
      </c>
      <c r="C116" s="7" t="s">
        <v>9</v>
      </c>
      <c r="D116" s="7"/>
      <c r="E116" s="7"/>
      <c r="F116" s="7"/>
      <c r="G116" s="7"/>
      <c r="H116" s="7"/>
      <c r="I116" s="7"/>
      <c r="J116" s="23">
        <v>1</v>
      </c>
      <c r="K116" s="8">
        <v>1315.51</v>
      </c>
      <c r="L116" s="15">
        <v>0.65649999999999997</v>
      </c>
      <c r="M116" s="24">
        <v>1406.4</v>
      </c>
      <c r="N116" s="24">
        <v>1448.4</v>
      </c>
      <c r="O116" s="24">
        <v>1488</v>
      </c>
      <c r="P116" s="24">
        <v>1490.4</v>
      </c>
      <c r="Q116" s="24">
        <v>1539.6</v>
      </c>
      <c r="R116" s="24">
        <v>1554</v>
      </c>
      <c r="S116" s="9">
        <f t="shared" si="43"/>
        <v>934.33079999999995</v>
      </c>
      <c r="T116" s="9">
        <f t="shared" si="44"/>
        <v>961.27356000000009</v>
      </c>
      <c r="U116" s="9">
        <f t="shared" si="45"/>
        <v>977.50224000000003</v>
      </c>
      <c r="V116" s="9">
        <f t="shared" si="46"/>
        <v>991.36752000000001</v>
      </c>
      <c r="W116" s="9">
        <f t="shared" si="47"/>
        <v>1014.5288399999999</v>
      </c>
      <c r="X116" s="9">
        <f t="shared" si="48"/>
        <v>1055.1099936000001</v>
      </c>
      <c r="Y116" s="9">
        <f t="shared" si="49"/>
        <v>0.5252</v>
      </c>
      <c r="Z116" s="9">
        <f t="shared" si="50"/>
        <v>867.20393760000002</v>
      </c>
      <c r="AA116" s="9">
        <f t="shared" si="51"/>
        <v>769.01884800000005</v>
      </c>
      <c r="AB116" s="9">
        <f t="shared" si="52"/>
        <v>782.00179200000002</v>
      </c>
      <c r="AC116" s="9">
        <f t="shared" si="53"/>
        <v>793.09401600000001</v>
      </c>
      <c r="AD116" s="9">
        <f t="shared" si="54"/>
        <v>811.62307200000009</v>
      </c>
      <c r="AE116" s="9">
        <f t="shared" si="55"/>
        <v>844.08799488000011</v>
      </c>
      <c r="AF116" s="9">
        <f t="shared" si="56"/>
        <v>999.95643071999984</v>
      </c>
      <c r="AG116" s="14">
        <f t="shared" si="57"/>
        <v>-315.55356928000015</v>
      </c>
      <c r="AI116" s="8">
        <v>131</v>
      </c>
    </row>
    <row r="117" spans="1:35" ht="38.25" customHeight="1">
      <c r="A117" s="8">
        <v>112</v>
      </c>
      <c r="B117" s="23" t="s">
        <v>88</v>
      </c>
      <c r="C117" s="7" t="s">
        <v>9</v>
      </c>
      <c r="D117" s="7"/>
      <c r="E117" s="7"/>
      <c r="F117" s="7"/>
      <c r="G117" s="7"/>
      <c r="H117" s="7"/>
      <c r="I117" s="7"/>
      <c r="J117" s="23">
        <v>1</v>
      </c>
      <c r="K117" s="8">
        <v>1315.51</v>
      </c>
      <c r="L117" s="15">
        <v>0.65649999999999997</v>
      </c>
      <c r="M117" s="24">
        <v>1406.4</v>
      </c>
      <c r="N117" s="24">
        <v>1448.4</v>
      </c>
      <c r="O117" s="24">
        <v>1488</v>
      </c>
      <c r="P117" s="24">
        <v>1490.4</v>
      </c>
      <c r="Q117" s="24">
        <v>1539.6</v>
      </c>
      <c r="R117" s="24">
        <v>1554</v>
      </c>
      <c r="S117" s="9">
        <f t="shared" si="43"/>
        <v>934.33079999999995</v>
      </c>
      <c r="T117" s="9">
        <f t="shared" si="44"/>
        <v>961.27356000000009</v>
      </c>
      <c r="U117" s="9">
        <f t="shared" si="45"/>
        <v>977.50224000000003</v>
      </c>
      <c r="V117" s="9">
        <f t="shared" si="46"/>
        <v>991.36752000000001</v>
      </c>
      <c r="W117" s="9">
        <f t="shared" si="47"/>
        <v>1014.5288399999999</v>
      </c>
      <c r="X117" s="9">
        <f t="shared" si="48"/>
        <v>1055.1099936000001</v>
      </c>
      <c r="Y117" s="9">
        <f t="shared" si="49"/>
        <v>0.5252</v>
      </c>
      <c r="Z117" s="9">
        <f t="shared" si="50"/>
        <v>867.20393760000002</v>
      </c>
      <c r="AA117" s="9">
        <f t="shared" si="51"/>
        <v>769.01884800000005</v>
      </c>
      <c r="AB117" s="9">
        <f t="shared" si="52"/>
        <v>782.00179200000002</v>
      </c>
      <c r="AC117" s="9">
        <f t="shared" si="53"/>
        <v>793.09401600000001</v>
      </c>
      <c r="AD117" s="9">
        <f t="shared" si="54"/>
        <v>811.62307200000009</v>
      </c>
      <c r="AE117" s="9">
        <f t="shared" si="55"/>
        <v>844.08799488000011</v>
      </c>
      <c r="AF117" s="9">
        <f t="shared" si="56"/>
        <v>999.95643071999984</v>
      </c>
      <c r="AG117" s="14">
        <f t="shared" si="57"/>
        <v>-315.55356928000015</v>
      </c>
      <c r="AI117" s="8">
        <v>132</v>
      </c>
    </row>
    <row r="118" spans="1:35" ht="30">
      <c r="A118" s="8">
        <v>113</v>
      </c>
      <c r="B118" s="23" t="s">
        <v>130</v>
      </c>
      <c r="C118" s="7" t="s">
        <v>8</v>
      </c>
      <c r="D118" s="7"/>
      <c r="E118" s="7"/>
      <c r="F118" s="7"/>
      <c r="G118" s="7"/>
      <c r="H118" s="7"/>
      <c r="I118" s="7"/>
      <c r="J118" s="23">
        <v>1</v>
      </c>
      <c r="K118" s="8">
        <v>1315.51</v>
      </c>
      <c r="L118" s="15">
        <v>0.880602</v>
      </c>
      <c r="M118" s="25">
        <v>1509.6</v>
      </c>
      <c r="N118" s="24">
        <v>1554</v>
      </c>
      <c r="O118" s="24">
        <v>1597.2</v>
      </c>
      <c r="P118" s="24">
        <v>1599.6</v>
      </c>
      <c r="Q118" s="24">
        <v>1663.6</v>
      </c>
      <c r="R118" s="24">
        <v>1668</v>
      </c>
      <c r="S118" s="9">
        <f t="shared" si="43"/>
        <v>1344.99627072</v>
      </c>
      <c r="T118" s="9">
        <f t="shared" si="44"/>
        <v>1383.6723105599999</v>
      </c>
      <c r="U118" s="9">
        <f t="shared" si="45"/>
        <v>1407.3428923199999</v>
      </c>
      <c r="V118" s="9">
        <f t="shared" si="46"/>
        <v>1431.1543704000001</v>
      </c>
      <c r="W118" s="9">
        <f t="shared" si="47"/>
        <v>1466.5193467199999</v>
      </c>
      <c r="X118" s="9">
        <f t="shared" si="48"/>
        <v>1525.1801205888</v>
      </c>
      <c r="Y118" s="9">
        <f t="shared" si="49"/>
        <v>0.70448160000000004</v>
      </c>
      <c r="Z118" s="9">
        <f t="shared" si="50"/>
        <v>1248.4224105840001</v>
      </c>
      <c r="AA118" s="9">
        <f t="shared" si="51"/>
        <v>1106.9378484480001</v>
      </c>
      <c r="AB118" s="9">
        <f t="shared" si="52"/>
        <v>1125.8743138560001</v>
      </c>
      <c r="AC118" s="9">
        <f t="shared" si="53"/>
        <v>1144.9234963200001</v>
      </c>
      <c r="AD118" s="9">
        <f t="shared" si="54"/>
        <v>1173.2154773760001</v>
      </c>
      <c r="AE118" s="9">
        <f t="shared" si="55"/>
        <v>1220.14409647104</v>
      </c>
      <c r="AF118" s="9">
        <f t="shared" si="56"/>
        <v>1442.7738081177586</v>
      </c>
      <c r="AG118" s="14">
        <f t="shared" si="57"/>
        <v>127.26380811775857</v>
      </c>
      <c r="AI118" s="8">
        <v>133</v>
      </c>
    </row>
    <row r="119" spans="1:35" ht="48.75" customHeight="1">
      <c r="A119" s="8">
        <v>114</v>
      </c>
      <c r="B119" s="23" t="s">
        <v>123</v>
      </c>
      <c r="C119" s="7" t="s">
        <v>8</v>
      </c>
      <c r="D119" s="7"/>
      <c r="E119" s="7"/>
      <c r="F119" s="7"/>
      <c r="G119" s="7"/>
      <c r="H119" s="7"/>
      <c r="I119" s="7"/>
      <c r="J119" s="23">
        <v>1</v>
      </c>
      <c r="K119" s="8">
        <v>1315.51</v>
      </c>
      <c r="L119" s="15">
        <v>0.81283099999999997</v>
      </c>
      <c r="M119" s="25">
        <v>1509.6</v>
      </c>
      <c r="N119" s="24">
        <v>1554</v>
      </c>
      <c r="O119" s="24">
        <v>1597.2</v>
      </c>
      <c r="P119" s="24">
        <v>1599.6</v>
      </c>
      <c r="Q119" s="24">
        <v>1663.6</v>
      </c>
      <c r="R119" s="24">
        <v>1668</v>
      </c>
      <c r="S119" s="9">
        <f t="shared" si="43"/>
        <v>1241.48555616</v>
      </c>
      <c r="T119" s="9">
        <f t="shared" si="44"/>
        <v>1277.1850936799999</v>
      </c>
      <c r="U119" s="9">
        <f t="shared" si="45"/>
        <v>1299.03399096</v>
      </c>
      <c r="V119" s="9">
        <f t="shared" si="46"/>
        <v>1321.0129411999999</v>
      </c>
      <c r="W119" s="9">
        <f t="shared" si="47"/>
        <v>1353.6562341599999</v>
      </c>
      <c r="X119" s="9">
        <f t="shared" si="48"/>
        <v>1407.8024835264</v>
      </c>
      <c r="Y119" s="9">
        <f t="shared" si="49"/>
        <v>0.65026479999999998</v>
      </c>
      <c r="Z119" s="9">
        <f t="shared" si="50"/>
        <v>1152.3440060519999</v>
      </c>
      <c r="AA119" s="9">
        <f t="shared" si="51"/>
        <v>1021.748074944</v>
      </c>
      <c r="AB119" s="9">
        <f t="shared" si="52"/>
        <v>1039.2271927679999</v>
      </c>
      <c r="AC119" s="9">
        <f t="shared" si="53"/>
        <v>1056.8103529599998</v>
      </c>
      <c r="AD119" s="9">
        <f t="shared" si="54"/>
        <v>1082.924987328</v>
      </c>
      <c r="AE119" s="9">
        <f t="shared" si="55"/>
        <v>1126.24198682112</v>
      </c>
      <c r="AF119" s="9">
        <f t="shared" si="56"/>
        <v>1331.7381487052808</v>
      </c>
      <c r="AG119" s="14">
        <f t="shared" si="57"/>
        <v>16.228148705280773</v>
      </c>
      <c r="AI119" s="8">
        <v>134</v>
      </c>
    </row>
    <row r="120" spans="1:35" ht="45">
      <c r="A120" s="8">
        <v>115</v>
      </c>
      <c r="B120" s="23" t="s">
        <v>124</v>
      </c>
      <c r="C120" s="7" t="s">
        <v>8</v>
      </c>
      <c r="D120" s="7"/>
      <c r="E120" s="7"/>
      <c r="F120" s="7"/>
      <c r="G120" s="7"/>
      <c r="H120" s="7"/>
      <c r="I120" s="7"/>
      <c r="J120" s="23">
        <v>1</v>
      </c>
      <c r="K120" s="8">
        <v>1315.51</v>
      </c>
      <c r="L120" s="15">
        <v>0.82030999999999998</v>
      </c>
      <c r="M120" s="25">
        <v>1509.6</v>
      </c>
      <c r="N120" s="24">
        <v>1554</v>
      </c>
      <c r="O120" s="24">
        <v>1597.2</v>
      </c>
      <c r="P120" s="24">
        <v>1599.6</v>
      </c>
      <c r="Q120" s="24">
        <v>1663.6</v>
      </c>
      <c r="R120" s="24">
        <v>1668</v>
      </c>
      <c r="S120" s="9">
        <f t="shared" si="43"/>
        <v>1252.9086815999999</v>
      </c>
      <c r="T120" s="9">
        <f t="shared" si="44"/>
        <v>1288.9366967999999</v>
      </c>
      <c r="U120" s="9">
        <f t="shared" si="45"/>
        <v>1310.9866296</v>
      </c>
      <c r="V120" s="9">
        <f t="shared" si="46"/>
        <v>1333.1678119999999</v>
      </c>
      <c r="W120" s="9">
        <f t="shared" si="47"/>
        <v>1366.1114616</v>
      </c>
      <c r="X120" s="9">
        <f t="shared" si="48"/>
        <v>1420.7559200640001</v>
      </c>
      <c r="Y120" s="9">
        <f t="shared" si="49"/>
        <v>0.65624800000000005</v>
      </c>
      <c r="Z120" s="9">
        <f t="shared" si="50"/>
        <v>1162.9469245199998</v>
      </c>
      <c r="AA120" s="9">
        <f t="shared" si="51"/>
        <v>1031.1493574400001</v>
      </c>
      <c r="AB120" s="9">
        <f t="shared" si="52"/>
        <v>1048.7893036800001</v>
      </c>
      <c r="AC120" s="9">
        <f t="shared" si="53"/>
        <v>1066.5342496000001</v>
      </c>
      <c r="AD120" s="9">
        <f t="shared" si="54"/>
        <v>1092.88916928</v>
      </c>
      <c r="AE120" s="9">
        <f t="shared" si="55"/>
        <v>1136.6047360512</v>
      </c>
      <c r="AF120" s="9">
        <f t="shared" si="56"/>
        <v>1343.9917040128003</v>
      </c>
      <c r="AG120" s="14">
        <f t="shared" si="57"/>
        <v>28.481704012800265</v>
      </c>
      <c r="AI120" s="8">
        <v>135</v>
      </c>
    </row>
    <row r="121" spans="1:35" ht="45">
      <c r="A121" s="8">
        <v>116</v>
      </c>
      <c r="B121" s="23" t="s">
        <v>125</v>
      </c>
      <c r="C121" s="7" t="s">
        <v>8</v>
      </c>
      <c r="D121" s="7"/>
      <c r="E121" s="7"/>
      <c r="F121" s="7"/>
      <c r="G121" s="7"/>
      <c r="H121" s="7"/>
      <c r="I121" s="7"/>
      <c r="J121" s="23">
        <v>1</v>
      </c>
      <c r="K121" s="8">
        <v>1315.51</v>
      </c>
      <c r="L121" s="15">
        <v>0.82221</v>
      </c>
      <c r="M121" s="25">
        <v>1509.6</v>
      </c>
      <c r="N121" s="24">
        <v>1554</v>
      </c>
      <c r="O121" s="24">
        <v>1597.2</v>
      </c>
      <c r="P121" s="24">
        <v>1599.6</v>
      </c>
      <c r="Q121" s="24">
        <v>1663.6</v>
      </c>
      <c r="R121" s="24">
        <v>1668</v>
      </c>
      <c r="S121" s="9">
        <f t="shared" si="43"/>
        <v>1255.8106656</v>
      </c>
      <c r="T121" s="9">
        <f t="shared" si="44"/>
        <v>1291.9221287999999</v>
      </c>
      <c r="U121" s="9">
        <f t="shared" si="45"/>
        <v>1314.0231336000002</v>
      </c>
      <c r="V121" s="9">
        <f t="shared" si="46"/>
        <v>1336.255692</v>
      </c>
      <c r="W121" s="9">
        <f t="shared" si="47"/>
        <v>1369.2756456</v>
      </c>
      <c r="X121" s="9">
        <f t="shared" si="48"/>
        <v>1424.0466714239999</v>
      </c>
      <c r="Y121" s="9">
        <f t="shared" si="49"/>
        <v>0.65776800000000002</v>
      </c>
      <c r="Z121" s="9">
        <f t="shared" si="50"/>
        <v>1165.64053932</v>
      </c>
      <c r="AA121" s="9">
        <f t="shared" si="51"/>
        <v>1033.53770304</v>
      </c>
      <c r="AB121" s="9">
        <f t="shared" si="52"/>
        <v>1051.2185068799999</v>
      </c>
      <c r="AC121" s="9">
        <f t="shared" si="53"/>
        <v>1069.0045536</v>
      </c>
      <c r="AD121" s="9">
        <f t="shared" si="54"/>
        <v>1095.4205164800001</v>
      </c>
      <c r="AE121" s="9">
        <f t="shared" si="55"/>
        <v>1139.2373371392</v>
      </c>
      <c r="AF121" s="9">
        <f t="shared" si="56"/>
        <v>1347.1046542847989</v>
      </c>
      <c r="AG121" s="14">
        <f t="shared" si="57"/>
        <v>31.594654284798935</v>
      </c>
      <c r="AI121" s="8">
        <v>136</v>
      </c>
    </row>
    <row r="122" spans="1:35" ht="30">
      <c r="A122" s="8">
        <v>117</v>
      </c>
      <c r="B122" s="23" t="s">
        <v>134</v>
      </c>
      <c r="C122" s="7" t="s">
        <v>8</v>
      </c>
      <c r="D122" s="7"/>
      <c r="E122" s="7"/>
      <c r="F122" s="7"/>
      <c r="G122" s="7"/>
      <c r="H122" s="7"/>
      <c r="I122" s="7"/>
      <c r="J122" s="23">
        <v>1</v>
      </c>
      <c r="K122" s="8">
        <v>1315.51</v>
      </c>
      <c r="L122" s="15">
        <v>0.89798999999999995</v>
      </c>
      <c r="M122" s="25">
        <v>1509.6</v>
      </c>
      <c r="N122" s="24">
        <v>1554</v>
      </c>
      <c r="O122" s="24">
        <v>1597.2</v>
      </c>
      <c r="P122" s="24">
        <v>1599.6</v>
      </c>
      <c r="Q122" s="24">
        <v>1663.6</v>
      </c>
      <c r="R122" s="24">
        <v>1668</v>
      </c>
      <c r="S122" s="9">
        <f t="shared" si="43"/>
        <v>1371.5540064000002</v>
      </c>
      <c r="T122" s="9">
        <f t="shared" si="44"/>
        <v>1410.9937272000002</v>
      </c>
      <c r="U122" s="9">
        <f t="shared" si="45"/>
        <v>1435.1316984</v>
      </c>
      <c r="V122" s="9">
        <f t="shared" si="46"/>
        <v>1459.413348</v>
      </c>
      <c r="W122" s="9">
        <f t="shared" si="47"/>
        <v>1495.4766264</v>
      </c>
      <c r="X122" s="9">
        <f t="shared" si="48"/>
        <v>1555.295691456</v>
      </c>
      <c r="Y122" s="9">
        <f t="shared" si="49"/>
        <v>0.71839200000000003</v>
      </c>
      <c r="Z122" s="9">
        <f t="shared" si="50"/>
        <v>1273.0732390799999</v>
      </c>
      <c r="AA122" s="9">
        <f t="shared" si="51"/>
        <v>1128.7949817600002</v>
      </c>
      <c r="AB122" s="9">
        <f t="shared" si="52"/>
        <v>1148.1053587199999</v>
      </c>
      <c r="AC122" s="9">
        <f t="shared" si="53"/>
        <v>1167.5306783999999</v>
      </c>
      <c r="AD122" s="9">
        <f t="shared" si="54"/>
        <v>1196.38130112</v>
      </c>
      <c r="AE122" s="9">
        <f t="shared" si="55"/>
        <v>1244.2365531647999</v>
      </c>
      <c r="AF122" s="9">
        <f t="shared" si="56"/>
        <v>1471.2622182912</v>
      </c>
      <c r="AG122" s="14">
        <f t="shared" si="57"/>
        <v>155.75221829120005</v>
      </c>
      <c r="AI122" s="8">
        <v>137</v>
      </c>
    </row>
    <row r="123" spans="1:35" ht="30">
      <c r="A123" s="8">
        <v>118</v>
      </c>
      <c r="B123" s="23" t="s">
        <v>89</v>
      </c>
      <c r="C123" s="7" t="s">
        <v>8</v>
      </c>
      <c r="D123" s="7"/>
      <c r="E123" s="7"/>
      <c r="F123" s="7"/>
      <c r="G123" s="7"/>
      <c r="H123" s="7"/>
      <c r="I123" s="7"/>
      <c r="J123" s="23">
        <v>1</v>
      </c>
      <c r="K123" s="8">
        <v>1315.51</v>
      </c>
      <c r="L123" s="15">
        <v>0.65924700000000003</v>
      </c>
      <c r="M123" s="25">
        <v>1509.6</v>
      </c>
      <c r="N123" s="24">
        <v>1554</v>
      </c>
      <c r="O123" s="24">
        <v>1597.2</v>
      </c>
      <c r="P123" s="24">
        <v>1599.6</v>
      </c>
      <c r="Q123" s="24">
        <v>1663.6</v>
      </c>
      <c r="R123" s="24">
        <v>1668</v>
      </c>
      <c r="S123" s="9">
        <f t="shared" si="43"/>
        <v>1006.90749792</v>
      </c>
      <c r="T123" s="9">
        <f t="shared" si="44"/>
        <v>1035.86162616</v>
      </c>
      <c r="U123" s="9">
        <f t="shared" si="45"/>
        <v>1053.5821855200002</v>
      </c>
      <c r="V123" s="9">
        <f t="shared" si="46"/>
        <v>1071.4082243999999</v>
      </c>
      <c r="W123" s="9">
        <f t="shared" si="47"/>
        <v>1097.8835839200001</v>
      </c>
      <c r="X123" s="9">
        <f t="shared" si="48"/>
        <v>1141.7989272768002</v>
      </c>
      <c r="Y123" s="9">
        <f t="shared" si="49"/>
        <v>0.52739760000000002</v>
      </c>
      <c r="Z123" s="9">
        <f t="shared" si="50"/>
        <v>934.609197924</v>
      </c>
      <c r="AA123" s="9">
        <f t="shared" si="51"/>
        <v>828.68930092799997</v>
      </c>
      <c r="AB123" s="9">
        <f t="shared" si="52"/>
        <v>842.86574841599997</v>
      </c>
      <c r="AC123" s="9">
        <f t="shared" si="53"/>
        <v>857.12657951999995</v>
      </c>
      <c r="AD123" s="9">
        <f t="shared" si="54"/>
        <v>878.30686713599994</v>
      </c>
      <c r="AE123" s="9">
        <f t="shared" si="55"/>
        <v>913.43914182143999</v>
      </c>
      <c r="AF123" s="9">
        <f t="shared" si="56"/>
        <v>1080.1069094553604</v>
      </c>
      <c r="AG123" s="14">
        <f t="shared" si="57"/>
        <v>-235.40309054463955</v>
      </c>
      <c r="AI123" s="8">
        <v>138</v>
      </c>
    </row>
    <row r="124" spans="1:35">
      <c r="A124" s="8">
        <v>119</v>
      </c>
      <c r="B124" s="23" t="s">
        <v>137</v>
      </c>
      <c r="C124" s="7" t="s">
        <v>15</v>
      </c>
      <c r="D124" s="7"/>
      <c r="E124" s="7"/>
      <c r="F124" s="7"/>
      <c r="G124" s="7"/>
      <c r="H124" s="7"/>
      <c r="I124" s="7"/>
      <c r="J124" s="23">
        <v>1</v>
      </c>
      <c r="K124" s="8">
        <v>1315.51</v>
      </c>
      <c r="L124" s="15">
        <v>0.92779</v>
      </c>
      <c r="M124" s="24">
        <v>1406.4</v>
      </c>
      <c r="N124" s="24">
        <v>1448.4</v>
      </c>
      <c r="O124" s="24">
        <v>1488</v>
      </c>
      <c r="P124" s="24">
        <v>1490.4</v>
      </c>
      <c r="Q124" s="24">
        <v>1539.6</v>
      </c>
      <c r="R124" s="24">
        <v>1554</v>
      </c>
      <c r="S124" s="9">
        <f t="shared" si="43"/>
        <v>1320.4307280000003</v>
      </c>
      <c r="T124" s="9">
        <f t="shared" si="44"/>
        <v>1358.5072296000001</v>
      </c>
      <c r="U124" s="9">
        <f t="shared" si="45"/>
        <v>1381.4421984000001</v>
      </c>
      <c r="V124" s="9">
        <f t="shared" si="46"/>
        <v>1401.0371232</v>
      </c>
      <c r="W124" s="9">
        <f t="shared" si="47"/>
        <v>1433.7695543999998</v>
      </c>
      <c r="X124" s="9">
        <f t="shared" si="48"/>
        <v>1491.1203365759998</v>
      </c>
      <c r="Y124" s="9">
        <f t="shared" si="49"/>
        <v>0.742232</v>
      </c>
      <c r="Z124" s="9">
        <f t="shared" si="50"/>
        <v>1225.5645716160002</v>
      </c>
      <c r="AA124" s="9">
        <f t="shared" si="51"/>
        <v>1086.8057836800001</v>
      </c>
      <c r="AB124" s="9">
        <f t="shared" si="52"/>
        <v>1105.15375872</v>
      </c>
      <c r="AC124" s="9">
        <f t="shared" si="53"/>
        <v>1120.82969856</v>
      </c>
      <c r="AD124" s="9">
        <f t="shared" si="54"/>
        <v>1147.0156435199999</v>
      </c>
      <c r="AE124" s="9">
        <f t="shared" si="55"/>
        <v>1192.8962692608</v>
      </c>
      <c r="AF124" s="9">
        <f t="shared" si="56"/>
        <v>1413.175288435199</v>
      </c>
      <c r="AG124" s="14">
        <f t="shared" si="57"/>
        <v>97.665288435199045</v>
      </c>
      <c r="AI124" s="8">
        <v>139</v>
      </c>
    </row>
    <row r="125" spans="1:35">
      <c r="A125" s="8">
        <v>120</v>
      </c>
      <c r="B125" s="23" t="s">
        <v>86</v>
      </c>
      <c r="C125" s="7" t="s">
        <v>15</v>
      </c>
      <c r="D125" s="7"/>
      <c r="E125" s="7"/>
      <c r="F125" s="7"/>
      <c r="G125" s="7"/>
      <c r="H125" s="7"/>
      <c r="I125" s="7"/>
      <c r="J125" s="23">
        <v>1</v>
      </c>
      <c r="K125" s="8">
        <v>1315.51</v>
      </c>
      <c r="L125" s="15">
        <v>0.65425</v>
      </c>
      <c r="M125" s="24">
        <v>1406.4</v>
      </c>
      <c r="N125" s="24">
        <v>1448.4</v>
      </c>
      <c r="O125" s="24">
        <v>1488</v>
      </c>
      <c r="P125" s="24">
        <v>1490.4</v>
      </c>
      <c r="Q125" s="24">
        <v>1539.6</v>
      </c>
      <c r="R125" s="24">
        <v>1554</v>
      </c>
      <c r="S125" s="9">
        <f t="shared" si="43"/>
        <v>931.12860000000012</v>
      </c>
      <c r="T125" s="9">
        <f t="shared" si="44"/>
        <v>957.97901999999999</v>
      </c>
      <c r="U125" s="9">
        <f t="shared" si="45"/>
        <v>974.15208000000007</v>
      </c>
      <c r="V125" s="9">
        <f t="shared" si="46"/>
        <v>987.96983999999998</v>
      </c>
      <c r="W125" s="9">
        <f t="shared" si="47"/>
        <v>1011.05178</v>
      </c>
      <c r="X125" s="9">
        <f t="shared" si="48"/>
        <v>1051.4938512000001</v>
      </c>
      <c r="Y125" s="9">
        <f t="shared" si="49"/>
        <v>0.52339999999999998</v>
      </c>
      <c r="Z125" s="9">
        <f t="shared" si="50"/>
        <v>864.23179920000007</v>
      </c>
      <c r="AA125" s="9">
        <f t="shared" si="51"/>
        <v>766.38321599999995</v>
      </c>
      <c r="AB125" s="9">
        <f t="shared" si="52"/>
        <v>779.32166400000006</v>
      </c>
      <c r="AC125" s="9">
        <f t="shared" si="53"/>
        <v>790.37587199999996</v>
      </c>
      <c r="AD125" s="9">
        <f t="shared" si="54"/>
        <v>808.84142399999996</v>
      </c>
      <c r="AE125" s="9">
        <f t="shared" si="55"/>
        <v>841.19508096000004</v>
      </c>
      <c r="AF125" s="9">
        <f t="shared" si="56"/>
        <v>996.52931423999962</v>
      </c>
      <c r="AG125" s="14">
        <f t="shared" si="57"/>
        <v>-318.98068576000037</v>
      </c>
      <c r="AI125" s="8">
        <v>140</v>
      </c>
    </row>
    <row r="126" spans="1:35" ht="30">
      <c r="A126" s="8">
        <v>121</v>
      </c>
      <c r="B126" s="23" t="s">
        <v>57</v>
      </c>
      <c r="C126" s="7" t="s">
        <v>8</v>
      </c>
      <c r="D126" s="7"/>
      <c r="E126" s="7"/>
      <c r="F126" s="7"/>
      <c r="G126" s="7"/>
      <c r="H126" s="7"/>
      <c r="I126" s="7"/>
      <c r="J126" s="23">
        <v>1</v>
      </c>
      <c r="K126" s="8">
        <v>1315.51</v>
      </c>
      <c r="L126" s="15">
        <v>0.38385000000000002</v>
      </c>
      <c r="M126" s="25">
        <v>1509.6</v>
      </c>
      <c r="N126" s="24">
        <v>1554</v>
      </c>
      <c r="O126" s="24">
        <v>1597.2</v>
      </c>
      <c r="P126" s="24">
        <v>1599.6</v>
      </c>
      <c r="Q126" s="24">
        <v>1663.6</v>
      </c>
      <c r="R126" s="24">
        <v>1668</v>
      </c>
      <c r="S126" s="9">
        <f t="shared" si="43"/>
        <v>586.27713600000004</v>
      </c>
      <c r="T126" s="9">
        <f t="shared" si="44"/>
        <v>603.13582800000006</v>
      </c>
      <c r="U126" s="9">
        <f t="shared" si="45"/>
        <v>613.45371599999999</v>
      </c>
      <c r="V126" s="9">
        <f t="shared" si="46"/>
        <v>623.83302000000003</v>
      </c>
      <c r="W126" s="9">
        <f t="shared" si="47"/>
        <v>639.24843600000008</v>
      </c>
      <c r="X126" s="9">
        <f t="shared" si="48"/>
        <v>664.81837344000007</v>
      </c>
      <c r="Y126" s="9">
        <f t="shared" si="49"/>
        <v>0.30708000000000002</v>
      </c>
      <c r="Z126" s="9">
        <f t="shared" si="50"/>
        <v>544.18107420000001</v>
      </c>
      <c r="AA126" s="9">
        <f t="shared" si="51"/>
        <v>482.50866240000005</v>
      </c>
      <c r="AB126" s="9">
        <f t="shared" si="52"/>
        <v>490.7629728</v>
      </c>
      <c r="AC126" s="9">
        <f t="shared" si="53"/>
        <v>499.066416</v>
      </c>
      <c r="AD126" s="9">
        <f t="shared" si="54"/>
        <v>511.39874879999996</v>
      </c>
      <c r="AE126" s="9">
        <f t="shared" si="55"/>
        <v>531.85469875199999</v>
      </c>
      <c r="AF126" s="9">
        <f t="shared" si="56"/>
        <v>628.89787468800023</v>
      </c>
      <c r="AG126" s="14">
        <f t="shared" si="57"/>
        <v>-686.61212531199976</v>
      </c>
      <c r="AI126" s="8">
        <v>142</v>
      </c>
    </row>
    <row r="127" spans="1:35">
      <c r="A127" s="8">
        <v>122</v>
      </c>
      <c r="B127" s="23" t="s">
        <v>63</v>
      </c>
      <c r="C127" s="7" t="s">
        <v>9</v>
      </c>
      <c r="D127" s="7"/>
      <c r="E127" s="7"/>
      <c r="F127" s="7"/>
      <c r="G127" s="7"/>
      <c r="H127" s="7"/>
      <c r="I127" s="7"/>
      <c r="J127" s="23">
        <v>1</v>
      </c>
      <c r="K127" s="8">
        <v>1315.51</v>
      </c>
      <c r="L127" s="15">
        <v>0.55683000000000005</v>
      </c>
      <c r="M127" s="24">
        <v>1406.4</v>
      </c>
      <c r="N127" s="24">
        <v>1448.4</v>
      </c>
      <c r="O127" s="24">
        <v>1488</v>
      </c>
      <c r="P127" s="24">
        <v>1490.4</v>
      </c>
      <c r="Q127" s="24">
        <v>1539.6</v>
      </c>
      <c r="R127" s="24">
        <v>1554</v>
      </c>
      <c r="S127" s="9">
        <f t="shared" si="43"/>
        <v>792.48045600000012</v>
      </c>
      <c r="T127" s="9">
        <f t="shared" si="44"/>
        <v>815.33275920000005</v>
      </c>
      <c r="U127" s="9">
        <f t="shared" si="45"/>
        <v>829.09759680000013</v>
      </c>
      <c r="V127" s="9">
        <f t="shared" si="46"/>
        <v>840.85784640000008</v>
      </c>
      <c r="W127" s="9">
        <f t="shared" si="47"/>
        <v>860.50280880000014</v>
      </c>
      <c r="X127" s="9">
        <f t="shared" si="48"/>
        <v>894.92292115200019</v>
      </c>
      <c r="Y127" s="9">
        <f t="shared" si="49"/>
        <v>0.44546400000000008</v>
      </c>
      <c r="Z127" s="9">
        <f t="shared" si="50"/>
        <v>735.54481123200014</v>
      </c>
      <c r="AA127" s="9">
        <f t="shared" si="51"/>
        <v>652.26620736000018</v>
      </c>
      <c r="AB127" s="9">
        <f t="shared" si="52"/>
        <v>663.27807744000017</v>
      </c>
      <c r="AC127" s="9">
        <f t="shared" si="53"/>
        <v>672.68627712000011</v>
      </c>
      <c r="AD127" s="9">
        <f t="shared" si="54"/>
        <v>688.40224704000002</v>
      </c>
      <c r="AE127" s="9">
        <f t="shared" si="55"/>
        <v>715.93833692160001</v>
      </c>
      <c r="AF127" s="9">
        <f t="shared" si="56"/>
        <v>848.14278647040101</v>
      </c>
      <c r="AG127" s="14">
        <f t="shared" si="57"/>
        <v>-467.36721352959898</v>
      </c>
      <c r="AI127" s="8">
        <v>145</v>
      </c>
    </row>
    <row r="128" spans="1:35" ht="30">
      <c r="A128" s="8">
        <v>123</v>
      </c>
      <c r="B128" s="23" t="s">
        <v>56</v>
      </c>
      <c r="C128" s="7" t="s">
        <v>9</v>
      </c>
      <c r="D128" s="7"/>
      <c r="E128" s="7"/>
      <c r="F128" s="7"/>
      <c r="G128" s="7"/>
      <c r="H128" s="7"/>
      <c r="I128" s="7"/>
      <c r="J128" s="23">
        <v>1</v>
      </c>
      <c r="K128" s="8">
        <v>1315.51</v>
      </c>
      <c r="L128" s="15">
        <v>0.38179099999999999</v>
      </c>
      <c r="M128" s="24">
        <v>1406.4</v>
      </c>
      <c r="N128" s="24">
        <v>1448.4</v>
      </c>
      <c r="O128" s="24">
        <v>1488</v>
      </c>
      <c r="P128" s="24">
        <v>1490.4</v>
      </c>
      <c r="Q128" s="24">
        <v>1539.6</v>
      </c>
      <c r="R128" s="24">
        <v>1554</v>
      </c>
      <c r="S128" s="9">
        <f t="shared" si="43"/>
        <v>543.36495120000006</v>
      </c>
      <c r="T128" s="9">
        <f t="shared" si="44"/>
        <v>559.03365383999994</v>
      </c>
      <c r="U128" s="9">
        <f t="shared" si="45"/>
        <v>568.47152735999998</v>
      </c>
      <c r="V128" s="9">
        <f t="shared" si="46"/>
        <v>576.53495328000008</v>
      </c>
      <c r="W128" s="9">
        <f t="shared" si="47"/>
        <v>590.00453975999994</v>
      </c>
      <c r="X128" s="9">
        <f t="shared" si="48"/>
        <v>613.60472135039993</v>
      </c>
      <c r="Y128" s="9">
        <f t="shared" si="49"/>
        <v>0.3054328</v>
      </c>
      <c r="Z128" s="9">
        <f t="shared" si="50"/>
        <v>504.32697416640008</v>
      </c>
      <c r="AA128" s="9">
        <f t="shared" si="51"/>
        <v>447.22692307200003</v>
      </c>
      <c r="AB128" s="9">
        <f t="shared" si="52"/>
        <v>454.77722188799999</v>
      </c>
      <c r="AC128" s="9">
        <f t="shared" si="53"/>
        <v>461.22796262400004</v>
      </c>
      <c r="AD128" s="9">
        <f t="shared" si="54"/>
        <v>472.00363180800002</v>
      </c>
      <c r="AE128" s="9">
        <f t="shared" si="55"/>
        <v>490.88377708032004</v>
      </c>
      <c r="AF128" s="9">
        <f t="shared" si="56"/>
        <v>581.52987911807941</v>
      </c>
      <c r="AG128" s="14">
        <f t="shared" si="57"/>
        <v>-733.98012088192058</v>
      </c>
      <c r="AI128" s="8">
        <v>146</v>
      </c>
    </row>
    <row r="129" spans="1:35" s="39" customFormat="1" ht="33" customHeight="1">
      <c r="A129" s="34">
        <v>123</v>
      </c>
      <c r="B129" s="35"/>
      <c r="C129" s="35"/>
      <c r="D129" s="35"/>
      <c r="E129" s="35"/>
      <c r="F129" s="35"/>
      <c r="G129" s="35"/>
      <c r="H129" s="35"/>
      <c r="I129" s="35"/>
      <c r="J129" s="36">
        <f t="shared" ref="J129:L129" si="58">SUM(J6:J128)</f>
        <v>127</v>
      </c>
      <c r="K129" s="37">
        <f t="shared" si="58"/>
        <v>167069.77000000002</v>
      </c>
      <c r="L129" s="37">
        <f t="shared" si="58"/>
        <v>121.82603999999996</v>
      </c>
      <c r="M129" s="37">
        <f>SUM(M6:M128)</f>
        <v>177115.19999999975</v>
      </c>
      <c r="N129" s="37">
        <f t="shared" ref="N129:R129" si="59">SUM(N6:N128)</f>
        <v>182377.19999999966</v>
      </c>
      <c r="O129" s="37">
        <f t="shared" si="59"/>
        <v>187392.00000000012</v>
      </c>
      <c r="P129" s="37">
        <f t="shared" si="59"/>
        <v>187687.19999999975</v>
      </c>
      <c r="Q129" s="37">
        <f t="shared" si="59"/>
        <v>194330.80000000042</v>
      </c>
      <c r="R129" s="37">
        <f t="shared" si="59"/>
        <v>195702</v>
      </c>
      <c r="S129" s="37">
        <f>SUM(S6:S128)</f>
        <v>179352.57845567993</v>
      </c>
      <c r="T129" s="37">
        <f t="shared" ref="T129" si="60">SUM(T6:T128)</f>
        <v>184517.38157952001</v>
      </c>
      <c r="U129" s="37">
        <f t="shared" ref="U129" si="61">SUM(U6:U128)</f>
        <v>187652.71811999995</v>
      </c>
      <c r="V129" s="37">
        <f t="shared" ref="V129" si="62">SUM(V6:V128)</f>
        <v>190564.9791049599</v>
      </c>
      <c r="W129" s="37">
        <f t="shared" ref="W129" si="63">SUM(W6:W128)</f>
        <v>195142.6909344001</v>
      </c>
      <c r="X129" s="37">
        <f t="shared" ref="X129" si="64">SUM(X6:X128)</f>
        <v>202948.39857177602</v>
      </c>
      <c r="Y129" s="37">
        <f t="shared" ref="Y129" si="65">SUM(Y6:Y128)</f>
        <v>97.460831999999982</v>
      </c>
      <c r="Z129" s="37">
        <f t="shared" ref="Z129" si="66">SUM(Z6:Z128)</f>
        <v>166470.74125529281</v>
      </c>
      <c r="AA129" s="37">
        <f t="shared" ref="AA129" si="67">SUM(AA6:AA128)</f>
        <v>147613.905263616</v>
      </c>
      <c r="AB129" s="37">
        <f t="shared" ref="AB129" si="68">SUM(AB6:AB128)</f>
        <v>150122.17449599999</v>
      </c>
      <c r="AC129" s="37">
        <f t="shared" ref="AC129" si="69">SUM(AC6:AC128)</f>
        <v>152451.98328396791</v>
      </c>
      <c r="AD129" s="37">
        <f t="shared" ref="AD129:AE129" si="70">SUM(AD6:AD128)</f>
        <v>156114.15274752001</v>
      </c>
      <c r="AE129" s="37">
        <f t="shared" si="70"/>
        <v>162358.71885742081</v>
      </c>
      <c r="AF129" s="37">
        <f>SUM(AF6:AF128)</f>
        <v>192165.23366213107</v>
      </c>
      <c r="AG129" s="37">
        <f t="shared" ref="AG129" si="71">SUM(AG6:AG128)</f>
        <v>25095.463662131187</v>
      </c>
      <c r="AH129" s="38"/>
      <c r="AI129" s="34">
        <v>146</v>
      </c>
    </row>
    <row r="130" spans="1:35" ht="27" customHeight="1"/>
    <row r="131" spans="1:35">
      <c r="C131"/>
    </row>
    <row r="132" spans="1:35">
      <c r="C132"/>
    </row>
    <row r="133" spans="1:35" s="33" customFormat="1" ht="46.5" customHeight="1">
      <c r="A133" s="30"/>
      <c r="B133" s="50" t="s">
        <v>182</v>
      </c>
      <c r="C133" s="50"/>
      <c r="D133" s="50"/>
      <c r="E133" s="50"/>
      <c r="F133" s="50"/>
      <c r="G133" s="50"/>
      <c r="H133" s="50"/>
      <c r="I133" s="50"/>
      <c r="J133" s="50"/>
      <c r="K133" s="50"/>
      <c r="L133" s="40"/>
      <c r="M133" s="40"/>
      <c r="N133" s="40"/>
      <c r="O133" s="40"/>
      <c r="P133" s="40"/>
      <c r="Q133" s="40"/>
      <c r="R133" s="40"/>
      <c r="S133" s="40"/>
      <c r="T133" s="58"/>
      <c r="U133" s="58"/>
      <c r="V133" s="40"/>
      <c r="W133" s="40"/>
      <c r="X133" s="49" t="s">
        <v>183</v>
      </c>
      <c r="Y133" s="49"/>
      <c r="Z133" s="40"/>
      <c r="AA133" s="31"/>
      <c r="AB133" s="31"/>
      <c r="AC133" s="31"/>
      <c r="AD133" s="31"/>
      <c r="AE133" s="31"/>
      <c r="AF133" s="32"/>
      <c r="AG133" s="30"/>
      <c r="AH133" s="30"/>
      <c r="AI133" s="30"/>
    </row>
    <row r="134" spans="1:35" ht="13.5" customHeight="1"/>
    <row r="140" spans="1:35">
      <c r="AH140" s="6"/>
    </row>
    <row r="141" spans="1:35">
      <c r="AH141" s="6"/>
    </row>
    <row r="142" spans="1:35">
      <c r="AH142" s="6"/>
    </row>
    <row r="143" spans="1:35">
      <c r="AH143" s="6"/>
    </row>
    <row r="144" spans="1:35">
      <c r="AH144" s="6"/>
    </row>
    <row r="145" spans="34:34">
      <c r="AH145" s="6"/>
    </row>
    <row r="146" spans="34:34">
      <c r="AH146" s="6"/>
    </row>
    <row r="147" spans="34:34" ht="21.75" customHeight="1">
      <c r="AH147" s="6"/>
    </row>
    <row r="148" spans="34:34" ht="21.75" customHeight="1"/>
    <row r="149" spans="34:34" ht="21.75" customHeight="1"/>
    <row r="150" spans="34:34" ht="21.75" customHeight="1"/>
    <row r="151" spans="34:34" ht="21.75" customHeight="1"/>
    <row r="152" spans="34:34" ht="21.75" customHeight="1"/>
    <row r="153" spans="34:34" ht="21.75" customHeight="1"/>
    <row r="154" spans="34:34" ht="21.75" customHeight="1"/>
    <row r="155" spans="34:34" ht="21.75" customHeight="1"/>
    <row r="156" spans="34:34" ht="21.75" customHeight="1"/>
    <row r="164" spans="2:2" ht="26.25">
      <c r="B164" s="41" t="s">
        <v>184</v>
      </c>
    </row>
    <row r="165" spans="2:2" ht="26.25">
      <c r="B165" s="42">
        <v>543436</v>
      </c>
    </row>
  </sheetData>
  <autoFilter ref="B4:AH5"/>
  <sortState ref="A6:AI128">
    <sortCondition ref="AI6:AI128"/>
  </sortState>
  <mergeCells count="13">
    <mergeCell ref="X133:Y133"/>
    <mergeCell ref="B133:K133"/>
    <mergeCell ref="B2:AG2"/>
    <mergeCell ref="A3:A4"/>
    <mergeCell ref="J3:J4"/>
    <mergeCell ref="K3:K4"/>
    <mergeCell ref="C3:C4"/>
    <mergeCell ref="T133:U133"/>
    <mergeCell ref="AG3:AG4"/>
    <mergeCell ref="L3:X3"/>
    <mergeCell ref="Y3:AE3"/>
    <mergeCell ref="AF3:AF4"/>
    <mergeCell ref="B3:B4"/>
  </mergeCells>
  <pageMargins left="0.51181102362204722" right="0.51181102362204722" top="0.39370078740157483" bottom="0.39370078740157483" header="0" footer="0"/>
  <pageSetup paperSize="9" scale="4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 лет</vt:lpstr>
      <vt:lpstr>'5 лет'!Заголовки_для_печати</vt:lpstr>
      <vt:lpstr>'5 лет'!Область_печати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filyakina.ma</dc:creator>
  <cp:lastModifiedBy>trishina.ov</cp:lastModifiedBy>
  <cp:revision/>
  <cp:lastPrinted>2019-06-03T05:11:12Z</cp:lastPrinted>
  <dcterms:created xsi:type="dcterms:W3CDTF">2016-06-16T10:07:52Z</dcterms:created>
  <dcterms:modified xsi:type="dcterms:W3CDTF">2019-07-24T05:40:12Z</dcterms:modified>
</cp:coreProperties>
</file>