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255" windowWidth="19320" windowHeight="12810" tabRatio="581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2" l="1"/>
  <c r="P15" i="2"/>
  <c r="K20" i="2" l="1"/>
  <c r="AD29" i="2" l="1"/>
  <c r="K29" i="2"/>
  <c r="Y44" i="2" l="1"/>
  <c r="Z44" i="2"/>
  <c r="K34" i="2" l="1"/>
  <c r="K38" i="2" l="1"/>
  <c r="T28" i="2" l="1"/>
  <c r="AD28" i="2" s="1"/>
  <c r="T12" i="2"/>
  <c r="U37" i="2"/>
  <c r="P40" i="2"/>
  <c r="U34" i="2"/>
  <c r="U29" i="2"/>
  <c r="P37" i="2"/>
  <c r="AD27" i="2" l="1"/>
  <c r="F38" i="2" l="1"/>
  <c r="F37" i="2"/>
  <c r="F34" i="2"/>
  <c r="F31" i="2"/>
  <c r="F29" i="2"/>
  <c r="F23" i="2"/>
  <c r="AD43" i="2" l="1"/>
  <c r="E43" i="2"/>
  <c r="F43" i="2"/>
  <c r="F32" i="2"/>
  <c r="E32" i="2" s="1"/>
  <c r="AD32" i="2" s="1"/>
  <c r="AD30" i="2"/>
  <c r="E30" i="2"/>
  <c r="AD41" i="2" l="1"/>
  <c r="E41" i="2"/>
  <c r="E35" i="2" l="1"/>
  <c r="AD35" i="2" s="1"/>
  <c r="E23" i="2" l="1"/>
  <c r="O28" i="2"/>
  <c r="O12" i="2"/>
  <c r="F36" i="2"/>
  <c r="F40" i="2" s="1"/>
  <c r="K36" i="2" l="1"/>
  <c r="K40" i="2" s="1"/>
  <c r="Z36" i="2" l="1"/>
  <c r="U36" i="2"/>
  <c r="U40" i="2" s="1"/>
  <c r="P36" i="2"/>
  <c r="Z40" i="2" l="1"/>
  <c r="Z42" i="2"/>
  <c r="K31" i="2" l="1"/>
  <c r="Y29" i="2" l="1"/>
  <c r="Z29" i="2"/>
  <c r="T29" i="2"/>
  <c r="O29" i="2"/>
  <c r="Z13" i="2" l="1"/>
  <c r="Z21" i="2" s="1"/>
  <c r="E38" i="2" l="1"/>
  <c r="AB31" i="2"/>
  <c r="AC31" i="2"/>
  <c r="AA31" i="2"/>
  <c r="Z31" i="2"/>
  <c r="V31" i="2"/>
  <c r="W31" i="2"/>
  <c r="X31" i="2"/>
  <c r="U31" i="2"/>
  <c r="U42" i="2" s="1"/>
  <c r="U44" i="2" s="1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P42" i="2" s="1"/>
  <c r="O19" i="2"/>
  <c r="O15" i="2"/>
  <c r="Y34" i="2"/>
  <c r="Y23" i="2"/>
  <c r="Y24" i="2"/>
  <c r="Y25" i="2" s="1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T21" i="2" s="1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1" i="2" s="1"/>
  <c r="E34" i="2"/>
  <c r="O34" i="2"/>
  <c r="O36" i="2"/>
  <c r="Y36" i="2"/>
  <c r="O37" i="2"/>
  <c r="T37" i="2"/>
  <c r="J38" i="2"/>
  <c r="AD38" i="2" s="1"/>
  <c r="O38" i="2"/>
  <c r="T38" i="2"/>
  <c r="E39" i="2"/>
  <c r="O39" i="2"/>
  <c r="T39" i="2"/>
  <c r="Y39" i="2"/>
  <c r="G40" i="2"/>
  <c r="H40" i="2"/>
  <c r="I40" i="2"/>
  <c r="L40" i="2"/>
  <c r="M40" i="2"/>
  <c r="M42" i="2" s="1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T36" i="2"/>
  <c r="T40" i="2" s="1"/>
  <c r="T42" i="2" l="1"/>
  <c r="T44" i="2" s="1"/>
  <c r="P44" i="2"/>
  <c r="AD23" i="2"/>
  <c r="AD39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Y31" i="2"/>
  <c r="Y42" i="2" s="1"/>
  <c r="AD19" i="2"/>
  <c r="AD20" i="2"/>
  <c r="S42" i="2"/>
  <c r="G42" i="2"/>
  <c r="AC42" i="2"/>
  <c r="AD17" i="2"/>
  <c r="AD16" i="2"/>
  <c r="AD15" i="2"/>
  <c r="J21" i="2"/>
  <c r="AD13" i="2"/>
  <c r="AA42" i="2"/>
  <c r="O40" i="2"/>
  <c r="AD31" i="2"/>
  <c r="X42" i="2"/>
  <c r="R42" i="2"/>
  <c r="O31" i="2"/>
  <c r="T25" i="2"/>
  <c r="E21" i="2"/>
  <c r="AD18" i="2"/>
  <c r="AD14" i="2"/>
  <c r="AD24" i="2"/>
  <c r="O21" i="2"/>
  <c r="AD25" i="2" l="1"/>
  <c r="AD21" i="2"/>
  <c r="O42" i="2"/>
  <c r="O44" i="2" l="1"/>
  <c r="K42" i="2"/>
  <c r="J37" i="2"/>
  <c r="J36" i="2"/>
  <c r="J40" i="2" s="1"/>
  <c r="J42" i="2" s="1"/>
  <c r="J44" i="2" s="1"/>
  <c r="F42" i="2"/>
  <c r="F44" i="2" s="1"/>
  <c r="E37" i="2"/>
  <c r="E36" i="2"/>
  <c r="K44" i="2" l="1"/>
  <c r="AH42" i="2"/>
  <c r="AD47" i="2"/>
  <c r="AD37" i="2"/>
  <c r="AD36" i="2"/>
  <c r="AD40" i="2" s="1"/>
  <c r="AD42" i="2" s="1"/>
  <c r="AD44" i="2" s="1"/>
  <c r="E40" i="2"/>
  <c r="E42" i="2" s="1"/>
  <c r="E44" i="2" l="1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<sst xmlns="http://schemas.openxmlformats.org/spreadsheetml/2006/main" count="137" uniqueCount="81">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</sst>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tabSelected="1" topLeftCell="A7" zoomScale="70" zoomScaleNormal="70" workbookViewId="0">
      <selection activeCell="B18" sqref="B18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39" t="s">
        <v>77</v>
      </c>
      <c r="Y1" s="39"/>
      <c r="Z1" s="39"/>
      <c r="AA1" s="39"/>
      <c r="AB1" s="39"/>
      <c r="AC1" s="39"/>
      <c r="AD1" s="39"/>
    </row>
    <row r="2" spans="1:32" ht="58.5" customHeight="1" x14ac:dyDescent="0.25">
      <c r="H2" s="5"/>
      <c r="I2" s="6"/>
      <c r="J2" s="6"/>
      <c r="K2" s="6"/>
      <c r="L2" s="6"/>
      <c r="M2" s="54" t="s">
        <v>51</v>
      </c>
      <c r="N2" s="54"/>
      <c r="O2" s="54"/>
      <c r="P2" s="54"/>
      <c r="Q2" s="54"/>
      <c r="R2" s="54"/>
      <c r="S2" s="54"/>
      <c r="T2" s="7"/>
      <c r="U2" s="7"/>
      <c r="V2" s="7"/>
      <c r="W2" s="7"/>
      <c r="X2" s="39" t="s">
        <v>58</v>
      </c>
      <c r="Y2" s="39"/>
      <c r="Z2" s="39"/>
      <c r="AA2" s="39"/>
      <c r="AB2" s="39"/>
      <c r="AC2" s="39"/>
      <c r="AD2" s="39"/>
    </row>
    <row r="3" spans="1:32" ht="30" customHeight="1" x14ac:dyDescent="0.25">
      <c r="A3" s="9"/>
      <c r="B3" s="50" t="s">
        <v>59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2" ht="13.5" customHeight="1" thickBot="1" x14ac:dyDescent="0.3">
      <c r="I4" s="10"/>
      <c r="J4" s="10"/>
      <c r="K4" s="10"/>
      <c r="L4" s="10"/>
      <c r="M4" s="10"/>
      <c r="N4" s="10"/>
    </row>
    <row r="5" spans="1:32" ht="24.75" customHeight="1" x14ac:dyDescent="0.25">
      <c r="A5" s="51" t="s">
        <v>0</v>
      </c>
      <c r="B5" s="42" t="s">
        <v>1</v>
      </c>
      <c r="C5" s="42" t="s">
        <v>2</v>
      </c>
      <c r="D5" s="42" t="s">
        <v>3</v>
      </c>
      <c r="E5" s="47" t="s">
        <v>4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9"/>
      <c r="AF5" s="11"/>
    </row>
    <row r="6" spans="1:32" ht="17.25" customHeight="1" x14ac:dyDescent="0.25">
      <c r="A6" s="52"/>
      <c r="B6" s="43"/>
      <c r="C6" s="43"/>
      <c r="D6" s="43"/>
      <c r="E6" s="43" t="s">
        <v>60</v>
      </c>
      <c r="F6" s="43"/>
      <c r="G6" s="43"/>
      <c r="H6" s="43"/>
      <c r="I6" s="43"/>
      <c r="J6" s="43" t="s">
        <v>61</v>
      </c>
      <c r="K6" s="43"/>
      <c r="L6" s="43"/>
      <c r="M6" s="43"/>
      <c r="N6" s="43"/>
      <c r="O6" s="43" t="s">
        <v>62</v>
      </c>
      <c r="P6" s="43"/>
      <c r="Q6" s="43"/>
      <c r="R6" s="43"/>
      <c r="S6" s="43"/>
      <c r="T6" s="43" t="s">
        <v>63</v>
      </c>
      <c r="U6" s="43"/>
      <c r="V6" s="43"/>
      <c r="W6" s="43"/>
      <c r="X6" s="43"/>
      <c r="Y6" s="43" t="s">
        <v>64</v>
      </c>
      <c r="Z6" s="43"/>
      <c r="AA6" s="43"/>
      <c r="AB6" s="43"/>
      <c r="AC6" s="43"/>
      <c r="AD6" s="53" t="s">
        <v>5</v>
      </c>
      <c r="AF6" s="11"/>
    </row>
    <row r="7" spans="1:32" s="8" customFormat="1" ht="57.75" customHeight="1" x14ac:dyDescent="0.25">
      <c r="A7" s="52"/>
      <c r="B7" s="43"/>
      <c r="C7" s="43"/>
      <c r="D7" s="43"/>
      <c r="E7" s="31" t="s">
        <v>6</v>
      </c>
      <c r="F7" s="31" t="s">
        <v>7</v>
      </c>
      <c r="G7" s="31" t="s">
        <v>8</v>
      </c>
      <c r="H7" s="31" t="s">
        <v>9</v>
      </c>
      <c r="I7" s="31" t="s">
        <v>10</v>
      </c>
      <c r="J7" s="31" t="s">
        <v>6</v>
      </c>
      <c r="K7" s="31" t="s">
        <v>7</v>
      </c>
      <c r="L7" s="31" t="s">
        <v>8</v>
      </c>
      <c r="M7" s="31" t="s">
        <v>9</v>
      </c>
      <c r="N7" s="31" t="s">
        <v>10</v>
      </c>
      <c r="O7" s="31" t="s">
        <v>6</v>
      </c>
      <c r="P7" s="31" t="s">
        <v>7</v>
      </c>
      <c r="Q7" s="31" t="s">
        <v>8</v>
      </c>
      <c r="R7" s="31" t="s">
        <v>9</v>
      </c>
      <c r="S7" s="31" t="s">
        <v>10</v>
      </c>
      <c r="T7" s="31" t="s">
        <v>6</v>
      </c>
      <c r="U7" s="31" t="s">
        <v>7</v>
      </c>
      <c r="V7" s="31" t="s">
        <v>8</v>
      </c>
      <c r="W7" s="31" t="s">
        <v>9</v>
      </c>
      <c r="X7" s="31" t="s">
        <v>10</v>
      </c>
      <c r="Y7" s="31" t="s">
        <v>6</v>
      </c>
      <c r="Z7" s="31" t="s">
        <v>7</v>
      </c>
      <c r="AA7" s="31" t="s">
        <v>8</v>
      </c>
      <c r="AB7" s="31" t="s">
        <v>9</v>
      </c>
      <c r="AC7" s="31" t="s">
        <v>10</v>
      </c>
      <c r="AD7" s="53"/>
      <c r="AF7" s="11"/>
    </row>
    <row r="8" spans="1:32" x14ac:dyDescent="0.25">
      <c r="A8" s="32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31">
        <v>11</v>
      </c>
      <c r="L8" s="31">
        <v>12</v>
      </c>
      <c r="M8" s="31">
        <v>13</v>
      </c>
      <c r="N8" s="31">
        <v>14</v>
      </c>
      <c r="O8" s="31">
        <v>15</v>
      </c>
      <c r="P8" s="31">
        <v>16</v>
      </c>
      <c r="Q8" s="31">
        <v>17</v>
      </c>
      <c r="R8" s="31">
        <v>18</v>
      </c>
      <c r="S8" s="31">
        <v>19</v>
      </c>
      <c r="T8" s="31">
        <v>20</v>
      </c>
      <c r="U8" s="31">
        <v>21</v>
      </c>
      <c r="V8" s="31">
        <v>22</v>
      </c>
      <c r="W8" s="31">
        <v>23</v>
      </c>
      <c r="X8" s="31">
        <v>24</v>
      </c>
      <c r="Y8" s="31">
        <v>25</v>
      </c>
      <c r="Z8" s="31">
        <v>26</v>
      </c>
      <c r="AA8" s="31">
        <v>27</v>
      </c>
      <c r="AB8" s="31">
        <v>28</v>
      </c>
      <c r="AC8" s="31">
        <v>29</v>
      </c>
      <c r="AD8" s="33">
        <v>30</v>
      </c>
      <c r="AF8" s="11"/>
    </row>
    <row r="9" spans="1:32" s="14" customFormat="1" ht="28.5" customHeight="1" x14ac:dyDescent="0.25">
      <c r="A9" s="44" t="s">
        <v>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12"/>
      <c r="AF9" s="13"/>
    </row>
    <row r="10" spans="1:32" s="14" customFormat="1" ht="28.15" customHeight="1" x14ac:dyDescent="0.25">
      <c r="A10" s="44" t="s">
        <v>47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12"/>
      <c r="AF10" s="13"/>
    </row>
    <row r="11" spans="1:32" ht="36" customHeight="1" x14ac:dyDescent="0.25">
      <c r="A11" s="3" t="s">
        <v>12</v>
      </c>
      <c r="B11" s="15" t="s">
        <v>48</v>
      </c>
      <c r="C11" s="31" t="s">
        <v>13</v>
      </c>
      <c r="D11" s="16" t="s">
        <v>75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0</v>
      </c>
      <c r="K11" s="1">
        <v>0</v>
      </c>
      <c r="L11" s="1">
        <v>0</v>
      </c>
      <c r="M11" s="1">
        <v>0</v>
      </c>
      <c r="N11" s="1">
        <v>0</v>
      </c>
      <c r="O11" s="1">
        <f>P11+Q11+R11+S11</f>
        <v>320</v>
      </c>
      <c r="P11" s="1">
        <v>320</v>
      </c>
      <c r="Q11" s="1">
        <v>0</v>
      </c>
      <c r="R11" s="1">
        <v>0</v>
      </c>
      <c r="S11" s="1">
        <v>0</v>
      </c>
      <c r="T11" s="1">
        <f>U11+V11+W11+X11</f>
        <v>320</v>
      </c>
      <c r="U11" s="1">
        <v>320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948</v>
      </c>
      <c r="AF11" s="11"/>
    </row>
    <row r="12" spans="1:32" ht="53.25" customHeight="1" x14ac:dyDescent="0.25">
      <c r="A12" s="3" t="s">
        <v>14</v>
      </c>
      <c r="B12" s="15" t="s">
        <v>15</v>
      </c>
      <c r="C12" s="31" t="s">
        <v>13</v>
      </c>
      <c r="D12" s="16" t="s">
        <v>66</v>
      </c>
      <c r="E12" s="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264</v>
      </c>
      <c r="K12" s="1">
        <v>264</v>
      </c>
      <c r="L12" s="1">
        <v>0</v>
      </c>
      <c r="M12" s="1">
        <v>0</v>
      </c>
      <c r="N12" s="1">
        <v>0</v>
      </c>
      <c r="O12" s="1">
        <f>P12</f>
        <v>316</v>
      </c>
      <c r="P12" s="1">
        <v>316</v>
      </c>
      <c r="Q12" s="1">
        <v>0</v>
      </c>
      <c r="R12" s="1">
        <v>0</v>
      </c>
      <c r="S12" s="1">
        <v>0</v>
      </c>
      <c r="T12" s="1">
        <f>U12</f>
        <v>316</v>
      </c>
      <c r="U12" s="1">
        <v>316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1518</v>
      </c>
      <c r="AF12" s="11"/>
    </row>
    <row r="13" spans="1:32" ht="64.5" customHeight="1" x14ac:dyDescent="0.25">
      <c r="A13" s="3" t="s">
        <v>16</v>
      </c>
      <c r="B13" s="15" t="s">
        <v>55</v>
      </c>
      <c r="C13" s="31" t="s">
        <v>13</v>
      </c>
      <c r="D13" s="16" t="s">
        <v>66</v>
      </c>
      <c r="E13" s="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1624</v>
      </c>
      <c r="K13" s="1">
        <v>1624</v>
      </c>
      <c r="L13" s="1">
        <v>0</v>
      </c>
      <c r="M13" s="1">
        <v>0</v>
      </c>
      <c r="N13" s="1">
        <v>0</v>
      </c>
      <c r="O13" s="1">
        <f t="shared" ref="O13:O18" si="3">P13+Q13+R13+S13</f>
        <v>1853</v>
      </c>
      <c r="P13" s="1">
        <v>1853</v>
      </c>
      <c r="Q13" s="1">
        <v>0</v>
      </c>
      <c r="R13" s="1">
        <v>0</v>
      </c>
      <c r="S13" s="1">
        <v>0</v>
      </c>
      <c r="T13" s="1">
        <f t="shared" ref="T13:T18" si="4">U13+V13+W13+X13</f>
        <v>1853</v>
      </c>
      <c r="U13" s="1">
        <v>1853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9253</v>
      </c>
      <c r="AE13" s="8">
        <v>1540</v>
      </c>
      <c r="AF13" s="11"/>
    </row>
    <row r="14" spans="1:32" ht="86.25" customHeight="1" x14ac:dyDescent="0.25">
      <c r="A14" s="3" t="s">
        <v>17</v>
      </c>
      <c r="B14" s="15" t="s">
        <v>80</v>
      </c>
      <c r="C14" s="31" t="s">
        <v>13</v>
      </c>
      <c r="D14" s="16" t="s">
        <v>66</v>
      </c>
      <c r="E14" s="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1273</v>
      </c>
      <c r="K14" s="1">
        <v>1273</v>
      </c>
      <c r="L14" s="1">
        <v>0</v>
      </c>
      <c r="M14" s="1">
        <v>0</v>
      </c>
      <c r="N14" s="1">
        <v>0</v>
      </c>
      <c r="O14" s="1">
        <f t="shared" si="3"/>
        <v>1350</v>
      </c>
      <c r="P14" s="1">
        <v>1350</v>
      </c>
      <c r="Q14" s="1">
        <v>0</v>
      </c>
      <c r="R14" s="1">
        <v>0</v>
      </c>
      <c r="S14" s="1">
        <v>0</v>
      </c>
      <c r="T14" s="1">
        <f t="shared" si="4"/>
        <v>1350</v>
      </c>
      <c r="U14" s="1">
        <v>1350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5723</v>
      </c>
      <c r="AF14" s="11"/>
    </row>
    <row r="15" spans="1:32" ht="48.75" customHeight="1" x14ac:dyDescent="0.25">
      <c r="A15" s="35" t="s">
        <v>65</v>
      </c>
      <c r="B15" s="17" t="s">
        <v>56</v>
      </c>
      <c r="C15" s="31" t="s">
        <v>18</v>
      </c>
      <c r="D15" s="16" t="s">
        <v>66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5552</v>
      </c>
      <c r="P15" s="1">
        <f>5476+76</f>
        <v>5552</v>
      </c>
      <c r="Q15" s="1">
        <v>0</v>
      </c>
      <c r="R15" s="1">
        <v>0</v>
      </c>
      <c r="S15" s="1">
        <v>0</v>
      </c>
      <c r="T15" s="1">
        <f t="shared" si="4"/>
        <v>5552</v>
      </c>
      <c r="U15" s="1">
        <f>5476+76</f>
        <v>5552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24350</v>
      </c>
      <c r="AE15" s="8">
        <v>680</v>
      </c>
      <c r="AF15" s="11"/>
    </row>
    <row r="16" spans="1:32" ht="41.45" customHeight="1" x14ac:dyDescent="0.25">
      <c r="A16" s="3" t="s">
        <v>19</v>
      </c>
      <c r="B16" s="15" t="s">
        <v>20</v>
      </c>
      <c r="C16" s="31" t="s">
        <v>13</v>
      </c>
      <c r="D16" s="16" t="s">
        <v>66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2029</v>
      </c>
      <c r="K16" s="1">
        <v>2029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4405</v>
      </c>
      <c r="AF16" s="11"/>
    </row>
    <row r="17" spans="1:39" ht="101.25" customHeight="1" x14ac:dyDescent="0.25">
      <c r="A17" s="3" t="s">
        <v>21</v>
      </c>
      <c r="B17" s="15" t="s">
        <v>79</v>
      </c>
      <c r="C17" s="31" t="s">
        <v>13</v>
      </c>
      <c r="D17" s="16" t="s">
        <v>66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0</v>
      </c>
      <c r="K17" s="1">
        <v>0</v>
      </c>
      <c r="L17" s="1">
        <v>0</v>
      </c>
      <c r="M17" s="1">
        <v>0</v>
      </c>
      <c r="N17" s="1">
        <v>0</v>
      </c>
      <c r="O17" s="1">
        <f t="shared" si="3"/>
        <v>340</v>
      </c>
      <c r="P17" s="1">
        <v>340</v>
      </c>
      <c r="Q17" s="1">
        <v>0</v>
      </c>
      <c r="R17" s="1">
        <v>0</v>
      </c>
      <c r="S17" s="1">
        <v>0</v>
      </c>
      <c r="T17" s="1">
        <f t="shared" si="4"/>
        <v>340</v>
      </c>
      <c r="U17" s="1">
        <v>340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1020</v>
      </c>
      <c r="AF17" s="18"/>
    </row>
    <row r="18" spans="1:39" ht="53.45" customHeight="1" x14ac:dyDescent="0.25">
      <c r="A18" s="3" t="s">
        <v>22</v>
      </c>
      <c r="B18" s="15" t="s">
        <v>67</v>
      </c>
      <c r="C18" s="31" t="s">
        <v>13</v>
      </c>
      <c r="D18" s="16" t="s">
        <v>75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95</v>
      </c>
      <c r="P18" s="1">
        <v>95</v>
      </c>
      <c r="Q18" s="1">
        <v>0</v>
      </c>
      <c r="R18" s="1">
        <v>0</v>
      </c>
      <c r="S18" s="1">
        <v>0</v>
      </c>
      <c r="T18" s="1">
        <f t="shared" si="4"/>
        <v>95</v>
      </c>
      <c r="U18" s="1">
        <v>95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608</v>
      </c>
    </row>
    <row r="19" spans="1:39" ht="50.45" customHeight="1" x14ac:dyDescent="0.25">
      <c r="A19" s="3" t="s">
        <v>49</v>
      </c>
      <c r="B19" s="15" t="s">
        <v>68</v>
      </c>
      <c r="C19" s="31" t="s">
        <v>13</v>
      </c>
      <c r="D19" s="16" t="s">
        <v>76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2812</v>
      </c>
      <c r="AI19" s="8"/>
    </row>
    <row r="20" spans="1:39" ht="50.45" customHeight="1" x14ac:dyDescent="0.25">
      <c r="A20" s="3" t="s">
        <v>52</v>
      </c>
      <c r="B20" s="15" t="s">
        <v>78</v>
      </c>
      <c r="C20" s="31" t="s">
        <v>13</v>
      </c>
      <c r="D20" s="16" t="s">
        <v>66</v>
      </c>
      <c r="E20" s="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530</v>
      </c>
      <c r="K20" s="1">
        <f>262+268</f>
        <v>530</v>
      </c>
      <c r="L20" s="1">
        <v>0</v>
      </c>
      <c r="M20" s="1">
        <v>0</v>
      </c>
      <c r="N20" s="1">
        <v>0</v>
      </c>
      <c r="O20" s="1">
        <f>P20+Q20+R20+S20</f>
        <v>272</v>
      </c>
      <c r="P20" s="1">
        <v>272</v>
      </c>
      <c r="Q20" s="1">
        <v>0</v>
      </c>
      <c r="R20" s="1">
        <v>0</v>
      </c>
      <c r="S20" s="1">
        <v>0</v>
      </c>
      <c r="T20" s="1">
        <f>U20</f>
        <v>283</v>
      </c>
      <c r="U20" s="1">
        <v>283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2041</v>
      </c>
      <c r="AI20" s="19"/>
      <c r="AJ20" s="20"/>
    </row>
    <row r="21" spans="1:39" ht="36.75" customHeight="1" x14ac:dyDescent="0.25">
      <c r="A21" s="40" t="s">
        <v>23</v>
      </c>
      <c r="B21" s="41"/>
      <c r="C21" s="21"/>
      <c r="D21" s="21"/>
      <c r="E21" s="1">
        <f>G21+F21+H21+I21</f>
        <v>7773</v>
      </c>
      <c r="F21" s="1">
        <f>SUM(F11:F20)</f>
        <v>7773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11196</v>
      </c>
      <c r="K21" s="1">
        <f t="shared" si="6"/>
        <v>11196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10692</v>
      </c>
      <c r="P21" s="1">
        <f t="shared" si="6"/>
        <v>10692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10703</v>
      </c>
      <c r="U21" s="1">
        <f>U18+U17+U16+U15+U14+U13+U12+U11+U20+U19</f>
        <v>10703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52678</v>
      </c>
      <c r="AF21" s="22"/>
      <c r="AI21" s="8"/>
      <c r="AJ21" s="20"/>
    </row>
    <row r="22" spans="1:39" ht="31.5" customHeight="1" x14ac:dyDescent="0.25">
      <c r="A22" s="44" t="s">
        <v>24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6"/>
    </row>
    <row r="23" spans="1:39" ht="45" customHeight="1" x14ac:dyDescent="0.25">
      <c r="A23" s="3" t="s">
        <v>25</v>
      </c>
      <c r="B23" s="15" t="s">
        <v>54</v>
      </c>
      <c r="C23" s="16" t="s">
        <v>13</v>
      </c>
      <c r="D23" s="16" t="s">
        <v>66</v>
      </c>
      <c r="E23" s="1">
        <f>F23+G23+H23+I23</f>
        <v>11902</v>
      </c>
      <c r="F23" s="1">
        <f>11663+126+113</f>
        <v>11902</v>
      </c>
      <c r="G23" s="1">
        <v>0</v>
      </c>
      <c r="H23" s="1">
        <v>0</v>
      </c>
      <c r="I23" s="1">
        <v>0</v>
      </c>
      <c r="J23" s="1">
        <f>K23+L23+M23+N23</f>
        <v>7924</v>
      </c>
      <c r="K23" s="1">
        <v>7924</v>
      </c>
      <c r="L23" s="1">
        <v>0</v>
      </c>
      <c r="M23" s="1">
        <v>0</v>
      </c>
      <c r="N23" s="1">
        <v>0</v>
      </c>
      <c r="O23" s="1">
        <f>P23+Q23+R23+S23</f>
        <v>7944</v>
      </c>
      <c r="P23" s="1">
        <v>7944</v>
      </c>
      <c r="Q23" s="1">
        <v>0</v>
      </c>
      <c r="R23" s="1">
        <v>0</v>
      </c>
      <c r="S23" s="1">
        <v>0</v>
      </c>
      <c r="T23" s="1">
        <f>U23</f>
        <v>7944</v>
      </c>
      <c r="U23" s="1">
        <v>7944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39982</v>
      </c>
      <c r="AE23" s="8">
        <v>2460</v>
      </c>
      <c r="AI23" s="23"/>
    </row>
    <row r="24" spans="1:39" ht="55.5" customHeight="1" x14ac:dyDescent="0.25">
      <c r="A24" s="3" t="s">
        <v>26</v>
      </c>
      <c r="B24" s="15" t="s">
        <v>27</v>
      </c>
      <c r="C24" s="16" t="s">
        <v>13</v>
      </c>
      <c r="D24" s="16" t="s">
        <v>66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40" t="s">
        <v>28</v>
      </c>
      <c r="B25" s="41"/>
      <c r="C25" s="15"/>
      <c r="D25" s="15"/>
      <c r="E25" s="1">
        <f t="shared" ref="E25:S25" si="7">E24+E23</f>
        <v>14485</v>
      </c>
      <c r="F25" s="1">
        <f t="shared" si="7"/>
        <v>14485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10507</v>
      </c>
      <c r="K25" s="1">
        <f t="shared" si="7"/>
        <v>10507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10527</v>
      </c>
      <c r="P25" s="1">
        <f t="shared" si="7"/>
        <v>10527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10527</v>
      </c>
      <c r="U25" s="1">
        <f>U24+U23</f>
        <v>10527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52897</v>
      </c>
    </row>
    <row r="26" spans="1:39" ht="27" customHeight="1" x14ac:dyDescent="0.25">
      <c r="A26" s="44" t="s">
        <v>53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6"/>
    </row>
    <row r="27" spans="1:39" ht="38.450000000000003" customHeight="1" x14ac:dyDescent="0.25">
      <c r="A27" s="3" t="s">
        <v>29</v>
      </c>
      <c r="B27" s="15" t="s">
        <v>50</v>
      </c>
      <c r="C27" s="16" t="s">
        <v>13</v>
      </c>
      <c r="D27" s="16" t="s">
        <v>66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4571</v>
      </c>
      <c r="U27" s="1">
        <v>4571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22151</v>
      </c>
    </row>
    <row r="28" spans="1:39" ht="38.450000000000003" customHeight="1" x14ac:dyDescent="0.25">
      <c r="A28" s="3" t="s">
        <v>30</v>
      </c>
      <c r="B28" s="15" t="s">
        <v>32</v>
      </c>
      <c r="C28" s="16" t="s">
        <v>13</v>
      </c>
      <c r="D28" s="16" t="s">
        <v>76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598</v>
      </c>
      <c r="K28" s="1">
        <v>598</v>
      </c>
      <c r="L28" s="1">
        <v>0</v>
      </c>
      <c r="M28" s="1">
        <v>0</v>
      </c>
      <c r="N28" s="1">
        <v>0</v>
      </c>
      <c r="O28" s="1">
        <f>P28</f>
        <v>598</v>
      </c>
      <c r="P28" s="1">
        <v>598</v>
      </c>
      <c r="Q28" s="1">
        <v>0</v>
      </c>
      <c r="R28" s="1">
        <v>0</v>
      </c>
      <c r="S28" s="1">
        <v>0</v>
      </c>
      <c r="T28" s="1">
        <f>U28</f>
        <v>622</v>
      </c>
      <c r="U28" s="1">
        <v>622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O28+T28+Y28+J28</f>
        <v>2418</v>
      </c>
    </row>
    <row r="29" spans="1:39" ht="38.450000000000003" customHeight="1" x14ac:dyDescent="0.25">
      <c r="A29" s="34" t="s">
        <v>31</v>
      </c>
      <c r="B29" s="15" t="s">
        <v>33</v>
      </c>
      <c r="C29" s="36" t="s">
        <v>13</v>
      </c>
      <c r="D29" s="16" t="s">
        <v>66</v>
      </c>
      <c r="E29" s="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204363</v>
      </c>
      <c r="K29" s="1">
        <f>226355-21992</f>
        <v>204363</v>
      </c>
      <c r="L29" s="1">
        <v>0</v>
      </c>
      <c r="M29" s="1">
        <v>0</v>
      </c>
      <c r="N29" s="1">
        <v>0</v>
      </c>
      <c r="O29" s="1">
        <f>P29+Q29+R29+S29</f>
        <v>226355</v>
      </c>
      <c r="P29" s="1">
        <v>226355</v>
      </c>
      <c r="Q29" s="1">
        <v>0</v>
      </c>
      <c r="R29" s="1">
        <v>0</v>
      </c>
      <c r="S29" s="1">
        <v>0</v>
      </c>
      <c r="T29" s="1">
        <f>U29+V29+W29+X29</f>
        <v>235409</v>
      </c>
      <c r="U29" s="1">
        <f>26527+26984+181898</f>
        <v>235409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913913</v>
      </c>
      <c r="AH29" s="23"/>
    </row>
    <row r="30" spans="1:39" ht="29.25" customHeight="1" x14ac:dyDescent="0.25">
      <c r="A30" s="34"/>
      <c r="B30" s="15" t="s">
        <v>69</v>
      </c>
      <c r="C30" s="36"/>
      <c r="D30" s="16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3"/>
    </row>
    <row r="31" spans="1:39" ht="27.75" customHeight="1" x14ac:dyDescent="0.25">
      <c r="A31" s="40" t="s">
        <v>34</v>
      </c>
      <c r="B31" s="41"/>
      <c r="C31" s="15"/>
      <c r="D31" s="15"/>
      <c r="E31" s="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209356</v>
      </c>
      <c r="K31" s="1">
        <f>K29+K28+K27</f>
        <v>209356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231348</v>
      </c>
      <c r="P31" s="1">
        <f t="shared" si="10"/>
        <v>231348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240602</v>
      </c>
      <c r="U31" s="1">
        <f t="shared" si="10"/>
        <v>240602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938482</v>
      </c>
    </row>
    <row r="32" spans="1:39" ht="42" customHeight="1" x14ac:dyDescent="0.25">
      <c r="A32" s="37" t="s">
        <v>74</v>
      </c>
      <c r="B32" s="38"/>
      <c r="C32" s="15"/>
      <c r="D32" s="16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4" t="s">
        <v>35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6"/>
    </row>
    <row r="34" spans="1:39" ht="106.9" customHeight="1" x14ac:dyDescent="0.25">
      <c r="A34" s="55" t="s">
        <v>36</v>
      </c>
      <c r="B34" s="15" t="s">
        <v>37</v>
      </c>
      <c r="C34" s="57" t="s">
        <v>13</v>
      </c>
      <c r="D34" s="16" t="s">
        <v>66</v>
      </c>
      <c r="E34" s="1">
        <f t="shared" ref="E34:E39" si="11">F34+G34+H34+I34</f>
        <v>55168</v>
      </c>
      <c r="F34" s="1">
        <f>4565+50216+536-149</f>
        <v>55168</v>
      </c>
      <c r="G34" s="1">
        <v>0</v>
      </c>
      <c r="H34" s="1">
        <v>0</v>
      </c>
      <c r="I34" s="1">
        <v>0</v>
      </c>
      <c r="J34" s="1">
        <f>K34+L34+M34+N34</f>
        <v>61323</v>
      </c>
      <c r="K34" s="1">
        <f>61323-1089+1089</f>
        <v>61323</v>
      </c>
      <c r="L34" s="1">
        <v>0</v>
      </c>
      <c r="M34" s="1">
        <v>0</v>
      </c>
      <c r="N34" s="1">
        <v>0</v>
      </c>
      <c r="O34" s="1">
        <f>P34+Q34+R34+S34</f>
        <v>61323</v>
      </c>
      <c r="P34" s="1">
        <v>61323</v>
      </c>
      <c r="Q34" s="1">
        <v>0</v>
      </c>
      <c r="R34" s="1">
        <v>0</v>
      </c>
      <c r="S34" s="1">
        <v>0</v>
      </c>
      <c r="T34" s="1">
        <f>U34+V34+W34+X34</f>
        <v>63776</v>
      </c>
      <c r="U34" s="1">
        <f>5712+57494+570</f>
        <v>63776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299119</v>
      </c>
      <c r="AF34" s="8">
        <v>33810</v>
      </c>
      <c r="AM34" s="23"/>
    </row>
    <row r="35" spans="1:39" ht="29.25" customHeight="1" x14ac:dyDescent="0.25">
      <c r="A35" s="56"/>
      <c r="B35" s="15" t="s">
        <v>69</v>
      </c>
      <c r="C35" s="58"/>
      <c r="D35" s="16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3"/>
    </row>
    <row r="36" spans="1:39" ht="89.25" customHeight="1" x14ac:dyDescent="0.25">
      <c r="A36" s="3" t="s">
        <v>38</v>
      </c>
      <c r="B36" s="15" t="s">
        <v>39</v>
      </c>
      <c r="C36" s="16" t="s">
        <v>13</v>
      </c>
      <c r="D36" s="16" t="s">
        <v>66</v>
      </c>
      <c r="E36" s="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239778</v>
      </c>
      <c r="K36" s="1">
        <f>K37+K38</f>
        <v>239778</v>
      </c>
      <c r="L36" s="1">
        <v>0</v>
      </c>
      <c r="M36" s="1">
        <v>0</v>
      </c>
      <c r="N36" s="1">
        <v>0</v>
      </c>
      <c r="O36" s="1">
        <f>P36+Q36+R36+S36</f>
        <v>238689</v>
      </c>
      <c r="P36" s="1">
        <f>P37+P38</f>
        <v>238689</v>
      </c>
      <c r="Q36" s="1">
        <v>0</v>
      </c>
      <c r="R36" s="1">
        <v>0</v>
      </c>
      <c r="S36" s="1">
        <v>0</v>
      </c>
      <c r="T36" s="1">
        <f>U36+V36+W36+X36</f>
        <v>248236</v>
      </c>
      <c r="U36" s="1">
        <f>U37+U38</f>
        <v>248236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1221720</v>
      </c>
      <c r="AF36" s="8">
        <v>199501</v>
      </c>
    </row>
    <row r="37" spans="1:39" ht="76.150000000000006" customHeight="1" x14ac:dyDescent="0.25">
      <c r="A37" s="3" t="s">
        <v>40</v>
      </c>
      <c r="B37" s="15" t="s">
        <v>41</v>
      </c>
      <c r="C37" s="16" t="s">
        <v>13</v>
      </c>
      <c r="D37" s="16" t="s">
        <v>66</v>
      </c>
      <c r="E37" s="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84683</v>
      </c>
      <c r="K37" s="1">
        <v>84683</v>
      </c>
      <c r="L37" s="1">
        <v>0</v>
      </c>
      <c r="M37" s="1">
        <v>0</v>
      </c>
      <c r="N37" s="1">
        <v>0</v>
      </c>
      <c r="O37" s="1">
        <f>P37+Q37+R37+S37</f>
        <v>84683</v>
      </c>
      <c r="P37" s="1">
        <f>83533+1150</f>
        <v>84683</v>
      </c>
      <c r="Q37" s="1">
        <v>0</v>
      </c>
      <c r="R37" s="1">
        <v>0</v>
      </c>
      <c r="S37" s="1">
        <v>0</v>
      </c>
      <c r="T37" s="1">
        <f>U37+V37+W37+X37</f>
        <v>88070</v>
      </c>
      <c r="U37" s="1">
        <f>86874+1196</f>
        <v>88070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429292</v>
      </c>
    </row>
    <row r="38" spans="1:39" ht="88.5" customHeight="1" x14ac:dyDescent="0.25">
      <c r="A38" s="3" t="s">
        <v>42</v>
      </c>
      <c r="B38" s="15" t="s">
        <v>43</v>
      </c>
      <c r="C38" s="16" t="s">
        <v>13</v>
      </c>
      <c r="D38" s="16" t="s">
        <v>66</v>
      </c>
      <c r="E38" s="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155095</v>
      </c>
      <c r="K38" s="1">
        <f>154006+1089</f>
        <v>155095</v>
      </c>
      <c r="L38" s="1">
        <v>0</v>
      </c>
      <c r="M38" s="1">
        <v>0</v>
      </c>
      <c r="N38" s="1">
        <v>0</v>
      </c>
      <c r="O38" s="1">
        <f>P38+Q38+R38+S38</f>
        <v>154006</v>
      </c>
      <c r="P38" s="1">
        <v>154006</v>
      </c>
      <c r="Q38" s="1">
        <v>0</v>
      </c>
      <c r="R38" s="1">
        <v>0</v>
      </c>
      <c r="S38" s="1">
        <v>0</v>
      </c>
      <c r="T38" s="1">
        <f>U38+V38+W38+X38</f>
        <v>160166</v>
      </c>
      <c r="U38" s="1">
        <v>160166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792428</v>
      </c>
      <c r="AH38" s="23"/>
      <c r="AI38" s="23"/>
      <c r="AM38" s="23"/>
    </row>
    <row r="39" spans="1:39" ht="102.6" customHeight="1" x14ac:dyDescent="0.25">
      <c r="A39" s="3" t="s">
        <v>44</v>
      </c>
      <c r="B39" s="15" t="s">
        <v>45</v>
      </c>
      <c r="C39" s="16" t="s">
        <v>13</v>
      </c>
      <c r="D39" s="16" t="s">
        <v>66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38519</v>
      </c>
      <c r="K39" s="1">
        <v>38519</v>
      </c>
      <c r="L39" s="1">
        <v>0</v>
      </c>
      <c r="M39" s="1">
        <v>0</v>
      </c>
      <c r="N39" s="1">
        <v>0</v>
      </c>
      <c r="O39" s="1">
        <f>P39+Q39+R39+S39</f>
        <v>38519</v>
      </c>
      <c r="P39" s="1">
        <v>38519</v>
      </c>
      <c r="Q39" s="1">
        <v>0</v>
      </c>
      <c r="R39" s="1">
        <v>0</v>
      </c>
      <c r="S39" s="1">
        <v>0</v>
      </c>
      <c r="T39" s="1">
        <f>U39+V39+W39+X39</f>
        <v>40060</v>
      </c>
      <c r="U39" s="1">
        <v>40060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195479</v>
      </c>
      <c r="AF39" s="8">
        <v>13646</v>
      </c>
    </row>
    <row r="40" spans="1:39" ht="24.75" customHeight="1" x14ac:dyDescent="0.25">
      <c r="A40" s="40" t="s">
        <v>46</v>
      </c>
      <c r="B40" s="41"/>
      <c r="C40" s="15"/>
      <c r="D40" s="15"/>
      <c r="E40" s="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339620</v>
      </c>
      <c r="K40" s="1">
        <f>K39+K36+K34</f>
        <v>339620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338531</v>
      </c>
      <c r="P40" s="1">
        <f>P39+P36+P34</f>
        <v>338531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352072</v>
      </c>
      <c r="U40" s="1">
        <f>U39+U36+U34</f>
        <v>352072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1716318</v>
      </c>
    </row>
    <row r="41" spans="1:39" ht="42" customHeight="1" x14ac:dyDescent="0.25">
      <c r="A41" s="37" t="s">
        <v>73</v>
      </c>
      <c r="B41" s="38"/>
      <c r="C41" s="15"/>
      <c r="D41" s="16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7" t="s">
        <v>72</v>
      </c>
      <c r="B42" s="38"/>
      <c r="C42" s="15"/>
      <c r="D42" s="15"/>
      <c r="E42" s="1">
        <f t="shared" ref="E42:AC42" si="13">E40+E31+E25+E21</f>
        <v>471716</v>
      </c>
      <c r="F42" s="1">
        <f t="shared" si="13"/>
        <v>471716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570679</v>
      </c>
      <c r="K42" s="1">
        <f>K40+K31+K25+K21</f>
        <v>570679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591098</v>
      </c>
      <c r="P42" s="1">
        <f>P40+P31+P25+P21</f>
        <v>591098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>T40+T31+T25+T21</f>
        <v>613904</v>
      </c>
      <c r="U42" s="1">
        <f>U40+U31+U25+U21</f>
        <v>613904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2760375</v>
      </c>
      <c r="AH42" s="24">
        <f>F42+K42+P42+U42+Z42</f>
        <v>2760375</v>
      </c>
      <c r="AI42" s="25" t="s">
        <v>57</v>
      </c>
    </row>
    <row r="43" spans="1:39" s="13" customFormat="1" ht="36.75" customHeight="1" x14ac:dyDescent="0.25">
      <c r="A43" s="45" t="s">
        <v>70</v>
      </c>
      <c r="B43" s="45"/>
      <c r="C43" s="29"/>
      <c r="D43" s="29"/>
      <c r="E43" s="30">
        <f>E41+E32</f>
        <v>55218</v>
      </c>
      <c r="F43" s="30">
        <f>F41+F32</f>
        <v>55218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30">
        <f>AD41+AD32</f>
        <v>55218</v>
      </c>
    </row>
    <row r="44" spans="1:39" s="13" customFormat="1" ht="37.5" customHeight="1" x14ac:dyDescent="0.25">
      <c r="A44" s="45" t="s">
        <v>71</v>
      </c>
      <c r="B44" s="45"/>
      <c r="C44" s="29"/>
      <c r="D44" s="29"/>
      <c r="E44" s="30">
        <f>E43+E42</f>
        <v>526934</v>
      </c>
      <c r="F44" s="30">
        <f>F43+F42</f>
        <v>526934</v>
      </c>
      <c r="G44" s="29">
        <v>0</v>
      </c>
      <c r="H44" s="29">
        <v>0</v>
      </c>
      <c r="I44" s="29">
        <v>0</v>
      </c>
      <c r="J44" s="30">
        <f>J43+J42</f>
        <v>570679</v>
      </c>
      <c r="K44" s="30">
        <f>K42+K43</f>
        <v>570679</v>
      </c>
      <c r="L44" s="29">
        <v>0</v>
      </c>
      <c r="M44" s="29">
        <v>0</v>
      </c>
      <c r="N44" s="29">
        <v>0</v>
      </c>
      <c r="O44" s="30">
        <f>O43+O42</f>
        <v>591098</v>
      </c>
      <c r="P44" s="30">
        <f>P42+P43</f>
        <v>591098</v>
      </c>
      <c r="Q44" s="30">
        <v>0</v>
      </c>
      <c r="R44" s="30">
        <v>0</v>
      </c>
      <c r="S44" s="30">
        <v>0</v>
      </c>
      <c r="T44" s="30">
        <f>T43+T42</f>
        <v>613904</v>
      </c>
      <c r="U44" s="30">
        <f>U42+U43</f>
        <v>613904</v>
      </c>
      <c r="V44" s="30">
        <v>0</v>
      </c>
      <c r="W44" s="30">
        <v>0</v>
      </c>
      <c r="X44" s="30">
        <v>0</v>
      </c>
      <c r="Y44" s="30">
        <f>Y43+Y42</f>
        <v>512978</v>
      </c>
      <c r="Z44" s="30">
        <f>Z42+Z43</f>
        <v>512978</v>
      </c>
      <c r="AA44" s="29">
        <v>0</v>
      </c>
      <c r="AB44" s="29">
        <v>0</v>
      </c>
      <c r="AC44" s="29">
        <v>0</v>
      </c>
      <c r="AD44" s="30">
        <f>AD42+AD43</f>
        <v>2815593</v>
      </c>
    </row>
    <row r="45" spans="1:39" ht="15.75" thickBot="1" x14ac:dyDescent="0.3">
      <c r="K45" s="26"/>
      <c r="L45" s="26"/>
      <c r="M45" s="26"/>
      <c r="N45" s="26"/>
      <c r="O45" s="26"/>
      <c r="P45" s="26"/>
      <c r="Q45" s="26"/>
      <c r="R45" s="26"/>
    </row>
    <row r="46" spans="1:39" x14ac:dyDescent="0.25"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27"/>
      <c r="AF46" s="27"/>
      <c r="AG46" s="5"/>
    </row>
    <row r="47" spans="1:39" x14ac:dyDescent="0.25">
      <c r="J47" s="23"/>
      <c r="T47" s="5"/>
      <c r="U47" s="5"/>
      <c r="V47" s="5"/>
      <c r="W47" s="5"/>
      <c r="X47" s="5"/>
      <c r="Y47" s="5"/>
      <c r="Z47" s="5"/>
      <c r="AA47" s="5"/>
      <c r="AB47" s="5"/>
      <c r="AC47" s="5"/>
      <c r="AD47" s="28">
        <f>Y42+T42+O42+J42+E42</f>
        <v>2760375</v>
      </c>
      <c r="AE47" s="27"/>
      <c r="AF47" s="27"/>
      <c r="AG47" s="5"/>
    </row>
    <row r="48" spans="1:39" ht="24" customHeight="1" x14ac:dyDescent="0.25">
      <c r="G48" s="23"/>
      <c r="J48" s="8"/>
      <c r="K48" s="8"/>
      <c r="L48" s="8"/>
      <c r="M48" s="8"/>
      <c r="N48" s="8"/>
      <c r="O48" s="8"/>
      <c r="P48" s="8"/>
      <c r="Q48" s="8"/>
      <c r="R48" s="19"/>
      <c r="AC48" s="8"/>
    </row>
    <row r="49" spans="8:29" x14ac:dyDescent="0.25">
      <c r="T49" s="23"/>
      <c r="AA49" s="23"/>
      <c r="AC49" s="8"/>
    </row>
    <row r="50" spans="8:29" x14ac:dyDescent="0.25">
      <c r="H50" s="23"/>
      <c r="K50" s="23"/>
      <c r="P50" s="23"/>
      <c r="Q50" s="23"/>
      <c r="R50" s="23"/>
      <c r="T50" s="23"/>
      <c r="V50" s="23"/>
    </row>
    <row r="51" spans="8:29" x14ac:dyDescent="0.25">
      <c r="O51" s="23"/>
    </row>
    <row r="52" spans="8:29" x14ac:dyDescent="0.25">
      <c r="Q52" s="23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2024-11-01T11:12:31Z</cp:lastPrinted>
  <dcterms:created xsi:type="dcterms:W3CDTF">2016-10-07T06:30:37Z</dcterms:created>
  <dcterms:modified xsi:type="dcterms:W3CDTF">2024-11-01T11:43:51Z</dcterms:modified>
</cp:coreProperties>
</file>