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C4C136C6-F33C-4468-A19D-9D284CAB3D82}" xr6:coauthVersionLast="47" xr6:coauthVersionMax="47" xr10:uidLastSave="{00000000-0000-0000-0000-000000000000}"/>
  <bookViews>
    <workbookView xWindow="-120" yWindow="-120" windowWidth="29040" windowHeight="15840" tabRatio="370" xr2:uid="{00000000-000D-0000-FFFF-FFFF00000000}"/>
  </bookViews>
  <sheets>
    <sheet name="2020" sheetId="6" r:id="rId1"/>
  </sheets>
  <calcPr calcId="181029" fullPrecision="0"/>
</workbook>
</file>

<file path=xl/calcChain.xml><?xml version="1.0" encoding="utf-8"?>
<calcChain xmlns="http://schemas.openxmlformats.org/spreadsheetml/2006/main">
  <c r="J85" i="6" l="1"/>
  <c r="J147" i="6"/>
  <c r="J83" i="6"/>
  <c r="J79" i="6"/>
  <c r="J73" i="6"/>
  <c r="J66" i="6"/>
  <c r="J62" i="6"/>
  <c r="J60" i="6"/>
  <c r="J55" i="6"/>
  <c r="J53" i="6"/>
  <c r="J49" i="6"/>
  <c r="J47" i="6"/>
  <c r="J44" i="6"/>
  <c r="J42" i="6"/>
  <c r="J39" i="6"/>
  <c r="J36" i="6"/>
  <c r="J33" i="6"/>
  <c r="J31" i="6"/>
  <c r="J28" i="6"/>
  <c r="J25" i="6"/>
  <c r="J22" i="6"/>
  <c r="J20" i="6"/>
  <c r="J17" i="6"/>
  <c r="J14" i="6"/>
  <c r="J11" i="6"/>
  <c r="J9" i="6"/>
  <c r="J6" i="6"/>
  <c r="G147" i="6"/>
  <c r="G145" i="6"/>
  <c r="J145" i="6" s="1"/>
  <c r="G144" i="6"/>
  <c r="J144" i="6" s="1"/>
  <c r="G142" i="6"/>
  <c r="J142" i="6" s="1"/>
  <c r="G140" i="6"/>
  <c r="J140" i="6" s="1"/>
  <c r="G139" i="6"/>
  <c r="J139" i="6" s="1"/>
  <c r="G138" i="6"/>
  <c r="J138" i="6" s="1"/>
  <c r="G137" i="6"/>
  <c r="J137" i="6" s="1"/>
  <c r="G136" i="6"/>
  <c r="J136" i="6" s="1"/>
  <c r="G135" i="6"/>
  <c r="J135" i="6" s="1"/>
  <c r="G134" i="6"/>
  <c r="J134" i="6" s="1"/>
  <c r="G133" i="6"/>
  <c r="J133" i="6" s="1"/>
  <c r="G132" i="6"/>
  <c r="J132" i="6" s="1"/>
  <c r="G131" i="6"/>
  <c r="J131" i="6" s="1"/>
  <c r="G129" i="6"/>
  <c r="J129" i="6" s="1"/>
  <c r="G128" i="6"/>
  <c r="J128" i="6" s="1"/>
  <c r="G126" i="6"/>
  <c r="J126" i="6" s="1"/>
  <c r="G124" i="6"/>
  <c r="J124" i="6" s="1"/>
  <c r="G123" i="6"/>
  <c r="J123" i="6" s="1"/>
  <c r="G122" i="6"/>
  <c r="J122" i="6" s="1"/>
  <c r="G121" i="6"/>
  <c r="J121" i="6" s="1"/>
  <c r="G120" i="6"/>
  <c r="J120" i="6" s="1"/>
  <c r="G119" i="6"/>
  <c r="J119" i="6" s="1"/>
  <c r="G118" i="6"/>
  <c r="J118" i="6" s="1"/>
  <c r="G117" i="6"/>
  <c r="J117" i="6" s="1"/>
  <c r="G116" i="6"/>
  <c r="J116" i="6" s="1"/>
  <c r="G115" i="6"/>
  <c r="J115" i="6" s="1"/>
  <c r="G113" i="6"/>
  <c r="J113" i="6" s="1"/>
  <c r="G112" i="6"/>
  <c r="J112" i="6" s="1"/>
  <c r="G111" i="6"/>
  <c r="J111" i="6" s="1"/>
  <c r="G110" i="6"/>
  <c r="J110" i="6" s="1"/>
  <c r="G109" i="6"/>
  <c r="J109" i="6" s="1"/>
  <c r="G107" i="6"/>
  <c r="J107" i="6" s="1"/>
  <c r="G106" i="6"/>
  <c r="J106" i="6" s="1"/>
  <c r="G105" i="6"/>
  <c r="J105" i="6" s="1"/>
  <c r="G104" i="6"/>
  <c r="J104" i="6" s="1"/>
  <c r="G102" i="6"/>
  <c r="J102" i="6" s="1"/>
  <c r="G101" i="6"/>
  <c r="J101" i="6" s="1"/>
  <c r="G100" i="6"/>
  <c r="J100" i="6" s="1"/>
  <c r="G99" i="6"/>
  <c r="J99" i="6" s="1"/>
  <c r="G98" i="6"/>
  <c r="J98" i="6" s="1"/>
  <c r="G96" i="6"/>
  <c r="J96" i="6" s="1"/>
  <c r="G95" i="6"/>
  <c r="J95" i="6" s="1"/>
  <c r="G94" i="6"/>
  <c r="J94" i="6" s="1"/>
  <c r="G92" i="6"/>
  <c r="J92" i="6" s="1"/>
  <c r="G90" i="6"/>
  <c r="J90" i="6" s="1"/>
  <c r="G89" i="6"/>
  <c r="J89" i="6" s="1"/>
  <c r="G87" i="6"/>
  <c r="J87" i="6" s="1"/>
  <c r="G85" i="6"/>
  <c r="G83" i="6"/>
  <c r="G82" i="6"/>
  <c r="J82" i="6" s="1"/>
  <c r="G81" i="6"/>
  <c r="J81" i="6" s="1"/>
  <c r="G80" i="6"/>
  <c r="J80" i="6" s="1"/>
  <c r="G79" i="6"/>
  <c r="G77" i="6"/>
  <c r="J77" i="6" s="1"/>
  <c r="G76" i="6"/>
  <c r="J76" i="6" s="1"/>
  <c r="G74" i="6"/>
  <c r="J74" i="6" s="1"/>
  <c r="G73" i="6"/>
  <c r="G72" i="6"/>
  <c r="J72" i="6" s="1"/>
  <c r="G71" i="6"/>
  <c r="J71" i="6" s="1"/>
  <c r="G69" i="6"/>
  <c r="J69" i="6" s="1"/>
  <c r="G68" i="6"/>
  <c r="J68" i="6" s="1"/>
  <c r="G66" i="6"/>
  <c r="G65" i="6"/>
  <c r="J65" i="6" s="1"/>
  <c r="G63" i="6"/>
  <c r="J63" i="6" s="1"/>
  <c r="G62" i="6"/>
  <c r="G60" i="6"/>
  <c r="G59" i="6"/>
  <c r="J59" i="6" s="1"/>
  <c r="G56" i="6"/>
  <c r="J56" i="6" s="1"/>
  <c r="G55" i="6"/>
  <c r="G53" i="6"/>
  <c r="G52" i="6"/>
  <c r="J52" i="6" s="1"/>
  <c r="G50" i="6"/>
  <c r="J50" i="6" s="1"/>
  <c r="G49" i="6"/>
  <c r="G47" i="6"/>
  <c r="G46" i="6"/>
  <c r="J46" i="6" s="1"/>
  <c r="G45" i="6"/>
  <c r="J45" i="6" s="1"/>
  <c r="G44" i="6"/>
  <c r="G42" i="6"/>
  <c r="G41" i="6"/>
  <c r="J41" i="6" s="1"/>
  <c r="G40" i="6"/>
  <c r="J40" i="6" s="1"/>
  <c r="G39" i="6"/>
  <c r="G36" i="6"/>
  <c r="G35" i="6"/>
  <c r="J35" i="6" s="1"/>
  <c r="G34" i="6"/>
  <c r="J34" i="6" s="1"/>
  <c r="G33" i="6"/>
  <c r="G31" i="6"/>
  <c r="G30" i="6"/>
  <c r="J30" i="6" s="1"/>
  <c r="G29" i="6"/>
  <c r="J29" i="6" s="1"/>
  <c r="G28" i="6"/>
  <c r="G25" i="6"/>
  <c r="G24" i="6"/>
  <c r="J24" i="6" s="1"/>
  <c r="G23" i="6"/>
  <c r="J23" i="6" s="1"/>
  <c r="G22" i="6"/>
  <c r="G20" i="6"/>
  <c r="G19" i="6"/>
  <c r="J19" i="6" s="1"/>
  <c r="G18" i="6"/>
  <c r="J18" i="6" s="1"/>
  <c r="G17" i="6"/>
  <c r="G14" i="6"/>
  <c r="G13" i="6"/>
  <c r="J13" i="6" s="1"/>
  <c r="G12" i="6"/>
  <c r="J12" i="6" s="1"/>
  <c r="G11" i="6"/>
  <c r="G9" i="6"/>
  <c r="G8" i="6"/>
  <c r="J8" i="6" s="1"/>
  <c r="G7" i="6"/>
  <c r="J7" i="6" s="1"/>
  <c r="G6" i="6"/>
  <c r="I6" i="6" s="1"/>
  <c r="F147" i="6"/>
  <c r="F145" i="6"/>
  <c r="F144" i="6"/>
  <c r="F142" i="6"/>
  <c r="F140" i="6"/>
  <c r="F139" i="6"/>
  <c r="F138" i="6"/>
  <c r="F137" i="6"/>
  <c r="F136" i="6"/>
  <c r="F135" i="6"/>
  <c r="F134" i="6"/>
  <c r="F133" i="6"/>
  <c r="F132" i="6"/>
  <c r="F131" i="6"/>
  <c r="F129" i="6"/>
  <c r="F128" i="6"/>
  <c r="F126" i="6"/>
  <c r="F124" i="6"/>
  <c r="F123" i="6"/>
  <c r="F122" i="6"/>
  <c r="F121" i="6"/>
  <c r="F120" i="6"/>
  <c r="F119" i="6"/>
  <c r="F118" i="6"/>
  <c r="F117" i="6"/>
  <c r="F116" i="6"/>
  <c r="F115" i="6"/>
  <c r="F113" i="6"/>
  <c r="F112" i="6"/>
  <c r="F111" i="6"/>
  <c r="F110" i="6"/>
  <c r="F109" i="6"/>
  <c r="F107" i="6"/>
  <c r="F106" i="6"/>
  <c r="F105" i="6"/>
  <c r="F104" i="6"/>
  <c r="F102" i="6"/>
  <c r="F101" i="6"/>
  <c r="F100" i="6"/>
  <c r="F99" i="6"/>
  <c r="F98" i="6"/>
  <c r="F96" i="6"/>
  <c r="F95" i="6"/>
  <c r="F94" i="6"/>
  <c r="F92" i="6"/>
  <c r="F90" i="6"/>
  <c r="F89" i="6"/>
  <c r="F87" i="6"/>
  <c r="F85" i="6"/>
  <c r="F83" i="6"/>
  <c r="F82" i="6"/>
  <c r="F81" i="6"/>
  <c r="F80" i="6"/>
  <c r="F79" i="6"/>
  <c r="F77" i="6"/>
  <c r="F76" i="6"/>
  <c r="F74" i="6"/>
  <c r="F73" i="6"/>
  <c r="F72" i="6"/>
  <c r="F71" i="6"/>
  <c r="F66" i="6"/>
  <c r="F65" i="6"/>
  <c r="F63" i="6"/>
  <c r="F62" i="6"/>
  <c r="F60" i="6"/>
  <c r="F59" i="6"/>
  <c r="F56" i="6"/>
  <c r="F55" i="6"/>
  <c r="F53" i="6"/>
  <c r="F52" i="6"/>
  <c r="F50" i="6"/>
  <c r="F49" i="6"/>
  <c r="F47" i="6"/>
  <c r="F46" i="6"/>
  <c r="F45" i="6"/>
  <c r="F44" i="6"/>
  <c r="F42" i="6"/>
  <c r="F41" i="6"/>
  <c r="F40" i="6"/>
  <c r="F39" i="6"/>
  <c r="F36" i="6"/>
  <c r="F35" i="6"/>
  <c r="F34" i="6"/>
  <c r="F33" i="6"/>
  <c r="I8" i="6"/>
  <c r="I9" i="6"/>
  <c r="I11" i="6"/>
  <c r="I13" i="6"/>
  <c r="I14" i="6"/>
  <c r="I17" i="6"/>
  <c r="I19" i="6"/>
  <c r="I20" i="6"/>
  <c r="I22" i="6"/>
  <c r="I24" i="6"/>
  <c r="I25" i="6"/>
  <c r="I28" i="6"/>
  <c r="I30" i="6"/>
  <c r="I31" i="6"/>
  <c r="F31" i="6"/>
  <c r="F30" i="6"/>
  <c r="F29" i="6"/>
  <c r="F28" i="6"/>
  <c r="F25" i="6"/>
  <c r="F24" i="6"/>
  <c r="F23" i="6"/>
  <c r="F22" i="6"/>
  <c r="F20" i="6"/>
  <c r="F19" i="6"/>
  <c r="F18" i="6"/>
  <c r="F17" i="6"/>
  <c r="F14" i="6"/>
  <c r="F13" i="6"/>
  <c r="F12" i="6"/>
  <c r="F11" i="6"/>
  <c r="F9" i="6"/>
  <c r="F8" i="6"/>
  <c r="F7" i="6"/>
  <c r="F6" i="6"/>
  <c r="I29" i="6" l="1"/>
  <c r="I23" i="6"/>
  <c r="I18" i="6"/>
  <c r="I12" i="6"/>
  <c r="I7" i="6"/>
  <c r="F69" i="6"/>
  <c r="F68" i="6"/>
  <c r="I147" i="6"/>
  <c r="I145" i="6"/>
  <c r="I142" i="6"/>
  <c r="I140" i="6"/>
  <c r="I139" i="6"/>
  <c r="I138" i="6"/>
  <c r="I137" i="6"/>
  <c r="I136" i="6"/>
  <c r="I135" i="6"/>
  <c r="I134" i="6"/>
  <c r="I133" i="6"/>
  <c r="I132" i="6"/>
  <c r="I131" i="6"/>
  <c r="I129" i="6"/>
  <c r="I128" i="6"/>
  <c r="I126" i="6"/>
  <c r="I124" i="6"/>
  <c r="I123" i="6"/>
  <c r="I122" i="6"/>
  <c r="I121" i="6"/>
  <c r="I120" i="6"/>
  <c r="I119" i="6"/>
  <c r="I118" i="6"/>
  <c r="I117" i="6"/>
  <c r="I116" i="6"/>
  <c r="I115" i="6"/>
  <c r="I113" i="6"/>
  <c r="I112" i="6"/>
  <c r="I111" i="6"/>
  <c r="I110" i="6"/>
  <c r="I102" i="6"/>
  <c r="I101" i="6"/>
  <c r="I100" i="6"/>
  <c r="I99" i="6"/>
  <c r="I98" i="6"/>
  <c r="I96" i="6"/>
  <c r="I95" i="6"/>
  <c r="I94" i="6"/>
  <c r="I92" i="6"/>
  <c r="I90" i="6"/>
  <c r="I89" i="6"/>
  <c r="I87" i="6"/>
  <c r="I85" i="6"/>
  <c r="I83" i="6"/>
  <c r="I82" i="6"/>
  <c r="I81" i="6"/>
  <c r="I80" i="6"/>
  <c r="I79" i="6"/>
  <c r="I77" i="6"/>
  <c r="I76" i="6"/>
  <c r="I74" i="6"/>
  <c r="I73" i="6"/>
  <c r="I72" i="6"/>
  <c r="I71" i="6"/>
  <c r="I69" i="6"/>
  <c r="I68" i="6"/>
  <c r="I66" i="6"/>
  <c r="I65" i="6"/>
  <c r="I63" i="6"/>
  <c r="I62" i="6"/>
  <c r="I60" i="6"/>
  <c r="I59" i="6"/>
  <c r="I56" i="6"/>
  <c r="I55" i="6"/>
  <c r="I53" i="6"/>
  <c r="I52" i="6"/>
  <c r="I50" i="6"/>
  <c r="I49" i="6"/>
  <c r="I47" i="6"/>
  <c r="I46" i="6"/>
  <c r="I45" i="6"/>
  <c r="I44" i="6"/>
  <c r="I42" i="6"/>
  <c r="I41" i="6"/>
  <c r="I40" i="6"/>
  <c r="I39" i="6"/>
  <c r="I36" i="6"/>
  <c r="I35" i="6"/>
  <c r="I34" i="6"/>
  <c r="I33" i="6"/>
  <c r="I104" i="6"/>
  <c r="L119" i="6" l="1"/>
  <c r="I109" i="6"/>
  <c r="I144" i="6"/>
  <c r="L115" i="6"/>
  <c r="L147" i="6"/>
  <c r="L145" i="6"/>
  <c r="L144" i="6"/>
  <c r="L142" i="6"/>
  <c r="L140" i="6"/>
  <c r="L139" i="6"/>
  <c r="L138" i="6"/>
  <c r="L137" i="6"/>
  <c r="L136" i="6"/>
  <c r="L135" i="6"/>
  <c r="L134" i="6"/>
  <c r="L133" i="6"/>
  <c r="L132" i="6"/>
  <c r="L131" i="6"/>
  <c r="L129" i="6"/>
  <c r="L128" i="6"/>
  <c r="L126" i="6"/>
  <c r="L124" i="6"/>
  <c r="L123" i="6"/>
  <c r="L122" i="6"/>
  <c r="L121" i="6"/>
  <c r="L120" i="6"/>
  <c r="L118" i="6"/>
  <c r="L117" i="6"/>
  <c r="L116" i="6"/>
  <c r="L113" i="6"/>
  <c r="L112" i="6"/>
  <c r="L111" i="6"/>
  <c r="L110" i="6"/>
  <c r="L109" i="6"/>
  <c r="L107" i="6"/>
  <c r="I107" i="6"/>
  <c r="L106" i="6"/>
  <c r="I106" i="6"/>
  <c r="L105" i="6"/>
  <c r="I105" i="6"/>
  <c r="L104" i="6"/>
  <c r="L102" i="6"/>
  <c r="L101" i="6"/>
  <c r="L100" i="6"/>
  <c r="L99" i="6"/>
  <c r="L98" i="6"/>
  <c r="L96" i="6"/>
  <c r="L95" i="6"/>
  <c r="L94" i="6"/>
  <c r="L92" i="6"/>
  <c r="L90" i="6"/>
  <c r="L89" i="6"/>
  <c r="L87" i="6"/>
  <c r="L85" i="6"/>
  <c r="L83" i="6"/>
  <c r="L82" i="6"/>
  <c r="L81" i="6"/>
  <c r="L80" i="6"/>
  <c r="L79" i="6"/>
  <c r="L77" i="6"/>
  <c r="L76" i="6"/>
  <c r="L74" i="6"/>
  <c r="L73" i="6"/>
  <c r="L72" i="6"/>
  <c r="L71" i="6"/>
  <c r="L69" i="6"/>
  <c r="L68" i="6"/>
  <c r="L66" i="6"/>
  <c r="L65" i="6"/>
  <c r="L63" i="6"/>
  <c r="L62" i="6"/>
  <c r="L60" i="6"/>
  <c r="L59" i="6"/>
  <c r="L56" i="6"/>
  <c r="L55" i="6"/>
  <c r="L53" i="6"/>
  <c r="L52" i="6"/>
  <c r="L50" i="6"/>
  <c r="L49" i="6"/>
  <c r="L47" i="6"/>
  <c r="L46" i="6"/>
  <c r="L45" i="6"/>
  <c r="L44" i="6"/>
  <c r="L42" i="6"/>
  <c r="L41" i="6"/>
  <c r="L40" i="6"/>
  <c r="L39" i="6"/>
  <c r="L36" i="6"/>
  <c r="L35" i="6"/>
  <c r="L34" i="6"/>
  <c r="L33" i="6"/>
  <c r="L31" i="6"/>
  <c r="L30" i="6"/>
  <c r="L29" i="6"/>
  <c r="L28" i="6"/>
  <c r="L25" i="6"/>
  <c r="L24" i="6"/>
  <c r="L23" i="6"/>
  <c r="L22" i="6"/>
  <c r="L20" i="6"/>
  <c r="L19" i="6"/>
  <c r="L18" i="6"/>
  <c r="L17" i="6"/>
  <c r="L14" i="6"/>
  <c r="L13" i="6"/>
  <c r="L12" i="6"/>
  <c r="L11" i="6"/>
  <c r="L9" i="6"/>
  <c r="L8" i="6"/>
  <c r="L7" i="6"/>
  <c r="L6" i="6"/>
  <c r="I148" i="6" l="1"/>
  <c r="F148" i="6"/>
  <c r="L148" i="6"/>
</calcChain>
</file>

<file path=xl/sharedStrings.xml><?xml version="1.0" encoding="utf-8"?>
<sst xmlns="http://schemas.openxmlformats.org/spreadsheetml/2006/main" count="347" uniqueCount="202">
  <si>
    <t>№ п/п</t>
  </si>
  <si>
    <t>Вид работ</t>
  </si>
  <si>
    <t>Благоприятный период</t>
  </si>
  <si>
    <t>земельный участок до 0,2 га</t>
  </si>
  <si>
    <t>1 участок</t>
  </si>
  <si>
    <t>1 категория сложности</t>
  </si>
  <si>
    <t>1 га</t>
  </si>
  <si>
    <t>2 категория сложности</t>
  </si>
  <si>
    <t>3 категория сложности</t>
  </si>
  <si>
    <t>1 точка</t>
  </si>
  <si>
    <t xml:space="preserve">Координирование </t>
  </si>
  <si>
    <t>-в координатах</t>
  </si>
  <si>
    <t>-в линейных привязках</t>
  </si>
  <si>
    <t>До 0,2 га</t>
  </si>
  <si>
    <t>1 схема</t>
  </si>
  <si>
    <t>От 0,2 га до 1 га</t>
  </si>
  <si>
    <t>От 1 до 5 га</t>
  </si>
  <si>
    <t>От 5 га до 110 га</t>
  </si>
  <si>
    <t>Свыше 110 га</t>
  </si>
  <si>
    <t>Нанесение на планшеты</t>
  </si>
  <si>
    <t>1 планшет</t>
  </si>
  <si>
    <t xml:space="preserve">1 работа </t>
  </si>
  <si>
    <t>Подготовка сведений о местоположении зданий</t>
  </si>
  <si>
    <t>Предоставление материалов по инженерным изысканиям</t>
  </si>
  <si>
    <t>Подготовка специализированных схем</t>
  </si>
  <si>
    <t>Итого:</t>
  </si>
  <si>
    <t>Неблагоприятный период</t>
  </si>
  <si>
    <t>Работы по землеустройству и межеванию территории, площадью:</t>
  </si>
  <si>
    <t>От 5 га до 20 га</t>
  </si>
  <si>
    <t>Свыше 20 га</t>
  </si>
  <si>
    <t xml:space="preserve">Сопровождение работ по получению сведений из 
органов гос.регистрации </t>
  </si>
  <si>
    <t>1 объект</t>
  </si>
  <si>
    <t xml:space="preserve">Подготовка сведений по красным 
линиям (бум.носитель) </t>
  </si>
  <si>
    <t xml:space="preserve">Подготовка сведений по
 красным линиям (эл.вид) </t>
  </si>
  <si>
    <t xml:space="preserve">Сопровождение работ по поставновке 
на кадастровый учет </t>
  </si>
  <si>
    <t xml:space="preserve">Выдача материалов инженерных изысканий во временное пользование </t>
  </si>
  <si>
    <t>Комплексная оценка территории</t>
  </si>
  <si>
    <t>Инженерные решения по подготовке территории</t>
  </si>
  <si>
    <t>Архитектурно-планировочная документация</t>
  </si>
  <si>
    <t>Экономическая документация</t>
  </si>
  <si>
    <t>Юридическая и социологическая документация</t>
  </si>
  <si>
    <t>Охрана и оздоровление окружающей среды</t>
  </si>
  <si>
    <t>Транспорт</t>
  </si>
  <si>
    <t>Инженерное оборудование и благоустройство</t>
  </si>
  <si>
    <t>Безопасность</t>
  </si>
  <si>
    <t>Подготовка проекта межевания территории</t>
  </si>
  <si>
    <t>Подготовка заключения (справки) по использованию земельных участков и объектов недвижимости</t>
  </si>
  <si>
    <t>1 заключение / 1 справка</t>
  </si>
  <si>
    <t>Сканирование и подготовка чертежа (плана) для создания и ведения информационной системы</t>
  </si>
  <si>
    <t>1 чертеж / 1 план</t>
  </si>
  <si>
    <t>Наполнение и обновление сведений баз данных автоматизированной информационной системы</t>
  </si>
  <si>
    <t>1 транзакция (обращение к базе данных)</t>
  </si>
  <si>
    <t>1 земельный участок</t>
  </si>
  <si>
    <t>1.1.</t>
  </si>
  <si>
    <t>1.2.</t>
  </si>
  <si>
    <t>1.3.</t>
  </si>
  <si>
    <t>1.4.</t>
  </si>
  <si>
    <t>2.1.</t>
  </si>
  <si>
    <t>2.2.</t>
  </si>
  <si>
    <t>2.3.</t>
  </si>
  <si>
    <t>2.4.</t>
  </si>
  <si>
    <t>3.1.</t>
  </si>
  <si>
    <t>3.3.</t>
  </si>
  <si>
    <t>3.4.</t>
  </si>
  <si>
    <t>Единица 
измерения</t>
  </si>
  <si>
    <t>3.2.</t>
  </si>
  <si>
    <t>4.1.</t>
  </si>
  <si>
    <t>4.2.</t>
  </si>
  <si>
    <t>4.3.</t>
  </si>
  <si>
    <t>4.4.</t>
  </si>
  <si>
    <t>5.1.</t>
  </si>
  <si>
    <t>5.2.</t>
  </si>
  <si>
    <t>5.3.</t>
  </si>
  <si>
    <t>5.4.</t>
  </si>
  <si>
    <t>6.1.</t>
  </si>
  <si>
    <t>6.2.</t>
  </si>
  <si>
    <t>6.3.</t>
  </si>
  <si>
    <t>7.1.</t>
  </si>
  <si>
    <t>7.2.</t>
  </si>
  <si>
    <t>7.3.</t>
  </si>
  <si>
    <t>7.4.</t>
  </si>
  <si>
    <t>6.4.</t>
  </si>
  <si>
    <t>8.1.</t>
  </si>
  <si>
    <t>8.2.</t>
  </si>
  <si>
    <t>8.3.</t>
  </si>
  <si>
    <t>8.4.</t>
  </si>
  <si>
    <t>9.1.</t>
  </si>
  <si>
    <t>9.2.</t>
  </si>
  <si>
    <t>11.1.</t>
  </si>
  <si>
    <t>11.2.</t>
  </si>
  <si>
    <t>10.1.</t>
  </si>
  <si>
    <t>10.2.</t>
  </si>
  <si>
    <t>Вынос в натуру точек</t>
  </si>
  <si>
    <t>12.1.</t>
  </si>
  <si>
    <t>12.2.</t>
  </si>
  <si>
    <t>13.1.</t>
  </si>
  <si>
    <t>13.2.</t>
  </si>
  <si>
    <t>Прием, хранение, обработка и систематизация проектно-изыскательской документации в ИСОГД</t>
  </si>
  <si>
    <t>Подготовка проекта планировки территории площадью 1 га, состоящий из следующих разделов:</t>
  </si>
  <si>
    <t>Составление схемы территорий, площадью:</t>
  </si>
  <si>
    <t>1 отчет</t>
  </si>
  <si>
    <t>1 п.км.</t>
  </si>
  <si>
    <t>Нанесение на планшеты графической информации по линейным привязкам</t>
  </si>
  <si>
    <t>Изготовление схемы, отображающей расположение построенного (реконструированного) объекта капитального строительства</t>
  </si>
  <si>
    <t>От 1 га до 5 га</t>
  </si>
  <si>
    <t>От 5 га до 100 га</t>
  </si>
  <si>
    <t>Подготовка схем расположения земельных участков на кадастровом плане территории</t>
  </si>
  <si>
    <t>до 0,5 га</t>
  </si>
  <si>
    <t>свыше 0,5 га</t>
  </si>
  <si>
    <t>16.1</t>
  </si>
  <si>
    <t>16.2</t>
  </si>
  <si>
    <t>16.3</t>
  </si>
  <si>
    <t>16.4</t>
  </si>
  <si>
    <t>Изготовление схемы по архивным материалам</t>
  </si>
  <si>
    <t>17.1</t>
  </si>
  <si>
    <t>18.1</t>
  </si>
  <si>
    <t>19.1</t>
  </si>
  <si>
    <t>благоприятный период</t>
  </si>
  <si>
    <t>неблагоприятный период</t>
  </si>
  <si>
    <t>Вынос репера (техническое нивелирование)</t>
  </si>
  <si>
    <t>20.1</t>
  </si>
  <si>
    <t>21.1</t>
  </si>
  <si>
    <t>21.2</t>
  </si>
  <si>
    <t>22.1</t>
  </si>
  <si>
    <t>1 дм</t>
  </si>
  <si>
    <t>1 лист</t>
  </si>
  <si>
    <t>Изготовление копии архивных материалов формата А0, А1, А2</t>
  </si>
  <si>
    <t>Изготовление копии архивных материалов формата А4 и А3</t>
  </si>
  <si>
    <t>Изготовление копии материалов на лавсане</t>
  </si>
  <si>
    <t>Вынос в натуру осей гаража, хозяйственных построек, киоска, контура жилого дома (в координатах)</t>
  </si>
  <si>
    <t>14.1.</t>
  </si>
  <si>
    <t>14.2.</t>
  </si>
  <si>
    <t>Вынос в натуру осей гаража, хозяйственных построек, киоска, контура жилого дома (в линейных привязках)</t>
  </si>
  <si>
    <t>15.1.</t>
  </si>
  <si>
    <t>15.2.</t>
  </si>
  <si>
    <t>17.2</t>
  </si>
  <si>
    <t>18.2</t>
  </si>
  <si>
    <t>18.3</t>
  </si>
  <si>
    <t>18.4</t>
  </si>
  <si>
    <t>18.5</t>
  </si>
  <si>
    <t>Подготовка технического отчета по результатам инженерно-геодезических изысканий</t>
  </si>
  <si>
    <t>23.1</t>
  </si>
  <si>
    <t>23.2</t>
  </si>
  <si>
    <t>23.3</t>
  </si>
  <si>
    <t>24.1</t>
  </si>
  <si>
    <t>24.2</t>
  </si>
  <si>
    <t>24.3</t>
  </si>
  <si>
    <t>24.4</t>
  </si>
  <si>
    <t>24.5</t>
  </si>
  <si>
    <t>Согласование инженерно-топографических планов</t>
  </si>
  <si>
    <t xml:space="preserve">Подготовка информации по земельным 
участкам (бумажный носитель) </t>
  </si>
  <si>
    <t xml:space="preserve">Подготовка информации по 
земельным участкам (эл.вид) </t>
  </si>
  <si>
    <t>Выдача материалов инженерных изысканий в электронном виде</t>
  </si>
  <si>
    <t>Выдача сведений (справки) о выполненных инженерных изысканиях на земельном участке</t>
  </si>
  <si>
    <t xml:space="preserve">Исполнительная съёмка благоустройства </t>
  </si>
  <si>
    <t>Топографическая съёмка узкой полосы, в том числе:</t>
  </si>
  <si>
    <t>Исполнительная съёмка кабельных сетей</t>
  </si>
  <si>
    <t>Исполнительная съёмка трубопроводных сетей</t>
  </si>
  <si>
    <t>Топографическая съёмка земельного участка</t>
  </si>
  <si>
    <t>Корректура топографической съёмки</t>
  </si>
  <si>
    <t>УТВЕРЖДАЮ
Директор МБУ «АиГ»
____________________ Т.И. Керасирова</t>
  </si>
  <si>
    <t>Подготовка сведений о местоположении инженерных сетей (для получения разрешения: на проведение земляных работ/для проведения проектных работ</t>
  </si>
  <si>
    <t>1 лист /1 сеть (максимальная протяженность до500м)</t>
  </si>
  <si>
    <t>Повторная подготовка сведений о местоположении сетей (при изменении в проектной документации, при истечении сроков первоначального согласования): на проведение земляных работ/для проведения проектных работ</t>
  </si>
  <si>
    <t xml:space="preserve">Подготовка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    г. о. Тольятти: </t>
  </si>
  <si>
    <t>1 зона</t>
  </si>
  <si>
    <t>2 зоны</t>
  </si>
  <si>
    <t>3 зоны</t>
  </si>
  <si>
    <t>Свыше 3 зон</t>
  </si>
  <si>
    <t>25.1</t>
  </si>
  <si>
    <t>25.2</t>
  </si>
  <si>
    <t>25.3</t>
  </si>
  <si>
    <t>25.4</t>
  </si>
  <si>
    <t xml:space="preserve">Предоставление сведений о местоположении зданий, сооружений, инженерных сетей на территории, информацию об эксплуатирующих организациях и правообладателях объектов недвижимости </t>
  </si>
  <si>
    <t>Создание и ведение информационных фондов (ресурсов), включающих топографо-геодезические и картографические материалы, изготовление и выдача копии градостроительной, проектной и изыскательской документации</t>
  </si>
  <si>
    <t xml:space="preserve">Прием, хранение, обработка и систематизация документов и сведений информационной системы обеспечения градостроительной деятельности </t>
  </si>
  <si>
    <t xml:space="preserve">Осуществление сопровождения работ по постановке на кадастровый учет или внесение изменений сведений о земельном участке, находящемся на кадастровом учете
</t>
  </si>
  <si>
    <t>Формирование и ведение топонимического банка данных, адресного плана</t>
  </si>
  <si>
    <t xml:space="preserve">Выполнение работ по созданию и ведению информационных систем, в том числе и с использованием пространственных данных </t>
  </si>
  <si>
    <t>Осуществление в установленном порядке сбора и подготовке документов и материалов, необходимых для выдачи разрешений на строительство, реконструкцию объектов капитального строительства, а также регистрацию этапов выполнения инженерных изысканий для строительства</t>
  </si>
  <si>
    <t xml:space="preserve">Ведущий экономист </t>
  </si>
  <si>
    <t>Н.С. Мальцева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</si>
  <si>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</si>
  <si>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</si>
  <si>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</si>
  <si>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</si>
  <si>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</si>
  <si>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</si>
  <si>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</si>
  <si>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</si>
  <si>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</si>
  <si>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1 работа (1 зона)</t>
  </si>
  <si>
    <t>Цена за единицу в 2022 г., руб.</t>
  </si>
  <si>
    <t>Прогнозируемый объём платных работ</t>
  </si>
  <si>
    <t>Цена за единицу в 2023 г., руб.</t>
  </si>
  <si>
    <t>Объём в 2022 г., ед.</t>
  </si>
  <si>
    <t>Объем в 2022 г., руб.</t>
  </si>
  <si>
    <t>Ожидаемый объём в 2023 г., ед.</t>
  </si>
  <si>
    <t>Ожидаемый объем в 2023 г., руб.</t>
  </si>
  <si>
    <t>Цена за единицу в 2024 г., руб.</t>
  </si>
  <si>
    <t>Прогнози-руемый объём в 2024 г., ед.</t>
  </si>
  <si>
    <t>Прогнози-руемый объем в 2024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</si>
</sst>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.000000"/>
    <numFmt numFmtId="167" formatCode="0.0000"/>
  </numFmts>
  <fonts count="4" x14ac:knownFonts="1"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7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/>
    </xf>
    <xf numFmtId="0" fontId="2" fillId="6" borderId="4" xfId="0" applyFont="1" applyFill="1" applyBorder="1" applyAlignment="1">
      <alignment vertical="center"/>
    </xf>
    <xf numFmtId="0" fontId="1" fillId="6" borderId="3" xfId="0" applyFont="1" applyFill="1" applyBorder="1"/>
    <xf numFmtId="0" fontId="2" fillId="6" borderId="3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2" borderId="7" xfId="0" applyFont="1" applyFill="1" applyBorder="1" applyAlignment="1">
      <alignment horizontal="right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5"/>
  <sheetViews>
    <sheetView tabSelected="1" topLeftCell="A136" workbookViewId="0">
      <selection activeCell="B147" sqref="B147"/>
    </sheetView>
  </sheetViews>
  <sheetFormatPr defaultColWidth="9.140625" defaultRowHeight="15" x14ac:dyDescent="0.2"/>
  <cols>
    <col min="1" max="1" width="7.140625" style="3" customWidth="1"/>
    <col min="2" max="2" width="31.5703125" style="3" customWidth="1"/>
    <col min="3" max="3" width="12.140625" style="3" customWidth="1"/>
    <col min="4" max="4" width="12" style="3" customWidth="1"/>
    <col min="5" max="5" width="11.140625" style="13" customWidth="1"/>
    <col min="6" max="6" width="12.5703125" style="3" customWidth="1"/>
    <col min="7" max="7" width="10.85546875" style="3" customWidth="1"/>
    <col min="8" max="8" width="12.42578125" style="3" customWidth="1"/>
    <col min="9" max="9" width="14.140625" style="3" customWidth="1"/>
    <col min="10" max="10" width="11.140625" style="3" customWidth="1"/>
    <col min="11" max="11" width="10.42578125" style="3" bestFit="1" customWidth="1"/>
    <col min="12" max="12" width="14.42578125" style="3" customWidth="1"/>
    <col min="13" max="13" width="11.85546875" style="3" bestFit="1" customWidth="1"/>
    <col min="14" max="14" width="15.42578125" style="3" bestFit="1" customWidth="1"/>
    <col min="15" max="15" width="13.5703125" style="3" bestFit="1" customWidth="1"/>
    <col min="16" max="16384" width="9.140625" style="3"/>
  </cols>
  <sheetData>
    <row r="1" spans="1:16" ht="65.25" customHeight="1" x14ac:dyDescent="0.2">
      <c r="A1" s="14"/>
      <c r="B1" s="14"/>
      <c r="C1" s="14"/>
      <c r="D1" s="14"/>
      <c r="E1" s="14"/>
      <c r="F1" s="14"/>
      <c r="G1" s="25"/>
      <c r="H1" s="25"/>
      <c r="I1" s="67" t="s">
        <v>160</v>
      </c>
      <c r="J1" s="67"/>
      <c r="K1" s="67"/>
      <c r="L1" s="67"/>
    </row>
    <row r="2" spans="1:16" ht="27.75" customHeight="1" x14ac:dyDescent="0.2">
      <c r="A2" s="79" t="s">
        <v>193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6" ht="75" x14ac:dyDescent="0.2">
      <c r="A3" s="4" t="s">
        <v>0</v>
      </c>
      <c r="B3" s="60" t="s">
        <v>1</v>
      </c>
      <c r="C3" s="31" t="s">
        <v>64</v>
      </c>
      <c r="D3" s="54" t="s">
        <v>192</v>
      </c>
      <c r="E3" s="54" t="s">
        <v>195</v>
      </c>
      <c r="F3" s="54" t="s">
        <v>196</v>
      </c>
      <c r="G3" s="46" t="s">
        <v>194</v>
      </c>
      <c r="H3" s="46" t="s">
        <v>197</v>
      </c>
      <c r="I3" s="46" t="s">
        <v>198</v>
      </c>
      <c r="J3" s="52" t="s">
        <v>199</v>
      </c>
      <c r="K3" s="52" t="s">
        <v>200</v>
      </c>
      <c r="L3" s="52" t="s">
        <v>201</v>
      </c>
      <c r="M3" s="13"/>
      <c r="N3" s="13"/>
      <c r="O3" s="13"/>
    </row>
    <row r="4" spans="1:16" x14ac:dyDescent="0.25">
      <c r="A4" s="11" t="s">
        <v>158</v>
      </c>
      <c r="B4" s="34"/>
      <c r="C4" s="34"/>
      <c r="D4" s="26"/>
      <c r="E4" s="26"/>
      <c r="F4" s="26"/>
      <c r="G4" s="26"/>
      <c r="H4" s="26"/>
      <c r="I4" s="26"/>
      <c r="J4" s="26"/>
      <c r="K4" s="26"/>
      <c r="L4" s="26"/>
      <c r="M4" s="13"/>
      <c r="N4" s="13"/>
      <c r="O4" s="13"/>
    </row>
    <row r="5" spans="1:16" x14ac:dyDescent="0.2">
      <c r="A5" s="11" t="s">
        <v>2</v>
      </c>
      <c r="B5" s="36"/>
      <c r="C5" s="36"/>
      <c r="D5" s="26"/>
      <c r="E5" s="26"/>
      <c r="F5" s="26"/>
      <c r="G5" s="26"/>
      <c r="H5" s="26"/>
      <c r="I5" s="26"/>
      <c r="J5" s="26"/>
      <c r="K5" s="26"/>
      <c r="L5" s="26"/>
      <c r="M5" s="13"/>
      <c r="N5" s="13"/>
      <c r="O5" s="13"/>
    </row>
    <row r="6" spans="1:16" x14ac:dyDescent="0.2">
      <c r="A6" s="4" t="s">
        <v>53</v>
      </c>
      <c r="B6" s="60" t="s">
        <v>3</v>
      </c>
      <c r="C6" s="31" t="s">
        <v>4</v>
      </c>
      <c r="D6" s="42">
        <v>5311.98</v>
      </c>
      <c r="E6" s="43">
        <v>23</v>
      </c>
      <c r="F6" s="44">
        <f>D6*E6</f>
        <v>122175.54</v>
      </c>
      <c r="G6" s="48">
        <f>D6*1.061</f>
        <v>5636.01</v>
      </c>
      <c r="H6" s="49">
        <v>15</v>
      </c>
      <c r="I6" s="50">
        <f>G6*H6</f>
        <v>84540.15</v>
      </c>
      <c r="J6" s="53">
        <f>G6*1.04</f>
        <v>5861.45</v>
      </c>
      <c r="K6" s="56">
        <v>7</v>
      </c>
      <c r="L6" s="57">
        <f>J6*K6</f>
        <v>41030.15</v>
      </c>
      <c r="M6" s="29"/>
      <c r="N6" s="13"/>
      <c r="O6" s="13"/>
    </row>
    <row r="7" spans="1:16" x14ac:dyDescent="0.2">
      <c r="A7" s="4" t="s">
        <v>54</v>
      </c>
      <c r="B7" s="60" t="s">
        <v>5</v>
      </c>
      <c r="C7" s="31" t="s">
        <v>6</v>
      </c>
      <c r="D7" s="42">
        <v>26559.53</v>
      </c>
      <c r="E7" s="43">
        <v>4</v>
      </c>
      <c r="F7" s="44">
        <f t="shared" ref="F7:F9" si="0">D7*E7</f>
        <v>106238.12</v>
      </c>
      <c r="G7" s="48">
        <f>D7*1.061</f>
        <v>28179.66</v>
      </c>
      <c r="H7" s="49">
        <v>2</v>
      </c>
      <c r="I7" s="50">
        <f t="shared" ref="I7:I9" si="1">G7*H7</f>
        <v>56359.32</v>
      </c>
      <c r="J7" s="53">
        <f>G7*1.04</f>
        <v>29306.85</v>
      </c>
      <c r="K7" s="56">
        <v>1</v>
      </c>
      <c r="L7" s="57">
        <f t="shared" ref="L7:L9" si="2">J7*K7</f>
        <v>29306.85</v>
      </c>
      <c r="M7" s="29"/>
      <c r="N7" s="13"/>
      <c r="O7" s="13"/>
    </row>
    <row r="8" spans="1:16" x14ac:dyDescent="0.2">
      <c r="A8" s="4" t="s">
        <v>55</v>
      </c>
      <c r="B8" s="60" t="s">
        <v>7</v>
      </c>
      <c r="C8" s="31" t="s">
        <v>6</v>
      </c>
      <c r="D8" s="42">
        <v>37183.410000000003</v>
      </c>
      <c r="E8" s="43">
        <v>1</v>
      </c>
      <c r="F8" s="44">
        <f t="shared" si="0"/>
        <v>37183.410000000003</v>
      </c>
      <c r="G8" s="48">
        <f>D8*1.061</f>
        <v>39451.599999999999</v>
      </c>
      <c r="H8" s="49">
        <v>1</v>
      </c>
      <c r="I8" s="50">
        <f t="shared" si="1"/>
        <v>39451.599999999999</v>
      </c>
      <c r="J8" s="53">
        <f>G8*1.04</f>
        <v>41029.660000000003</v>
      </c>
      <c r="K8" s="56">
        <v>1</v>
      </c>
      <c r="L8" s="57">
        <f t="shared" si="2"/>
        <v>41029.660000000003</v>
      </c>
      <c r="M8" s="29"/>
      <c r="N8" s="13"/>
      <c r="O8" s="13"/>
    </row>
    <row r="9" spans="1:16" x14ac:dyDescent="0.2">
      <c r="A9" s="4" t="s">
        <v>56</v>
      </c>
      <c r="B9" s="60" t="s">
        <v>8</v>
      </c>
      <c r="C9" s="31" t="s">
        <v>6</v>
      </c>
      <c r="D9" s="42">
        <v>47686</v>
      </c>
      <c r="E9" s="43">
        <v>0</v>
      </c>
      <c r="F9" s="44">
        <f t="shared" si="0"/>
        <v>0</v>
      </c>
      <c r="G9" s="48">
        <f>D9*1.061</f>
        <v>50594.85</v>
      </c>
      <c r="H9" s="49">
        <v>1</v>
      </c>
      <c r="I9" s="50">
        <f t="shared" si="1"/>
        <v>50594.85</v>
      </c>
      <c r="J9" s="53">
        <f>G9*1.04</f>
        <v>52618.64</v>
      </c>
      <c r="K9" s="56">
        <v>1</v>
      </c>
      <c r="L9" s="57">
        <f t="shared" si="2"/>
        <v>52618.64</v>
      </c>
      <c r="M9" s="29"/>
      <c r="N9" s="13"/>
      <c r="O9" s="13"/>
    </row>
    <row r="10" spans="1:16" x14ac:dyDescent="0.2">
      <c r="A10" s="11" t="s">
        <v>26</v>
      </c>
      <c r="B10" s="61"/>
      <c r="C10" s="31"/>
      <c r="D10" s="27"/>
      <c r="E10" s="26"/>
      <c r="F10" s="28"/>
      <c r="G10" s="27"/>
      <c r="H10" s="26"/>
      <c r="I10" s="28"/>
      <c r="J10" s="27"/>
      <c r="K10" s="26"/>
      <c r="L10" s="28"/>
      <c r="M10" s="29"/>
      <c r="N10" s="13"/>
      <c r="O10" s="13"/>
      <c r="P10" s="13"/>
    </row>
    <row r="11" spans="1:16" x14ac:dyDescent="0.2">
      <c r="A11" s="4" t="s">
        <v>57</v>
      </c>
      <c r="B11" s="60" t="s">
        <v>3</v>
      </c>
      <c r="C11" s="31" t="s">
        <v>4</v>
      </c>
      <c r="D11" s="42">
        <v>6938.49</v>
      </c>
      <c r="E11" s="43">
        <v>14</v>
      </c>
      <c r="F11" s="44">
        <f t="shared" ref="F11:F14" si="3">D11*E11</f>
        <v>97138.86</v>
      </c>
      <c r="G11" s="48">
        <f>D11*1.061</f>
        <v>7361.74</v>
      </c>
      <c r="H11" s="49">
        <v>4</v>
      </c>
      <c r="I11" s="50">
        <f t="shared" ref="I11:I14" si="4">G11*H11</f>
        <v>29446.959999999999</v>
      </c>
      <c r="J11" s="53">
        <f>G11*1.04</f>
        <v>7656.21</v>
      </c>
      <c r="K11" s="56">
        <v>4</v>
      </c>
      <c r="L11" s="57">
        <f t="shared" ref="L11:L14" si="5">J11*K11</f>
        <v>30624.84</v>
      </c>
      <c r="M11" s="29"/>
      <c r="N11" s="13"/>
      <c r="O11" s="13"/>
      <c r="P11" s="13"/>
    </row>
    <row r="12" spans="1:16" x14ac:dyDescent="0.2">
      <c r="A12" s="5" t="s">
        <v>58</v>
      </c>
      <c r="B12" s="60" t="s">
        <v>5</v>
      </c>
      <c r="C12" s="31" t="s">
        <v>6</v>
      </c>
      <c r="D12" s="42">
        <v>34560.410000000003</v>
      </c>
      <c r="E12" s="43">
        <v>3</v>
      </c>
      <c r="F12" s="44">
        <f t="shared" si="3"/>
        <v>103681.23</v>
      </c>
      <c r="G12" s="48">
        <f>D12*1.061</f>
        <v>36668.6</v>
      </c>
      <c r="H12" s="49">
        <v>1</v>
      </c>
      <c r="I12" s="50">
        <f t="shared" si="4"/>
        <v>36668.6</v>
      </c>
      <c r="J12" s="53">
        <f>G12*1.04</f>
        <v>38135.339999999997</v>
      </c>
      <c r="K12" s="56">
        <v>1</v>
      </c>
      <c r="L12" s="57">
        <f t="shared" si="5"/>
        <v>38135.339999999997</v>
      </c>
      <c r="M12" s="29"/>
      <c r="N12" s="13"/>
      <c r="O12" s="13"/>
      <c r="P12" s="13"/>
    </row>
    <row r="13" spans="1:16" x14ac:dyDescent="0.2">
      <c r="A13" s="6" t="s">
        <v>59</v>
      </c>
      <c r="B13" s="60" t="s">
        <v>7</v>
      </c>
      <c r="C13" s="31" t="s">
        <v>6</v>
      </c>
      <c r="D13" s="42">
        <v>48371.34</v>
      </c>
      <c r="E13" s="43">
        <v>1</v>
      </c>
      <c r="F13" s="44">
        <f t="shared" si="3"/>
        <v>48371.34</v>
      </c>
      <c r="G13" s="48">
        <f>D13*1.061</f>
        <v>51321.99</v>
      </c>
      <c r="H13" s="49">
        <v>1</v>
      </c>
      <c r="I13" s="50">
        <f t="shared" si="4"/>
        <v>51321.99</v>
      </c>
      <c r="J13" s="53">
        <f>G13*1.04</f>
        <v>53374.87</v>
      </c>
      <c r="K13" s="56">
        <v>0</v>
      </c>
      <c r="L13" s="57">
        <f t="shared" si="5"/>
        <v>0</v>
      </c>
      <c r="M13" s="29"/>
      <c r="N13" s="13"/>
      <c r="O13" s="13"/>
      <c r="P13" s="13"/>
    </row>
    <row r="14" spans="1:16" x14ac:dyDescent="0.2">
      <c r="A14" s="4" t="s">
        <v>60</v>
      </c>
      <c r="B14" s="60" t="s">
        <v>8</v>
      </c>
      <c r="C14" s="31" t="s">
        <v>6</v>
      </c>
      <c r="D14" s="42">
        <v>61984.07</v>
      </c>
      <c r="E14" s="43">
        <v>0</v>
      </c>
      <c r="F14" s="44">
        <f t="shared" si="3"/>
        <v>0</v>
      </c>
      <c r="G14" s="48">
        <f>D14*1.061</f>
        <v>65765.100000000006</v>
      </c>
      <c r="H14" s="49">
        <v>1</v>
      </c>
      <c r="I14" s="50">
        <f t="shared" si="4"/>
        <v>65765.100000000006</v>
      </c>
      <c r="J14" s="53">
        <f>G14*1.04</f>
        <v>68395.7</v>
      </c>
      <c r="K14" s="56">
        <v>0</v>
      </c>
      <c r="L14" s="57">
        <f t="shared" si="5"/>
        <v>0</v>
      </c>
      <c r="M14" s="29"/>
      <c r="N14" s="13"/>
      <c r="O14" s="13"/>
      <c r="P14" s="13"/>
    </row>
    <row r="15" spans="1:16" x14ac:dyDescent="0.25">
      <c r="A15" s="11" t="s">
        <v>159</v>
      </c>
      <c r="B15" s="62"/>
      <c r="C15" s="34"/>
      <c r="D15" s="27"/>
      <c r="E15" s="26"/>
      <c r="F15" s="28"/>
      <c r="G15" s="27"/>
      <c r="H15" s="26"/>
      <c r="I15" s="28"/>
      <c r="J15" s="27"/>
      <c r="K15" s="26"/>
      <c r="L15" s="28"/>
      <c r="M15" s="29"/>
      <c r="N15" s="13"/>
      <c r="O15" s="13"/>
      <c r="P15" s="13"/>
    </row>
    <row r="16" spans="1:16" x14ac:dyDescent="0.2">
      <c r="A16" s="11" t="s">
        <v>2</v>
      </c>
      <c r="B16" s="61"/>
      <c r="C16" s="31"/>
      <c r="D16" s="27"/>
      <c r="E16" s="26"/>
      <c r="F16" s="28"/>
      <c r="G16" s="27"/>
      <c r="H16" s="26"/>
      <c r="I16" s="28"/>
      <c r="J16" s="27"/>
      <c r="K16" s="26"/>
      <c r="L16" s="28"/>
      <c r="M16" s="29"/>
      <c r="N16" s="13"/>
      <c r="O16" s="13"/>
      <c r="P16" s="13"/>
    </row>
    <row r="17" spans="1:16" x14ac:dyDescent="0.2">
      <c r="A17" s="4" t="s">
        <v>61</v>
      </c>
      <c r="B17" s="60" t="s">
        <v>3</v>
      </c>
      <c r="C17" s="31" t="s">
        <v>4</v>
      </c>
      <c r="D17" s="42">
        <v>2688.91</v>
      </c>
      <c r="E17" s="43">
        <v>8</v>
      </c>
      <c r="F17" s="44">
        <f t="shared" ref="F17:F20" si="6">D17*E17</f>
        <v>21511.279999999999</v>
      </c>
      <c r="G17" s="48">
        <f>D17*1.061</f>
        <v>2852.93</v>
      </c>
      <c r="H17" s="49">
        <v>3</v>
      </c>
      <c r="I17" s="50">
        <f t="shared" ref="I17:I20" si="7">G17*H17</f>
        <v>8558.7900000000009</v>
      </c>
      <c r="J17" s="53">
        <f>G17*1.04</f>
        <v>2967.05</v>
      </c>
      <c r="K17" s="56">
        <v>3</v>
      </c>
      <c r="L17" s="57">
        <f t="shared" ref="L17:L20" si="8">J17*K17</f>
        <v>8901.15</v>
      </c>
      <c r="M17" s="29"/>
      <c r="N17" s="13"/>
      <c r="O17" s="13"/>
      <c r="P17" s="13"/>
    </row>
    <row r="18" spans="1:16" x14ac:dyDescent="0.2">
      <c r="A18" s="4" t="s">
        <v>65</v>
      </c>
      <c r="B18" s="60" t="s">
        <v>5</v>
      </c>
      <c r="C18" s="31" t="s">
        <v>6</v>
      </c>
      <c r="D18" s="42">
        <v>13272.46</v>
      </c>
      <c r="E18" s="43">
        <v>1</v>
      </c>
      <c r="F18" s="44">
        <f t="shared" si="6"/>
        <v>13272.46</v>
      </c>
      <c r="G18" s="48">
        <f>D18*1.061</f>
        <v>14082.08</v>
      </c>
      <c r="H18" s="49">
        <v>1</v>
      </c>
      <c r="I18" s="50">
        <f t="shared" si="7"/>
        <v>14082.08</v>
      </c>
      <c r="J18" s="53">
        <f>G18*1.04</f>
        <v>14645.36</v>
      </c>
      <c r="K18" s="56">
        <v>1</v>
      </c>
      <c r="L18" s="57">
        <f t="shared" si="8"/>
        <v>14645.36</v>
      </c>
      <c r="M18" s="29"/>
      <c r="N18" s="13"/>
      <c r="O18" s="13"/>
      <c r="P18" s="13"/>
    </row>
    <row r="19" spans="1:16" x14ac:dyDescent="0.2">
      <c r="A19" s="4" t="s">
        <v>62</v>
      </c>
      <c r="B19" s="60" t="s">
        <v>7</v>
      </c>
      <c r="C19" s="31" t="s">
        <v>6</v>
      </c>
      <c r="D19" s="42">
        <v>18602.82</v>
      </c>
      <c r="E19" s="43">
        <v>1</v>
      </c>
      <c r="F19" s="44">
        <f t="shared" si="6"/>
        <v>18602.82</v>
      </c>
      <c r="G19" s="48">
        <f>D19*1.061</f>
        <v>19737.59</v>
      </c>
      <c r="H19" s="49">
        <v>1</v>
      </c>
      <c r="I19" s="50">
        <f t="shared" si="7"/>
        <v>19737.59</v>
      </c>
      <c r="J19" s="53">
        <f>G19*1.04</f>
        <v>20527.09</v>
      </c>
      <c r="K19" s="56">
        <v>1</v>
      </c>
      <c r="L19" s="57">
        <f t="shared" si="8"/>
        <v>20527.09</v>
      </c>
      <c r="M19" s="29"/>
      <c r="N19" s="13"/>
      <c r="O19" s="13"/>
      <c r="P19" s="13"/>
    </row>
    <row r="20" spans="1:16" x14ac:dyDescent="0.2">
      <c r="A20" s="4" t="s">
        <v>63</v>
      </c>
      <c r="B20" s="60" t="s">
        <v>8</v>
      </c>
      <c r="C20" s="31" t="s">
        <v>6</v>
      </c>
      <c r="D20" s="42">
        <v>23867.15</v>
      </c>
      <c r="E20" s="43">
        <v>1</v>
      </c>
      <c r="F20" s="44">
        <f t="shared" si="6"/>
        <v>23867.15</v>
      </c>
      <c r="G20" s="48">
        <f>D20*1.061</f>
        <v>25323.05</v>
      </c>
      <c r="H20" s="49">
        <v>1</v>
      </c>
      <c r="I20" s="50">
        <f t="shared" si="7"/>
        <v>25323.05</v>
      </c>
      <c r="J20" s="53">
        <f>G20*1.04</f>
        <v>26335.97</v>
      </c>
      <c r="K20" s="56">
        <v>1</v>
      </c>
      <c r="L20" s="57">
        <f t="shared" si="8"/>
        <v>26335.97</v>
      </c>
      <c r="M20" s="29"/>
      <c r="N20" s="13"/>
      <c r="O20" s="13"/>
      <c r="P20" s="13"/>
    </row>
    <row r="21" spans="1:16" x14ac:dyDescent="0.2">
      <c r="A21" s="10" t="s">
        <v>26</v>
      </c>
      <c r="B21" s="63"/>
      <c r="C21" s="31"/>
      <c r="D21" s="27"/>
      <c r="E21" s="26"/>
      <c r="F21" s="28"/>
      <c r="G21" s="27"/>
      <c r="H21" s="26"/>
      <c r="I21" s="28"/>
      <c r="J21" s="27"/>
      <c r="K21" s="26"/>
      <c r="L21" s="28"/>
      <c r="M21" s="29"/>
      <c r="N21" s="13"/>
      <c r="O21" s="13"/>
      <c r="P21" s="13"/>
    </row>
    <row r="22" spans="1:16" x14ac:dyDescent="0.2">
      <c r="A22" s="4" t="s">
        <v>66</v>
      </c>
      <c r="B22" s="60" t="s">
        <v>3</v>
      </c>
      <c r="C22" s="31" t="s">
        <v>4</v>
      </c>
      <c r="D22" s="42">
        <v>3531.17</v>
      </c>
      <c r="E22" s="43">
        <v>2</v>
      </c>
      <c r="F22" s="44">
        <f t="shared" ref="F22:F25" si="9">D22*E22</f>
        <v>7062.34</v>
      </c>
      <c r="G22" s="48">
        <f>D22*1.061</f>
        <v>3746.57</v>
      </c>
      <c r="H22" s="49">
        <v>3</v>
      </c>
      <c r="I22" s="50">
        <f t="shared" ref="I22:I25" si="10">G22*H22</f>
        <v>11239.71</v>
      </c>
      <c r="J22" s="53">
        <f>G22*1.04</f>
        <v>3896.43</v>
      </c>
      <c r="K22" s="56">
        <v>3</v>
      </c>
      <c r="L22" s="57">
        <f t="shared" ref="L22:L25" si="11">J22*K22</f>
        <v>11689.29</v>
      </c>
      <c r="M22" s="29"/>
      <c r="N22" s="13"/>
      <c r="O22" s="13"/>
      <c r="P22" s="13"/>
    </row>
    <row r="23" spans="1:16" x14ac:dyDescent="0.2">
      <c r="A23" s="4" t="s">
        <v>67</v>
      </c>
      <c r="B23" s="60" t="s">
        <v>5</v>
      </c>
      <c r="C23" s="31" t="s">
        <v>6</v>
      </c>
      <c r="D23" s="42">
        <v>17283.849999999999</v>
      </c>
      <c r="E23" s="43">
        <v>1</v>
      </c>
      <c r="F23" s="44">
        <f t="shared" si="9"/>
        <v>17283.849999999999</v>
      </c>
      <c r="G23" s="48">
        <f>D23*1.061</f>
        <v>18338.16</v>
      </c>
      <c r="H23" s="49">
        <v>1</v>
      </c>
      <c r="I23" s="50">
        <f t="shared" si="10"/>
        <v>18338.16</v>
      </c>
      <c r="J23" s="53">
        <f>G23*1.04</f>
        <v>19071.689999999999</v>
      </c>
      <c r="K23" s="56">
        <v>1</v>
      </c>
      <c r="L23" s="57">
        <f t="shared" si="11"/>
        <v>19071.689999999999</v>
      </c>
      <c r="M23" s="29"/>
      <c r="N23" s="13"/>
      <c r="O23" s="13"/>
      <c r="P23" s="13"/>
    </row>
    <row r="24" spans="1:16" x14ac:dyDescent="0.2">
      <c r="A24" s="4" t="s">
        <v>68</v>
      </c>
      <c r="B24" s="60" t="s">
        <v>7</v>
      </c>
      <c r="C24" s="31" t="s">
        <v>6</v>
      </c>
      <c r="D24" s="42">
        <v>24152.9</v>
      </c>
      <c r="E24" s="43">
        <v>1</v>
      </c>
      <c r="F24" s="44">
        <f t="shared" si="9"/>
        <v>24152.9</v>
      </c>
      <c r="G24" s="48">
        <f>D24*1.061</f>
        <v>25626.23</v>
      </c>
      <c r="H24" s="49">
        <v>1</v>
      </c>
      <c r="I24" s="50">
        <f t="shared" si="10"/>
        <v>25626.23</v>
      </c>
      <c r="J24" s="53">
        <f>G24*1.04</f>
        <v>26651.279999999999</v>
      </c>
      <c r="K24" s="56">
        <v>1</v>
      </c>
      <c r="L24" s="57">
        <f t="shared" si="11"/>
        <v>26651.279999999999</v>
      </c>
      <c r="M24" s="29"/>
      <c r="N24" s="13"/>
      <c r="O24" s="13"/>
      <c r="P24" s="13"/>
    </row>
    <row r="25" spans="1:16" x14ac:dyDescent="0.2">
      <c r="A25" s="4" t="s">
        <v>69</v>
      </c>
      <c r="B25" s="60" t="s">
        <v>8</v>
      </c>
      <c r="C25" s="31" t="s">
        <v>6</v>
      </c>
      <c r="D25" s="42">
        <v>31051.07</v>
      </c>
      <c r="E25" s="43">
        <v>0</v>
      </c>
      <c r="F25" s="44">
        <f t="shared" si="9"/>
        <v>0</v>
      </c>
      <c r="G25" s="48">
        <f>D25*1.061</f>
        <v>32945.19</v>
      </c>
      <c r="H25" s="49">
        <v>1</v>
      </c>
      <c r="I25" s="50">
        <f t="shared" si="10"/>
        <v>32945.19</v>
      </c>
      <c r="J25" s="53">
        <f>G25*1.04</f>
        <v>34263</v>
      </c>
      <c r="K25" s="56">
        <v>1</v>
      </c>
      <c r="L25" s="57">
        <f t="shared" si="11"/>
        <v>34263</v>
      </c>
      <c r="M25" s="29"/>
      <c r="N25" s="13"/>
      <c r="O25" s="13"/>
      <c r="P25" s="13"/>
    </row>
    <row r="26" spans="1:16" x14ac:dyDescent="0.25">
      <c r="A26" s="11" t="s">
        <v>154</v>
      </c>
      <c r="B26" s="62"/>
      <c r="C26" s="34"/>
      <c r="D26" s="27"/>
      <c r="E26" s="26"/>
      <c r="F26" s="28"/>
      <c r="G26" s="27"/>
      <c r="H26" s="26"/>
      <c r="I26" s="28"/>
      <c r="J26" s="27"/>
      <c r="K26" s="26"/>
      <c r="L26" s="28"/>
      <c r="M26" s="29"/>
      <c r="N26" s="13"/>
      <c r="O26" s="13"/>
      <c r="P26" s="13"/>
    </row>
    <row r="27" spans="1:16" x14ac:dyDescent="0.2">
      <c r="A27" s="11" t="s">
        <v>2</v>
      </c>
      <c r="B27" s="61"/>
      <c r="C27" s="31"/>
      <c r="D27" s="27"/>
      <c r="E27" s="26"/>
      <c r="F27" s="28"/>
      <c r="G27" s="27"/>
      <c r="H27" s="26"/>
      <c r="I27" s="28"/>
      <c r="J27" s="27"/>
      <c r="K27" s="26"/>
      <c r="L27" s="28"/>
      <c r="M27" s="29"/>
      <c r="N27" s="13"/>
      <c r="O27" s="13"/>
      <c r="P27" s="13"/>
    </row>
    <row r="28" spans="1:16" x14ac:dyDescent="0.2">
      <c r="A28" s="4" t="s">
        <v>70</v>
      </c>
      <c r="B28" s="60" t="s">
        <v>3</v>
      </c>
      <c r="C28" s="31" t="s">
        <v>4</v>
      </c>
      <c r="D28" s="42">
        <v>6660.03</v>
      </c>
      <c r="E28" s="43">
        <v>4</v>
      </c>
      <c r="F28" s="44">
        <f t="shared" ref="F28:F31" si="12">D28*E28</f>
        <v>26640.12</v>
      </c>
      <c r="G28" s="48">
        <f>D28*1.061</f>
        <v>7066.29</v>
      </c>
      <c r="H28" s="49">
        <v>1</v>
      </c>
      <c r="I28" s="50">
        <f t="shared" ref="I28:I31" si="13">G28*H28</f>
        <v>7066.29</v>
      </c>
      <c r="J28" s="53">
        <f>G28*1.04</f>
        <v>7348.94</v>
      </c>
      <c r="K28" s="56">
        <v>3</v>
      </c>
      <c r="L28" s="57">
        <f t="shared" ref="L28:L31" si="14">J28*K28</f>
        <v>22046.82</v>
      </c>
      <c r="M28" s="29"/>
      <c r="N28" s="13"/>
      <c r="O28" s="13"/>
      <c r="P28" s="13"/>
    </row>
    <row r="29" spans="1:16" x14ac:dyDescent="0.2">
      <c r="A29" s="4" t="s">
        <v>71</v>
      </c>
      <c r="B29" s="60" t="s">
        <v>5</v>
      </c>
      <c r="C29" s="31" t="s">
        <v>6</v>
      </c>
      <c r="D29" s="42">
        <v>13272.46</v>
      </c>
      <c r="E29" s="43">
        <v>2</v>
      </c>
      <c r="F29" s="44">
        <f t="shared" si="12"/>
        <v>26544.92</v>
      </c>
      <c r="G29" s="48">
        <f>D29*1.061</f>
        <v>14082.08</v>
      </c>
      <c r="H29" s="49">
        <v>1</v>
      </c>
      <c r="I29" s="50">
        <f t="shared" si="13"/>
        <v>14082.08</v>
      </c>
      <c r="J29" s="53">
        <f>G29*1.04</f>
        <v>14645.36</v>
      </c>
      <c r="K29" s="56">
        <v>1</v>
      </c>
      <c r="L29" s="57">
        <f t="shared" si="14"/>
        <v>14645.36</v>
      </c>
      <c r="M29" s="29"/>
      <c r="N29" s="13"/>
      <c r="O29" s="13"/>
      <c r="P29" s="13"/>
    </row>
    <row r="30" spans="1:16" x14ac:dyDescent="0.2">
      <c r="A30" s="4" t="s">
        <v>72</v>
      </c>
      <c r="B30" s="60" t="s">
        <v>7</v>
      </c>
      <c r="C30" s="31" t="s">
        <v>6</v>
      </c>
      <c r="D30" s="42">
        <v>18602.82</v>
      </c>
      <c r="E30" s="43">
        <v>1</v>
      </c>
      <c r="F30" s="44">
        <f t="shared" si="12"/>
        <v>18602.82</v>
      </c>
      <c r="G30" s="48">
        <f>D30*1.061</f>
        <v>19737.59</v>
      </c>
      <c r="H30" s="49">
        <v>1</v>
      </c>
      <c r="I30" s="50">
        <f t="shared" si="13"/>
        <v>19737.59</v>
      </c>
      <c r="J30" s="53">
        <f>G30*1.04</f>
        <v>20527.09</v>
      </c>
      <c r="K30" s="56">
        <v>1</v>
      </c>
      <c r="L30" s="57">
        <f t="shared" si="14"/>
        <v>20527.09</v>
      </c>
      <c r="M30" s="29"/>
      <c r="N30" s="13"/>
      <c r="O30" s="13"/>
      <c r="P30" s="13"/>
    </row>
    <row r="31" spans="1:16" x14ac:dyDescent="0.2">
      <c r="A31" s="4" t="s">
        <v>73</v>
      </c>
      <c r="B31" s="60" t="s">
        <v>8</v>
      </c>
      <c r="C31" s="31" t="s">
        <v>6</v>
      </c>
      <c r="D31" s="42">
        <v>23867.15</v>
      </c>
      <c r="E31" s="43">
        <v>0</v>
      </c>
      <c r="F31" s="44">
        <f t="shared" si="12"/>
        <v>0</v>
      </c>
      <c r="G31" s="48">
        <f>D31*1.061</f>
        <v>25323.05</v>
      </c>
      <c r="H31" s="49">
        <v>1</v>
      </c>
      <c r="I31" s="50">
        <f t="shared" si="13"/>
        <v>25323.05</v>
      </c>
      <c r="J31" s="53">
        <f>G31*1.04</f>
        <v>26335.97</v>
      </c>
      <c r="K31" s="56">
        <v>1</v>
      </c>
      <c r="L31" s="57">
        <f t="shared" si="14"/>
        <v>26335.97</v>
      </c>
      <c r="M31" s="29"/>
      <c r="N31" s="13"/>
      <c r="O31" s="13"/>
      <c r="P31" s="13"/>
    </row>
    <row r="32" spans="1:16" x14ac:dyDescent="0.2">
      <c r="A32" s="11" t="s">
        <v>26</v>
      </c>
      <c r="B32" s="61"/>
      <c r="C32" s="31"/>
      <c r="D32" s="27"/>
      <c r="E32" s="26"/>
      <c r="F32" s="27"/>
      <c r="G32" s="27"/>
      <c r="H32" s="26"/>
      <c r="I32" s="27"/>
      <c r="J32" s="27"/>
      <c r="K32" s="26"/>
      <c r="L32" s="28"/>
      <c r="M32" s="29"/>
      <c r="N32" s="13"/>
      <c r="O32" s="13"/>
      <c r="P32" s="13"/>
    </row>
    <row r="33" spans="1:16" x14ac:dyDescent="0.2">
      <c r="A33" s="4" t="s">
        <v>74</v>
      </c>
      <c r="B33" s="60" t="s">
        <v>3</v>
      </c>
      <c r="C33" s="31" t="s">
        <v>4</v>
      </c>
      <c r="D33" s="42">
        <v>8703.07</v>
      </c>
      <c r="E33" s="43">
        <v>1</v>
      </c>
      <c r="F33" s="44">
        <f t="shared" ref="F33:F36" si="15">D33*E33</f>
        <v>8703.07</v>
      </c>
      <c r="G33" s="48">
        <f>D33*1.061</f>
        <v>9233.9599999999991</v>
      </c>
      <c r="H33" s="49">
        <v>3</v>
      </c>
      <c r="I33" s="50">
        <f t="shared" ref="I33:I36" si="16">G33*H33</f>
        <v>27701.88</v>
      </c>
      <c r="J33" s="53">
        <f>G33*1.04</f>
        <v>9603.32</v>
      </c>
      <c r="K33" s="56">
        <v>3</v>
      </c>
      <c r="L33" s="57">
        <f t="shared" ref="L33:L36" si="17">J33*K33</f>
        <v>28809.96</v>
      </c>
      <c r="M33" s="29"/>
      <c r="N33" s="13"/>
      <c r="O33" s="13"/>
      <c r="P33" s="13"/>
    </row>
    <row r="34" spans="1:16" x14ac:dyDescent="0.2">
      <c r="A34" s="4" t="s">
        <v>75</v>
      </c>
      <c r="B34" s="60" t="s">
        <v>5</v>
      </c>
      <c r="C34" s="31" t="s">
        <v>6</v>
      </c>
      <c r="D34" s="42">
        <v>17283.849999999999</v>
      </c>
      <c r="E34" s="43">
        <v>1</v>
      </c>
      <c r="F34" s="44">
        <f t="shared" si="15"/>
        <v>17283.849999999999</v>
      </c>
      <c r="G34" s="48">
        <f>D34*1.061</f>
        <v>18338.16</v>
      </c>
      <c r="H34" s="49">
        <v>1</v>
      </c>
      <c r="I34" s="50">
        <f t="shared" si="16"/>
        <v>18338.16</v>
      </c>
      <c r="J34" s="53">
        <f>G34*1.04</f>
        <v>19071.689999999999</v>
      </c>
      <c r="K34" s="56">
        <v>1</v>
      </c>
      <c r="L34" s="57">
        <f t="shared" si="17"/>
        <v>19071.689999999999</v>
      </c>
      <c r="M34" s="29"/>
      <c r="N34" s="13"/>
      <c r="O34" s="13"/>
      <c r="P34" s="13"/>
    </row>
    <row r="35" spans="1:16" x14ac:dyDescent="0.2">
      <c r="A35" s="4" t="s">
        <v>76</v>
      </c>
      <c r="B35" s="60" t="s">
        <v>7</v>
      </c>
      <c r="C35" s="31" t="s">
        <v>6</v>
      </c>
      <c r="D35" s="42">
        <v>24152.9</v>
      </c>
      <c r="E35" s="43">
        <v>0</v>
      </c>
      <c r="F35" s="44">
        <f t="shared" si="15"/>
        <v>0</v>
      </c>
      <c r="G35" s="48">
        <f>D35*1.061</f>
        <v>25626.23</v>
      </c>
      <c r="H35" s="49">
        <v>1</v>
      </c>
      <c r="I35" s="50">
        <f t="shared" si="16"/>
        <v>25626.23</v>
      </c>
      <c r="J35" s="53">
        <f>G35*1.04</f>
        <v>26651.279999999999</v>
      </c>
      <c r="K35" s="56">
        <v>1</v>
      </c>
      <c r="L35" s="57">
        <f t="shared" si="17"/>
        <v>26651.279999999999</v>
      </c>
      <c r="M35" s="29"/>
      <c r="N35" s="13"/>
      <c r="O35" s="13"/>
      <c r="P35" s="13"/>
    </row>
    <row r="36" spans="1:16" x14ac:dyDescent="0.2">
      <c r="A36" s="4" t="s">
        <v>81</v>
      </c>
      <c r="B36" s="60" t="s">
        <v>8</v>
      </c>
      <c r="C36" s="31" t="s">
        <v>6</v>
      </c>
      <c r="D36" s="42">
        <v>31051.07</v>
      </c>
      <c r="E36" s="43">
        <v>0</v>
      </c>
      <c r="F36" s="44">
        <f t="shared" si="15"/>
        <v>0</v>
      </c>
      <c r="G36" s="48">
        <f>D36*1.061</f>
        <v>32945.19</v>
      </c>
      <c r="H36" s="49">
        <v>1</v>
      </c>
      <c r="I36" s="50">
        <f t="shared" si="16"/>
        <v>32945.19</v>
      </c>
      <c r="J36" s="53">
        <f>G36*1.04</f>
        <v>34263</v>
      </c>
      <c r="K36" s="56">
        <v>0</v>
      </c>
      <c r="L36" s="57">
        <f t="shared" si="17"/>
        <v>0</v>
      </c>
      <c r="M36" s="29"/>
      <c r="N36" s="13"/>
      <c r="O36" s="13"/>
      <c r="P36" s="13"/>
    </row>
    <row r="37" spans="1:16" x14ac:dyDescent="0.25">
      <c r="A37" s="11" t="s">
        <v>155</v>
      </c>
      <c r="B37" s="62"/>
      <c r="C37" s="34"/>
      <c r="D37" s="27"/>
      <c r="E37" s="26"/>
      <c r="F37" s="28"/>
      <c r="G37" s="27"/>
      <c r="H37" s="26"/>
      <c r="I37" s="28"/>
      <c r="J37" s="27"/>
      <c r="K37" s="26"/>
      <c r="L37" s="28"/>
      <c r="M37" s="29"/>
      <c r="N37" s="13"/>
      <c r="O37" s="13"/>
      <c r="P37" s="13"/>
    </row>
    <row r="38" spans="1:16" x14ac:dyDescent="0.2">
      <c r="A38" s="10" t="s">
        <v>2</v>
      </c>
      <c r="B38" s="63"/>
      <c r="C38" s="31"/>
      <c r="D38" s="27"/>
      <c r="E38" s="26"/>
      <c r="F38" s="28"/>
      <c r="G38" s="27"/>
      <c r="H38" s="26"/>
      <c r="I38" s="28"/>
      <c r="J38" s="27"/>
      <c r="K38" s="26"/>
      <c r="L38" s="28"/>
      <c r="M38" s="29"/>
      <c r="N38" s="13"/>
      <c r="O38" s="13"/>
      <c r="P38" s="13"/>
    </row>
    <row r="39" spans="1:16" x14ac:dyDescent="0.2">
      <c r="A39" s="4" t="s">
        <v>77</v>
      </c>
      <c r="B39" s="60" t="s">
        <v>3</v>
      </c>
      <c r="C39" s="31" t="s">
        <v>4</v>
      </c>
      <c r="D39" s="42">
        <v>6374.29</v>
      </c>
      <c r="E39" s="43">
        <v>3</v>
      </c>
      <c r="F39" s="44">
        <f t="shared" ref="F39:F42" si="18">D39*E39</f>
        <v>19122.87</v>
      </c>
      <c r="G39" s="48">
        <f>D39*1.061</f>
        <v>6763.12</v>
      </c>
      <c r="H39" s="49">
        <v>3</v>
      </c>
      <c r="I39" s="50">
        <f t="shared" ref="I39:I42" si="19">G39*H39</f>
        <v>20289.36</v>
      </c>
      <c r="J39" s="53">
        <f>G39*1.04</f>
        <v>7033.64</v>
      </c>
      <c r="K39" s="56">
        <v>3</v>
      </c>
      <c r="L39" s="57">
        <f t="shared" ref="L39:L42" si="20">J39*K39</f>
        <v>21100.92</v>
      </c>
      <c r="M39" s="29"/>
      <c r="N39" s="13"/>
      <c r="O39" s="13"/>
      <c r="P39" s="13"/>
    </row>
    <row r="40" spans="1:16" x14ac:dyDescent="0.2">
      <c r="A40" s="4" t="s">
        <v>78</v>
      </c>
      <c r="B40" s="60" t="s">
        <v>5</v>
      </c>
      <c r="C40" s="31" t="s">
        <v>6</v>
      </c>
      <c r="D40" s="42">
        <v>31871.46</v>
      </c>
      <c r="E40" s="43">
        <v>1</v>
      </c>
      <c r="F40" s="44">
        <f t="shared" si="18"/>
        <v>31871.46</v>
      </c>
      <c r="G40" s="48">
        <f>D40*1.061</f>
        <v>33815.620000000003</v>
      </c>
      <c r="H40" s="49">
        <v>1</v>
      </c>
      <c r="I40" s="50">
        <f t="shared" si="19"/>
        <v>33815.620000000003</v>
      </c>
      <c r="J40" s="53">
        <f>G40*1.04</f>
        <v>35168.239999999998</v>
      </c>
      <c r="K40" s="56">
        <v>1</v>
      </c>
      <c r="L40" s="57">
        <f t="shared" si="20"/>
        <v>35168.239999999998</v>
      </c>
      <c r="M40" s="29"/>
      <c r="N40" s="13"/>
      <c r="O40" s="13"/>
      <c r="P40" s="13"/>
    </row>
    <row r="41" spans="1:16" x14ac:dyDescent="0.2">
      <c r="A41" s="4" t="s">
        <v>79</v>
      </c>
      <c r="B41" s="60" t="s">
        <v>7</v>
      </c>
      <c r="C41" s="31" t="s">
        <v>6</v>
      </c>
      <c r="D41" s="42">
        <v>45095.64</v>
      </c>
      <c r="E41" s="43">
        <v>1</v>
      </c>
      <c r="F41" s="44">
        <f t="shared" si="18"/>
        <v>45095.64</v>
      </c>
      <c r="G41" s="48">
        <f>D41*1.061</f>
        <v>47846.47</v>
      </c>
      <c r="H41" s="49">
        <v>1</v>
      </c>
      <c r="I41" s="50">
        <f t="shared" si="19"/>
        <v>47846.47</v>
      </c>
      <c r="J41" s="53">
        <f>G41*1.04</f>
        <v>49760.33</v>
      </c>
      <c r="K41" s="56">
        <v>1</v>
      </c>
      <c r="L41" s="57">
        <f t="shared" si="20"/>
        <v>49760.33</v>
      </c>
      <c r="M41" s="29"/>
      <c r="N41" s="13"/>
    </row>
    <row r="42" spans="1:16" x14ac:dyDescent="0.2">
      <c r="A42" s="4" t="s">
        <v>80</v>
      </c>
      <c r="B42" s="60" t="s">
        <v>8</v>
      </c>
      <c r="C42" s="31" t="s">
        <v>6</v>
      </c>
      <c r="D42" s="42">
        <v>55787.73</v>
      </c>
      <c r="E42" s="43">
        <v>0</v>
      </c>
      <c r="F42" s="44">
        <f t="shared" si="18"/>
        <v>0</v>
      </c>
      <c r="G42" s="48">
        <f>D42*1.061</f>
        <v>59190.78</v>
      </c>
      <c r="H42" s="49">
        <v>1</v>
      </c>
      <c r="I42" s="50">
        <f t="shared" si="19"/>
        <v>59190.78</v>
      </c>
      <c r="J42" s="53">
        <f>G42*1.04</f>
        <v>61558.41</v>
      </c>
      <c r="K42" s="56">
        <v>1</v>
      </c>
      <c r="L42" s="57">
        <f t="shared" si="20"/>
        <v>61558.41</v>
      </c>
      <c r="M42" s="29"/>
      <c r="N42" s="13"/>
    </row>
    <row r="43" spans="1:16" x14ac:dyDescent="0.2">
      <c r="A43" s="10" t="s">
        <v>26</v>
      </c>
      <c r="B43" s="63"/>
      <c r="C43" s="31"/>
      <c r="D43" s="27"/>
      <c r="E43" s="26"/>
      <c r="F43" s="28"/>
      <c r="G43" s="27"/>
      <c r="H43" s="26"/>
      <c r="I43" s="28"/>
      <c r="J43" s="27"/>
      <c r="K43" s="26"/>
      <c r="L43" s="28"/>
      <c r="M43" s="29"/>
      <c r="N43" s="13"/>
    </row>
    <row r="44" spans="1:16" x14ac:dyDescent="0.2">
      <c r="A44" s="4" t="s">
        <v>82</v>
      </c>
      <c r="B44" s="60" t="s">
        <v>3</v>
      </c>
      <c r="C44" s="31" t="s">
        <v>4</v>
      </c>
      <c r="D44" s="42">
        <v>8286.5400000000009</v>
      </c>
      <c r="E44" s="43">
        <v>2</v>
      </c>
      <c r="F44" s="44">
        <f t="shared" ref="F44:F47" si="21">D44*E44</f>
        <v>16573.080000000002</v>
      </c>
      <c r="G44" s="48">
        <f>D44*1.061</f>
        <v>8792.02</v>
      </c>
      <c r="H44" s="49">
        <v>3</v>
      </c>
      <c r="I44" s="50">
        <f t="shared" ref="I44:I47" si="22">G44*H44</f>
        <v>26376.06</v>
      </c>
      <c r="J44" s="53">
        <f>G44*1.04</f>
        <v>9143.7000000000007</v>
      </c>
      <c r="K44" s="56">
        <v>3</v>
      </c>
      <c r="L44" s="57">
        <f t="shared" ref="L44:L47" si="23">J44*K44</f>
        <v>27431.1</v>
      </c>
      <c r="M44" s="29"/>
      <c r="N44" s="13"/>
    </row>
    <row r="45" spans="1:16" x14ac:dyDescent="0.2">
      <c r="A45" s="4" t="s">
        <v>83</v>
      </c>
      <c r="B45" s="60" t="s">
        <v>5</v>
      </c>
      <c r="C45" s="31" t="s">
        <v>6</v>
      </c>
      <c r="D45" s="42">
        <v>41432.92</v>
      </c>
      <c r="E45" s="43">
        <v>1</v>
      </c>
      <c r="F45" s="44">
        <f t="shared" si="21"/>
        <v>41432.92</v>
      </c>
      <c r="G45" s="48">
        <f>D45*1.061</f>
        <v>43960.33</v>
      </c>
      <c r="H45" s="49">
        <v>1</v>
      </c>
      <c r="I45" s="50">
        <f t="shared" si="22"/>
        <v>43960.33</v>
      </c>
      <c r="J45" s="53">
        <f>G45*1.04</f>
        <v>45718.74</v>
      </c>
      <c r="K45" s="56">
        <v>1</v>
      </c>
      <c r="L45" s="57">
        <f t="shared" si="23"/>
        <v>45718.74</v>
      </c>
      <c r="M45" s="29"/>
      <c r="N45" s="13"/>
    </row>
    <row r="46" spans="1:16" x14ac:dyDescent="0.2">
      <c r="A46" s="4" t="s">
        <v>84</v>
      </c>
      <c r="B46" s="60" t="s">
        <v>7</v>
      </c>
      <c r="C46" s="31" t="s">
        <v>6</v>
      </c>
      <c r="D46" s="42">
        <v>58624.31</v>
      </c>
      <c r="E46" s="43">
        <v>0</v>
      </c>
      <c r="F46" s="44">
        <f t="shared" si="21"/>
        <v>0</v>
      </c>
      <c r="G46" s="48">
        <f>D46*1.061</f>
        <v>62200.39</v>
      </c>
      <c r="H46" s="49">
        <v>1</v>
      </c>
      <c r="I46" s="50">
        <f t="shared" si="22"/>
        <v>62200.39</v>
      </c>
      <c r="J46" s="53">
        <f>G46*1.04</f>
        <v>64688.41</v>
      </c>
      <c r="K46" s="56">
        <v>1</v>
      </c>
      <c r="L46" s="57">
        <f t="shared" si="23"/>
        <v>64688.41</v>
      </c>
      <c r="M46" s="29"/>
      <c r="N46" s="13"/>
    </row>
    <row r="47" spans="1:16" x14ac:dyDescent="0.2">
      <c r="A47" s="4" t="s">
        <v>85</v>
      </c>
      <c r="B47" s="60" t="s">
        <v>8</v>
      </c>
      <c r="C47" s="31" t="s">
        <v>6</v>
      </c>
      <c r="D47" s="42">
        <v>72518.899999999994</v>
      </c>
      <c r="E47" s="43">
        <v>0</v>
      </c>
      <c r="F47" s="44">
        <f t="shared" si="21"/>
        <v>0</v>
      </c>
      <c r="G47" s="48">
        <f>D47*1.061</f>
        <v>76942.55</v>
      </c>
      <c r="H47" s="49">
        <v>1</v>
      </c>
      <c r="I47" s="50">
        <f t="shared" si="22"/>
        <v>76942.55</v>
      </c>
      <c r="J47" s="53">
        <f>G47*1.04</f>
        <v>80020.25</v>
      </c>
      <c r="K47" s="56">
        <v>0</v>
      </c>
      <c r="L47" s="57">
        <f t="shared" si="23"/>
        <v>0</v>
      </c>
      <c r="M47" s="29"/>
      <c r="N47" s="13"/>
    </row>
    <row r="48" spans="1:16" x14ac:dyDescent="0.25">
      <c r="A48" s="11" t="s">
        <v>156</v>
      </c>
      <c r="B48" s="62"/>
      <c r="C48" s="34"/>
      <c r="D48" s="27"/>
      <c r="E48" s="26"/>
      <c r="F48" s="28"/>
      <c r="G48" s="27"/>
      <c r="H48" s="26"/>
      <c r="I48" s="28"/>
      <c r="J48" s="27"/>
      <c r="K48" s="26"/>
      <c r="L48" s="28"/>
      <c r="M48" s="29"/>
      <c r="N48" s="13"/>
    </row>
    <row r="49" spans="1:14" x14ac:dyDescent="0.2">
      <c r="A49" s="4" t="s">
        <v>86</v>
      </c>
      <c r="B49" s="60" t="s">
        <v>2</v>
      </c>
      <c r="C49" s="31" t="s">
        <v>9</v>
      </c>
      <c r="D49" s="42">
        <v>1001.01</v>
      </c>
      <c r="E49" s="43">
        <v>20</v>
      </c>
      <c r="F49" s="44">
        <f t="shared" ref="F49:F50" si="24">D49*E49</f>
        <v>20020.2</v>
      </c>
      <c r="G49" s="48">
        <f>D49*1.061</f>
        <v>1062.07</v>
      </c>
      <c r="H49" s="49">
        <v>10</v>
      </c>
      <c r="I49" s="50">
        <f t="shared" ref="I49:I50" si="25">G49*H49</f>
        <v>10620.7</v>
      </c>
      <c r="J49" s="53">
        <f>G49*1.04</f>
        <v>1104.55</v>
      </c>
      <c r="K49" s="56">
        <v>1</v>
      </c>
      <c r="L49" s="57">
        <f t="shared" ref="L49:L50" si="26">J49*K49</f>
        <v>1104.55</v>
      </c>
      <c r="M49" s="29"/>
      <c r="N49" s="13"/>
    </row>
    <row r="50" spans="1:14" x14ac:dyDescent="0.2">
      <c r="A50" s="4" t="s">
        <v>87</v>
      </c>
      <c r="B50" s="60" t="s">
        <v>26</v>
      </c>
      <c r="C50" s="31" t="s">
        <v>9</v>
      </c>
      <c r="D50" s="42">
        <v>1308.99</v>
      </c>
      <c r="E50" s="43">
        <v>5</v>
      </c>
      <c r="F50" s="44">
        <f t="shared" si="24"/>
        <v>6544.95</v>
      </c>
      <c r="G50" s="48">
        <f>D50*1.061</f>
        <v>1388.84</v>
      </c>
      <c r="H50" s="49">
        <v>5</v>
      </c>
      <c r="I50" s="50">
        <f t="shared" si="25"/>
        <v>6944.2</v>
      </c>
      <c r="J50" s="53">
        <f>G50*1.04</f>
        <v>1444.39</v>
      </c>
      <c r="K50" s="56">
        <v>1</v>
      </c>
      <c r="L50" s="57">
        <f t="shared" si="26"/>
        <v>1444.39</v>
      </c>
      <c r="M50" s="29"/>
      <c r="N50" s="13"/>
    </row>
    <row r="51" spans="1:14" x14ac:dyDescent="0.25">
      <c r="A51" s="11" t="s">
        <v>157</v>
      </c>
      <c r="B51" s="62"/>
      <c r="C51" s="34"/>
      <c r="D51" s="27"/>
      <c r="E51" s="26"/>
      <c r="F51" s="28"/>
      <c r="G51" s="27"/>
      <c r="H51" s="26"/>
      <c r="I51" s="28"/>
      <c r="J51" s="27"/>
      <c r="K51" s="26"/>
      <c r="L51" s="28"/>
      <c r="M51" s="29"/>
      <c r="N51" s="13"/>
    </row>
    <row r="52" spans="1:14" x14ac:dyDescent="0.2">
      <c r="A52" s="7" t="s">
        <v>90</v>
      </c>
      <c r="B52" s="60" t="s">
        <v>2</v>
      </c>
      <c r="C52" s="31" t="s">
        <v>9</v>
      </c>
      <c r="D52" s="42">
        <v>1147.53</v>
      </c>
      <c r="E52" s="43">
        <v>18</v>
      </c>
      <c r="F52" s="44">
        <f t="shared" ref="F52:F53" si="27">D52*E52</f>
        <v>20655.54</v>
      </c>
      <c r="G52" s="48">
        <f>D52*1.061</f>
        <v>1217.53</v>
      </c>
      <c r="H52" s="49">
        <v>8</v>
      </c>
      <c r="I52" s="50">
        <f t="shared" ref="I52:I53" si="28">G52*H52</f>
        <v>9740.24</v>
      </c>
      <c r="J52" s="53">
        <f>G52*1.04</f>
        <v>1266.23</v>
      </c>
      <c r="K52" s="56">
        <v>3</v>
      </c>
      <c r="L52" s="57">
        <f t="shared" ref="L52:L53" si="29">J52*K52</f>
        <v>3798.69</v>
      </c>
      <c r="M52" s="29"/>
      <c r="N52" s="13"/>
    </row>
    <row r="53" spans="1:14" x14ac:dyDescent="0.2">
      <c r="A53" s="7" t="s">
        <v>91</v>
      </c>
      <c r="B53" s="60" t="s">
        <v>26</v>
      </c>
      <c r="C53" s="31" t="s">
        <v>9</v>
      </c>
      <c r="D53" s="42">
        <v>1528.78</v>
      </c>
      <c r="E53" s="43">
        <v>5</v>
      </c>
      <c r="F53" s="44">
        <f t="shared" si="27"/>
        <v>7643.9</v>
      </c>
      <c r="G53" s="48">
        <f>D53*1.061</f>
        <v>1622.04</v>
      </c>
      <c r="H53" s="49">
        <v>1</v>
      </c>
      <c r="I53" s="50">
        <f t="shared" si="28"/>
        <v>1622.04</v>
      </c>
      <c r="J53" s="53">
        <f>G53*1.04</f>
        <v>1686.92</v>
      </c>
      <c r="K53" s="56">
        <v>1</v>
      </c>
      <c r="L53" s="57">
        <f t="shared" si="29"/>
        <v>1686.92</v>
      </c>
      <c r="M53" s="29"/>
      <c r="N53" s="13"/>
    </row>
    <row r="54" spans="1:14" x14ac:dyDescent="0.25">
      <c r="A54" s="10" t="s">
        <v>10</v>
      </c>
      <c r="B54" s="64"/>
      <c r="C54" s="33"/>
      <c r="D54" s="27"/>
      <c r="E54" s="26"/>
      <c r="F54" s="28"/>
      <c r="G54" s="27"/>
      <c r="H54" s="26"/>
      <c r="I54" s="28"/>
      <c r="J54" s="27"/>
      <c r="K54" s="26"/>
      <c r="L54" s="28"/>
      <c r="M54" s="29"/>
      <c r="N54" s="13"/>
    </row>
    <row r="55" spans="1:14" x14ac:dyDescent="0.2">
      <c r="A55" s="7" t="s">
        <v>88</v>
      </c>
      <c r="B55" s="60" t="s">
        <v>2</v>
      </c>
      <c r="C55" s="31" t="s">
        <v>9</v>
      </c>
      <c r="D55" s="42">
        <v>1946.83</v>
      </c>
      <c r="E55" s="43">
        <v>22</v>
      </c>
      <c r="F55" s="44">
        <f t="shared" ref="F55:F56" si="30">D55*E55</f>
        <v>42830.26</v>
      </c>
      <c r="G55" s="48">
        <f>D55*1.061</f>
        <v>2065.59</v>
      </c>
      <c r="H55" s="49">
        <v>10</v>
      </c>
      <c r="I55" s="50">
        <f t="shared" ref="I55:I56" si="31">G55*H55</f>
        <v>20655.900000000001</v>
      </c>
      <c r="J55" s="53">
        <f>G55*1.04</f>
        <v>2148.21</v>
      </c>
      <c r="K55" s="56">
        <v>3</v>
      </c>
      <c r="L55" s="57">
        <f t="shared" ref="L55:L56" si="32">J55*K55</f>
        <v>6444.63</v>
      </c>
      <c r="M55" s="29"/>
      <c r="N55" s="13"/>
    </row>
    <row r="56" spans="1:14" x14ac:dyDescent="0.2">
      <c r="A56" s="7" t="s">
        <v>89</v>
      </c>
      <c r="B56" s="60" t="s">
        <v>26</v>
      </c>
      <c r="C56" s="31" t="s">
        <v>9</v>
      </c>
      <c r="D56" s="42">
        <v>2562.73</v>
      </c>
      <c r="E56" s="43">
        <v>9</v>
      </c>
      <c r="F56" s="44">
        <f t="shared" si="30"/>
        <v>23064.57</v>
      </c>
      <c r="G56" s="48">
        <f>D56*1.061</f>
        <v>2719.06</v>
      </c>
      <c r="H56" s="49">
        <v>4</v>
      </c>
      <c r="I56" s="50">
        <f t="shared" si="31"/>
        <v>10876.24</v>
      </c>
      <c r="J56" s="53">
        <f>G56*1.04</f>
        <v>2827.82</v>
      </c>
      <c r="K56" s="56">
        <v>1</v>
      </c>
      <c r="L56" s="57">
        <f t="shared" si="32"/>
        <v>2827.82</v>
      </c>
      <c r="M56" s="29"/>
      <c r="N56" s="13"/>
    </row>
    <row r="57" spans="1:14" x14ac:dyDescent="0.25">
      <c r="A57" s="11" t="s">
        <v>92</v>
      </c>
      <c r="B57" s="62"/>
      <c r="C57" s="34"/>
      <c r="D57" s="27"/>
      <c r="E57" s="26"/>
      <c r="F57" s="28"/>
      <c r="G57" s="27"/>
      <c r="H57" s="26"/>
      <c r="I57" s="28"/>
      <c r="J57" s="27"/>
      <c r="K57" s="26"/>
      <c r="L57" s="28"/>
      <c r="M57" s="29"/>
      <c r="N57" s="13"/>
    </row>
    <row r="58" spans="1:14" x14ac:dyDescent="0.2">
      <c r="A58" s="10" t="s">
        <v>11</v>
      </c>
      <c r="B58" s="63"/>
      <c r="C58" s="31"/>
      <c r="D58" s="27"/>
      <c r="E58" s="26"/>
      <c r="F58" s="28"/>
      <c r="G58" s="27"/>
      <c r="H58" s="26"/>
      <c r="I58" s="28"/>
      <c r="J58" s="27"/>
      <c r="K58" s="26"/>
      <c r="L58" s="28"/>
      <c r="M58" s="29"/>
      <c r="N58" s="13"/>
    </row>
    <row r="59" spans="1:14" x14ac:dyDescent="0.2">
      <c r="A59" s="4" t="s">
        <v>93</v>
      </c>
      <c r="B59" s="60" t="s">
        <v>2</v>
      </c>
      <c r="C59" s="31" t="s">
        <v>9</v>
      </c>
      <c r="D59" s="42">
        <v>1946.83</v>
      </c>
      <c r="E59" s="43">
        <v>12</v>
      </c>
      <c r="F59" s="44">
        <f t="shared" ref="F59:F60" si="33">D59*E59</f>
        <v>23361.96</v>
      </c>
      <c r="G59" s="48">
        <f>D59*1.061</f>
        <v>2065.59</v>
      </c>
      <c r="H59" s="49">
        <v>10</v>
      </c>
      <c r="I59" s="50">
        <f t="shared" ref="I59:I60" si="34">G59*H59</f>
        <v>20655.900000000001</v>
      </c>
      <c r="J59" s="53">
        <f>G59*1.04</f>
        <v>2148.21</v>
      </c>
      <c r="K59" s="56">
        <v>1</v>
      </c>
      <c r="L59" s="57">
        <f t="shared" ref="L59:L60" si="35">J59*K59</f>
        <v>2148.21</v>
      </c>
      <c r="M59" s="29"/>
      <c r="N59" s="13"/>
    </row>
    <row r="60" spans="1:14" x14ac:dyDescent="0.2">
      <c r="A60" s="4" t="s">
        <v>94</v>
      </c>
      <c r="B60" s="60" t="s">
        <v>26</v>
      </c>
      <c r="C60" s="31" t="s">
        <v>9</v>
      </c>
      <c r="D60" s="42">
        <v>2562.73</v>
      </c>
      <c r="E60" s="43">
        <v>7</v>
      </c>
      <c r="F60" s="44">
        <f t="shared" si="33"/>
        <v>17939.11</v>
      </c>
      <c r="G60" s="48">
        <f>D60*1.061</f>
        <v>2719.06</v>
      </c>
      <c r="H60" s="49">
        <v>4</v>
      </c>
      <c r="I60" s="50">
        <f t="shared" si="34"/>
        <v>10876.24</v>
      </c>
      <c r="J60" s="53">
        <f>G60*1.04</f>
        <v>2827.82</v>
      </c>
      <c r="K60" s="56">
        <v>1</v>
      </c>
      <c r="L60" s="57">
        <f t="shared" si="35"/>
        <v>2827.82</v>
      </c>
      <c r="M60" s="29"/>
      <c r="N60" s="13"/>
    </row>
    <row r="61" spans="1:14" x14ac:dyDescent="0.2">
      <c r="A61" s="11" t="s">
        <v>12</v>
      </c>
      <c r="B61" s="61"/>
      <c r="C61" s="37"/>
      <c r="D61" s="27"/>
      <c r="E61" s="26"/>
      <c r="F61" s="27"/>
      <c r="G61" s="27"/>
      <c r="H61" s="26"/>
      <c r="I61" s="27"/>
      <c r="J61" s="27"/>
      <c r="K61" s="26"/>
      <c r="L61" s="28"/>
      <c r="M61" s="29"/>
      <c r="N61" s="13"/>
    </row>
    <row r="62" spans="1:14" x14ac:dyDescent="0.2">
      <c r="A62" s="4" t="s">
        <v>95</v>
      </c>
      <c r="B62" s="60" t="s">
        <v>2</v>
      </c>
      <c r="C62" s="31" t="s">
        <v>9</v>
      </c>
      <c r="D62" s="42">
        <v>1323.56</v>
      </c>
      <c r="E62" s="43">
        <v>31</v>
      </c>
      <c r="F62" s="44">
        <f t="shared" ref="F62:F63" si="36">D62*E62</f>
        <v>41030.36</v>
      </c>
      <c r="G62" s="48">
        <f>D62*1.061</f>
        <v>1404.3</v>
      </c>
      <c r="H62" s="49">
        <v>4</v>
      </c>
      <c r="I62" s="50">
        <f t="shared" ref="I62:I63" si="37">G62*H62</f>
        <v>5617.2</v>
      </c>
      <c r="J62" s="53">
        <f>G62*1.04</f>
        <v>1460.47</v>
      </c>
      <c r="K62" s="56">
        <v>3</v>
      </c>
      <c r="L62" s="57">
        <f t="shared" ref="L62:L63" si="38">J62*K62</f>
        <v>4381.41</v>
      </c>
      <c r="M62" s="29"/>
      <c r="N62" s="13"/>
    </row>
    <row r="63" spans="1:14" x14ac:dyDescent="0.2">
      <c r="A63" s="4" t="s">
        <v>96</v>
      </c>
      <c r="B63" s="60" t="s">
        <v>26</v>
      </c>
      <c r="C63" s="31" t="s">
        <v>9</v>
      </c>
      <c r="D63" s="42">
        <v>1748.93</v>
      </c>
      <c r="E63" s="43">
        <v>10</v>
      </c>
      <c r="F63" s="44">
        <f t="shared" si="36"/>
        <v>17489.3</v>
      </c>
      <c r="G63" s="48">
        <f>D63*1.061</f>
        <v>1855.61</v>
      </c>
      <c r="H63" s="49">
        <v>4</v>
      </c>
      <c r="I63" s="50">
        <f t="shared" si="37"/>
        <v>7422.44</v>
      </c>
      <c r="J63" s="53">
        <f>G63*1.04</f>
        <v>1929.83</v>
      </c>
      <c r="K63" s="56">
        <v>3</v>
      </c>
      <c r="L63" s="57">
        <f t="shared" si="38"/>
        <v>5789.49</v>
      </c>
      <c r="M63" s="29"/>
      <c r="N63" s="13"/>
    </row>
    <row r="64" spans="1:14" x14ac:dyDescent="0.25">
      <c r="A64" s="11" t="s">
        <v>129</v>
      </c>
      <c r="B64" s="62"/>
      <c r="C64" s="34"/>
      <c r="D64" s="26"/>
      <c r="E64" s="26"/>
      <c r="F64" s="27"/>
      <c r="G64" s="27"/>
      <c r="H64" s="26"/>
      <c r="I64" s="27"/>
      <c r="J64" s="27"/>
      <c r="K64" s="26"/>
      <c r="L64" s="28"/>
      <c r="M64" s="29"/>
      <c r="N64" s="13"/>
    </row>
    <row r="65" spans="1:14" x14ac:dyDescent="0.2">
      <c r="A65" s="6" t="s">
        <v>130</v>
      </c>
      <c r="B65" s="60" t="s">
        <v>2</v>
      </c>
      <c r="C65" s="31" t="s">
        <v>9</v>
      </c>
      <c r="D65" s="42">
        <v>973.07</v>
      </c>
      <c r="E65" s="43">
        <v>10</v>
      </c>
      <c r="F65" s="44">
        <f t="shared" ref="F65:F66" si="39">D65*E65</f>
        <v>9730.7000000000007</v>
      </c>
      <c r="G65" s="48">
        <f>D65*1.061</f>
        <v>1032.43</v>
      </c>
      <c r="H65" s="49">
        <v>4</v>
      </c>
      <c r="I65" s="50">
        <f t="shared" ref="I65:I66" si="40">G65*H65</f>
        <v>4129.72</v>
      </c>
      <c r="J65" s="53">
        <f>G65*1.04</f>
        <v>1073.73</v>
      </c>
      <c r="K65" s="56">
        <v>1</v>
      </c>
      <c r="L65" s="57">
        <f t="shared" ref="L65:L66" si="41">J65*K65</f>
        <v>1073.73</v>
      </c>
      <c r="M65" s="29"/>
      <c r="N65" s="13"/>
    </row>
    <row r="66" spans="1:14" x14ac:dyDescent="0.2">
      <c r="A66" s="4" t="s">
        <v>131</v>
      </c>
      <c r="B66" s="60" t="s">
        <v>26</v>
      </c>
      <c r="C66" s="31" t="s">
        <v>9</v>
      </c>
      <c r="D66" s="42">
        <v>1269.83</v>
      </c>
      <c r="E66" s="43">
        <v>4</v>
      </c>
      <c r="F66" s="44">
        <f t="shared" si="39"/>
        <v>5079.32</v>
      </c>
      <c r="G66" s="48">
        <f>D66*1.061</f>
        <v>1347.29</v>
      </c>
      <c r="H66" s="49">
        <v>4</v>
      </c>
      <c r="I66" s="50">
        <f t="shared" si="40"/>
        <v>5389.16</v>
      </c>
      <c r="J66" s="53">
        <f>G66*1.04</f>
        <v>1401.18</v>
      </c>
      <c r="K66" s="56">
        <v>1</v>
      </c>
      <c r="L66" s="57">
        <f t="shared" si="41"/>
        <v>1401.18</v>
      </c>
      <c r="M66" s="29"/>
      <c r="N66" s="13"/>
    </row>
    <row r="67" spans="1:14" x14ac:dyDescent="0.25">
      <c r="A67" s="10" t="s">
        <v>132</v>
      </c>
      <c r="B67" s="64"/>
      <c r="C67" s="33"/>
      <c r="D67" s="26"/>
      <c r="E67" s="26"/>
      <c r="F67" s="27"/>
      <c r="G67" s="27"/>
      <c r="H67" s="26"/>
      <c r="I67" s="27"/>
      <c r="J67" s="27"/>
      <c r="K67" s="26"/>
      <c r="L67" s="28"/>
      <c r="M67" s="29"/>
      <c r="N67" s="13"/>
    </row>
    <row r="68" spans="1:14" x14ac:dyDescent="0.2">
      <c r="A68" s="4" t="s">
        <v>133</v>
      </c>
      <c r="B68" s="60" t="s">
        <v>2</v>
      </c>
      <c r="C68" s="31" t="s">
        <v>9</v>
      </c>
      <c r="D68" s="42">
        <v>629.95000000000005</v>
      </c>
      <c r="E68" s="43">
        <v>8</v>
      </c>
      <c r="F68" s="44">
        <f t="shared" ref="F68:F69" si="42">D68*E68</f>
        <v>5039.6000000000004</v>
      </c>
      <c r="G68" s="48">
        <f>D68*1.061</f>
        <v>668.38</v>
      </c>
      <c r="H68" s="49">
        <v>4</v>
      </c>
      <c r="I68" s="50">
        <f t="shared" ref="I68:I69" si="43">G68*H68</f>
        <v>2673.52</v>
      </c>
      <c r="J68" s="53">
        <f>G68*1.04</f>
        <v>695.12</v>
      </c>
      <c r="K68" s="56">
        <v>1</v>
      </c>
      <c r="L68" s="57">
        <f t="shared" ref="L68:L69" si="44">J68*K68</f>
        <v>695.12</v>
      </c>
      <c r="M68" s="29"/>
      <c r="N68" s="13"/>
    </row>
    <row r="69" spans="1:14" x14ac:dyDescent="0.2">
      <c r="A69" s="4" t="s">
        <v>134</v>
      </c>
      <c r="B69" s="60" t="s">
        <v>26</v>
      </c>
      <c r="C69" s="31" t="s">
        <v>9</v>
      </c>
      <c r="D69" s="42">
        <v>858.48</v>
      </c>
      <c r="E69" s="43">
        <v>5</v>
      </c>
      <c r="F69" s="44">
        <f t="shared" si="42"/>
        <v>4292.3999999999996</v>
      </c>
      <c r="G69" s="48">
        <f>D69*1.061</f>
        <v>910.85</v>
      </c>
      <c r="H69" s="49">
        <v>4</v>
      </c>
      <c r="I69" s="50">
        <f t="shared" si="43"/>
        <v>3643.4</v>
      </c>
      <c r="J69" s="53">
        <f>G69*1.04</f>
        <v>947.28</v>
      </c>
      <c r="K69" s="56">
        <v>1</v>
      </c>
      <c r="L69" s="57">
        <f t="shared" si="44"/>
        <v>947.28</v>
      </c>
      <c r="M69" s="29"/>
      <c r="N69" s="13"/>
    </row>
    <row r="70" spans="1:14" x14ac:dyDescent="0.2">
      <c r="A70" s="11" t="s">
        <v>103</v>
      </c>
      <c r="B70" s="65"/>
      <c r="C70" s="36"/>
      <c r="D70" s="26"/>
      <c r="E70" s="26"/>
      <c r="F70" s="27"/>
      <c r="G70" s="27"/>
      <c r="H70" s="26"/>
      <c r="I70" s="27"/>
      <c r="J70" s="27"/>
      <c r="K70" s="26"/>
      <c r="L70" s="28"/>
      <c r="M70" s="29"/>
      <c r="N70" s="13"/>
    </row>
    <row r="71" spans="1:14" x14ac:dyDescent="0.2">
      <c r="A71" s="7" t="s">
        <v>109</v>
      </c>
      <c r="B71" s="60" t="s">
        <v>13</v>
      </c>
      <c r="C71" s="31" t="s">
        <v>14</v>
      </c>
      <c r="D71" s="42">
        <v>3930.37</v>
      </c>
      <c r="E71" s="43">
        <v>11</v>
      </c>
      <c r="F71" s="44">
        <f t="shared" ref="F71:F74" si="45">D71*E71</f>
        <v>43234.07</v>
      </c>
      <c r="G71" s="48">
        <f>D71*1.061</f>
        <v>4170.12</v>
      </c>
      <c r="H71" s="49">
        <v>6</v>
      </c>
      <c r="I71" s="50">
        <f t="shared" ref="I71:I74" si="46">G71*H71</f>
        <v>25020.720000000001</v>
      </c>
      <c r="J71" s="53">
        <f>G71*1.04</f>
        <v>4336.92</v>
      </c>
      <c r="K71" s="56">
        <v>4</v>
      </c>
      <c r="L71" s="57">
        <f t="shared" ref="L71:L74" si="47">J71*K71</f>
        <v>17347.68</v>
      </c>
      <c r="M71" s="29"/>
      <c r="N71" s="13"/>
    </row>
    <row r="72" spans="1:14" x14ac:dyDescent="0.2">
      <c r="A72" s="7" t="s">
        <v>110</v>
      </c>
      <c r="B72" s="60" t="s">
        <v>15</v>
      </c>
      <c r="C72" s="31" t="s">
        <v>14</v>
      </c>
      <c r="D72" s="42">
        <v>10649.05</v>
      </c>
      <c r="E72" s="43">
        <v>6</v>
      </c>
      <c r="F72" s="44">
        <f t="shared" si="45"/>
        <v>63894.3</v>
      </c>
      <c r="G72" s="48">
        <f>D72*1.061</f>
        <v>11298.64</v>
      </c>
      <c r="H72" s="49">
        <v>4</v>
      </c>
      <c r="I72" s="50">
        <f t="shared" si="46"/>
        <v>45194.559999999998</v>
      </c>
      <c r="J72" s="53">
        <f>G72*1.04</f>
        <v>11750.59</v>
      </c>
      <c r="K72" s="56">
        <v>1</v>
      </c>
      <c r="L72" s="57">
        <f t="shared" si="47"/>
        <v>11750.59</v>
      </c>
      <c r="M72" s="29"/>
      <c r="N72" s="13"/>
    </row>
    <row r="73" spans="1:14" x14ac:dyDescent="0.2">
      <c r="A73" s="7" t="s">
        <v>111</v>
      </c>
      <c r="B73" s="60" t="s">
        <v>104</v>
      </c>
      <c r="C73" s="31" t="s">
        <v>14</v>
      </c>
      <c r="D73" s="42">
        <v>19342.07</v>
      </c>
      <c r="E73" s="43">
        <v>3</v>
      </c>
      <c r="F73" s="44">
        <f t="shared" si="45"/>
        <v>58026.21</v>
      </c>
      <c r="G73" s="48">
        <f>D73*1.061</f>
        <v>20521.939999999999</v>
      </c>
      <c r="H73" s="49">
        <v>1</v>
      </c>
      <c r="I73" s="50">
        <f t="shared" si="46"/>
        <v>20521.939999999999</v>
      </c>
      <c r="J73" s="53">
        <f>G73*1.04</f>
        <v>21342.82</v>
      </c>
      <c r="K73" s="56">
        <v>1</v>
      </c>
      <c r="L73" s="57">
        <f t="shared" si="47"/>
        <v>21342.82</v>
      </c>
      <c r="M73" s="29"/>
    </row>
    <row r="74" spans="1:14" x14ac:dyDescent="0.2">
      <c r="A74" s="7" t="s">
        <v>112</v>
      </c>
      <c r="B74" s="60" t="s">
        <v>105</v>
      </c>
      <c r="C74" s="31" t="s">
        <v>6</v>
      </c>
      <c r="D74" s="42">
        <v>2583.92</v>
      </c>
      <c r="E74" s="43">
        <v>20</v>
      </c>
      <c r="F74" s="44">
        <f t="shared" si="45"/>
        <v>51678.400000000001</v>
      </c>
      <c r="G74" s="48">
        <f>D74*1.061</f>
        <v>2741.54</v>
      </c>
      <c r="H74" s="51">
        <v>5.4</v>
      </c>
      <c r="I74" s="50">
        <f t="shared" si="46"/>
        <v>14804.32</v>
      </c>
      <c r="J74" s="53">
        <f>G74*1.04</f>
        <v>2851.2</v>
      </c>
      <c r="K74" s="58">
        <v>7.0076650000000003</v>
      </c>
      <c r="L74" s="57">
        <f t="shared" si="47"/>
        <v>19980.25</v>
      </c>
      <c r="M74" s="29"/>
    </row>
    <row r="75" spans="1:14" x14ac:dyDescent="0.2">
      <c r="A75" s="10" t="s">
        <v>106</v>
      </c>
      <c r="B75" s="66"/>
      <c r="C75" s="35"/>
      <c r="D75" s="26"/>
      <c r="E75" s="30"/>
      <c r="F75" s="27"/>
      <c r="G75" s="27"/>
      <c r="H75" s="26"/>
      <c r="I75" s="28"/>
      <c r="J75" s="27"/>
      <c r="K75" s="26"/>
      <c r="L75" s="28"/>
      <c r="M75" s="29"/>
    </row>
    <row r="76" spans="1:14" x14ac:dyDescent="0.2">
      <c r="A76" s="7" t="s">
        <v>114</v>
      </c>
      <c r="B76" s="60" t="s">
        <v>107</v>
      </c>
      <c r="C76" s="31" t="s">
        <v>14</v>
      </c>
      <c r="D76" s="42">
        <v>18489.75</v>
      </c>
      <c r="E76" s="43">
        <v>9</v>
      </c>
      <c r="F76" s="44">
        <f t="shared" ref="F76:F77" si="48">D76*E76</f>
        <v>166407.75</v>
      </c>
      <c r="G76" s="48">
        <f>D76*1.061</f>
        <v>19617.62</v>
      </c>
      <c r="H76" s="49">
        <v>1</v>
      </c>
      <c r="I76" s="50">
        <f t="shared" ref="I76:I77" si="49">G76*H76</f>
        <v>19617.62</v>
      </c>
      <c r="J76" s="53">
        <f>G76*1.04</f>
        <v>20402.32</v>
      </c>
      <c r="K76" s="56">
        <v>1</v>
      </c>
      <c r="L76" s="57">
        <f t="shared" ref="L76:L77" si="50">J76*K76</f>
        <v>20402.32</v>
      </c>
      <c r="M76" s="29"/>
    </row>
    <row r="77" spans="1:14" x14ac:dyDescent="0.2">
      <c r="A77" s="7" t="s">
        <v>135</v>
      </c>
      <c r="B77" s="60" t="s">
        <v>108</v>
      </c>
      <c r="C77" s="31" t="s">
        <v>14</v>
      </c>
      <c r="D77" s="42">
        <v>31578.07</v>
      </c>
      <c r="E77" s="43">
        <v>4</v>
      </c>
      <c r="F77" s="44">
        <f t="shared" si="48"/>
        <v>126312.28</v>
      </c>
      <c r="G77" s="48">
        <f>D77*1.061</f>
        <v>33504.33</v>
      </c>
      <c r="H77" s="49">
        <v>1</v>
      </c>
      <c r="I77" s="50">
        <f t="shared" si="49"/>
        <v>33504.33</v>
      </c>
      <c r="J77" s="53">
        <f>G77*1.04</f>
        <v>34844.5</v>
      </c>
      <c r="K77" s="56">
        <v>1</v>
      </c>
      <c r="L77" s="57">
        <f t="shared" si="50"/>
        <v>34844.5</v>
      </c>
      <c r="M77" s="29"/>
    </row>
    <row r="78" spans="1:14" x14ac:dyDescent="0.2">
      <c r="A78" s="11" t="s">
        <v>99</v>
      </c>
      <c r="B78" s="65"/>
      <c r="C78" s="36"/>
      <c r="D78" s="27"/>
      <c r="E78" s="26"/>
      <c r="F78" s="28"/>
      <c r="G78" s="27"/>
      <c r="H78" s="26"/>
      <c r="I78" s="28"/>
      <c r="J78" s="27"/>
      <c r="K78" s="26"/>
      <c r="L78" s="28"/>
      <c r="M78" s="29"/>
    </row>
    <row r="79" spans="1:14" x14ac:dyDescent="0.2">
      <c r="A79" s="7" t="s">
        <v>115</v>
      </c>
      <c r="B79" s="60" t="s">
        <v>13</v>
      </c>
      <c r="C79" s="31" t="s">
        <v>14</v>
      </c>
      <c r="D79" s="42">
        <v>5198.75</v>
      </c>
      <c r="E79" s="43">
        <v>23</v>
      </c>
      <c r="F79" s="44">
        <f t="shared" ref="F79:F83" si="51">D79*E79</f>
        <v>119571.25</v>
      </c>
      <c r="G79" s="48">
        <f>D79*1.061</f>
        <v>5515.87</v>
      </c>
      <c r="H79" s="49">
        <v>39</v>
      </c>
      <c r="I79" s="50">
        <f t="shared" ref="I79:I83" si="52">G79*H79</f>
        <v>215118.93</v>
      </c>
      <c r="J79" s="53">
        <f>G79*1.04</f>
        <v>5736.5</v>
      </c>
      <c r="K79" s="56">
        <v>10</v>
      </c>
      <c r="L79" s="57">
        <f t="shared" ref="L79:L83" si="53">J79*K79</f>
        <v>57365</v>
      </c>
      <c r="M79" s="29"/>
    </row>
    <row r="80" spans="1:14" x14ac:dyDescent="0.2">
      <c r="A80" s="7" t="s">
        <v>136</v>
      </c>
      <c r="B80" s="60" t="s">
        <v>15</v>
      </c>
      <c r="C80" s="31" t="s">
        <v>14</v>
      </c>
      <c r="D80" s="42">
        <v>14116.69</v>
      </c>
      <c r="E80" s="43">
        <v>5</v>
      </c>
      <c r="F80" s="44">
        <f t="shared" si="51"/>
        <v>70583.45</v>
      </c>
      <c r="G80" s="48">
        <f>D80*1.061</f>
        <v>14977.81</v>
      </c>
      <c r="H80" s="49">
        <v>3</v>
      </c>
      <c r="I80" s="50">
        <f t="shared" si="52"/>
        <v>44933.43</v>
      </c>
      <c r="J80" s="53">
        <f>G80*1.04</f>
        <v>15576.92</v>
      </c>
      <c r="K80" s="56">
        <v>2</v>
      </c>
      <c r="L80" s="57">
        <f t="shared" si="53"/>
        <v>31153.84</v>
      </c>
      <c r="M80" s="29"/>
    </row>
    <row r="81" spans="1:15" x14ac:dyDescent="0.2">
      <c r="A81" s="7" t="s">
        <v>137</v>
      </c>
      <c r="B81" s="60" t="s">
        <v>16</v>
      </c>
      <c r="C81" s="31" t="s">
        <v>14</v>
      </c>
      <c r="D81" s="42">
        <v>25655.96</v>
      </c>
      <c r="E81" s="43">
        <v>2</v>
      </c>
      <c r="F81" s="44">
        <f t="shared" si="51"/>
        <v>51311.92</v>
      </c>
      <c r="G81" s="48">
        <f>D81*1.061</f>
        <v>27220.97</v>
      </c>
      <c r="H81" s="49">
        <v>2</v>
      </c>
      <c r="I81" s="50">
        <f t="shared" si="52"/>
        <v>54441.94</v>
      </c>
      <c r="J81" s="53">
        <f>G81*1.04</f>
        <v>28309.81</v>
      </c>
      <c r="K81" s="56">
        <v>1</v>
      </c>
      <c r="L81" s="57">
        <f t="shared" si="53"/>
        <v>28309.81</v>
      </c>
      <c r="M81" s="29"/>
    </row>
    <row r="82" spans="1:15" x14ac:dyDescent="0.2">
      <c r="A82" s="7" t="s">
        <v>138</v>
      </c>
      <c r="B82" s="60" t="s">
        <v>17</v>
      </c>
      <c r="C82" s="31" t="s">
        <v>6</v>
      </c>
      <c r="D82" s="42">
        <v>3449.5</v>
      </c>
      <c r="E82" s="43">
        <v>12.003043</v>
      </c>
      <c r="F82" s="44">
        <f t="shared" si="51"/>
        <v>41404.5</v>
      </c>
      <c r="G82" s="48">
        <f>D82*1.061</f>
        <v>3659.92</v>
      </c>
      <c r="H82" s="49">
        <v>4</v>
      </c>
      <c r="I82" s="50">
        <f t="shared" si="52"/>
        <v>14639.68</v>
      </c>
      <c r="J82" s="53">
        <f>G82*1.04</f>
        <v>3806.32</v>
      </c>
      <c r="K82" s="56">
        <v>5</v>
      </c>
      <c r="L82" s="57">
        <f t="shared" si="53"/>
        <v>19031.599999999999</v>
      </c>
      <c r="M82" s="29"/>
    </row>
    <row r="83" spans="1:15" x14ac:dyDescent="0.2">
      <c r="A83" s="7" t="s">
        <v>139</v>
      </c>
      <c r="B83" s="60" t="s">
        <v>18</v>
      </c>
      <c r="C83" s="31" t="s">
        <v>6</v>
      </c>
      <c r="D83" s="42">
        <v>2939.61</v>
      </c>
      <c r="E83" s="43">
        <v>0</v>
      </c>
      <c r="F83" s="44">
        <f t="shared" si="51"/>
        <v>0</v>
      </c>
      <c r="G83" s="48">
        <f>D83*1.061</f>
        <v>3118.93</v>
      </c>
      <c r="H83" s="55">
        <v>110.1</v>
      </c>
      <c r="I83" s="50">
        <f t="shared" si="52"/>
        <v>343394.19</v>
      </c>
      <c r="J83" s="53">
        <f>G83*1.04</f>
        <v>3243.69</v>
      </c>
      <c r="K83" s="59">
        <v>0</v>
      </c>
      <c r="L83" s="57">
        <f t="shared" si="53"/>
        <v>0</v>
      </c>
      <c r="M83" s="29"/>
    </row>
    <row r="84" spans="1:15" x14ac:dyDescent="0.2">
      <c r="A84" s="11" t="s">
        <v>113</v>
      </c>
      <c r="B84" s="65"/>
      <c r="C84" s="36"/>
      <c r="D84" s="27"/>
      <c r="E84" s="26"/>
      <c r="F84" s="28"/>
      <c r="G84" s="27"/>
      <c r="H84" s="26"/>
      <c r="I84" s="28"/>
      <c r="J84" s="27"/>
      <c r="K84" s="26"/>
      <c r="L84" s="28"/>
      <c r="M84" s="29"/>
    </row>
    <row r="85" spans="1:15" x14ac:dyDescent="0.2">
      <c r="A85" s="7" t="s">
        <v>116</v>
      </c>
      <c r="B85" s="60"/>
      <c r="C85" s="31" t="s">
        <v>14</v>
      </c>
      <c r="D85" s="42">
        <v>2723.85</v>
      </c>
      <c r="E85" s="43">
        <v>2</v>
      </c>
      <c r="F85" s="44">
        <f t="shared" ref="F85" si="54">D85*E85</f>
        <v>5447.7</v>
      </c>
      <c r="G85" s="48">
        <f>D85*1.061</f>
        <v>2890</v>
      </c>
      <c r="H85" s="49">
        <v>1</v>
      </c>
      <c r="I85" s="50">
        <f t="shared" ref="I85" si="55">G85*H85</f>
        <v>2890</v>
      </c>
      <c r="J85" s="53">
        <f>G85*1.04</f>
        <v>3005.6</v>
      </c>
      <c r="K85" s="56">
        <v>1</v>
      </c>
      <c r="L85" s="57">
        <f t="shared" ref="L85" si="56">J85*K85</f>
        <v>3005.6</v>
      </c>
      <c r="M85" s="29"/>
    </row>
    <row r="86" spans="1:15" x14ac:dyDescent="0.2">
      <c r="A86" s="11" t="s">
        <v>140</v>
      </c>
      <c r="B86" s="65"/>
      <c r="C86" s="36"/>
      <c r="D86" s="26"/>
      <c r="E86" s="30"/>
      <c r="F86" s="27"/>
      <c r="G86" s="27"/>
      <c r="H86" s="26"/>
      <c r="I86" s="28"/>
      <c r="J86" s="27"/>
      <c r="K86" s="26"/>
      <c r="L86" s="28"/>
      <c r="M86" s="29"/>
    </row>
    <row r="87" spans="1:15" x14ac:dyDescent="0.2">
      <c r="A87" s="7" t="s">
        <v>120</v>
      </c>
      <c r="B87" s="60"/>
      <c r="C87" s="31" t="s">
        <v>100</v>
      </c>
      <c r="D87" s="42">
        <v>8572.98</v>
      </c>
      <c r="E87" s="43">
        <v>2</v>
      </c>
      <c r="F87" s="44">
        <f t="shared" ref="F87" si="57">D87*E87</f>
        <v>17145.96</v>
      </c>
      <c r="G87" s="48">
        <f>D87*1.061</f>
        <v>9095.93</v>
      </c>
      <c r="H87" s="49">
        <v>1</v>
      </c>
      <c r="I87" s="50">
        <f t="shared" ref="I87" si="58">G87*H87</f>
        <v>9095.93</v>
      </c>
      <c r="J87" s="53">
        <f>G87*1.04</f>
        <v>9459.77</v>
      </c>
      <c r="K87" s="56">
        <v>1</v>
      </c>
      <c r="L87" s="57">
        <f t="shared" ref="L87" si="59">J87*K87</f>
        <v>9459.77</v>
      </c>
      <c r="M87" s="29"/>
    </row>
    <row r="88" spans="1:15" x14ac:dyDescent="0.2">
      <c r="A88" s="11" t="s">
        <v>119</v>
      </c>
      <c r="B88" s="65"/>
      <c r="C88" s="36"/>
      <c r="D88" s="27"/>
      <c r="E88" s="26"/>
      <c r="F88" s="28"/>
      <c r="G88" s="27"/>
      <c r="H88" s="26"/>
      <c r="I88" s="28"/>
      <c r="J88" s="27"/>
      <c r="K88" s="26"/>
      <c r="L88" s="28"/>
      <c r="M88" s="29"/>
    </row>
    <row r="89" spans="1:15" x14ac:dyDescent="0.2">
      <c r="A89" s="7" t="s">
        <v>121</v>
      </c>
      <c r="B89" s="60" t="s">
        <v>117</v>
      </c>
      <c r="C89" s="31" t="s">
        <v>101</v>
      </c>
      <c r="D89" s="42">
        <v>2380.9499999999998</v>
      </c>
      <c r="E89" s="43">
        <v>12</v>
      </c>
      <c r="F89" s="44">
        <f t="shared" ref="F89:F90" si="60">D89*E89</f>
        <v>28571.4</v>
      </c>
      <c r="G89" s="48">
        <f>1.061*D89</f>
        <v>2526.19</v>
      </c>
      <c r="H89" s="49">
        <v>1</v>
      </c>
      <c r="I89" s="50">
        <f t="shared" ref="I89:I90" si="61">G89*H89</f>
        <v>2526.19</v>
      </c>
      <c r="J89" s="53">
        <f>1.04*G89</f>
        <v>2627.24</v>
      </c>
      <c r="K89" s="56">
        <v>1</v>
      </c>
      <c r="L89" s="57">
        <f t="shared" ref="L89:L90" si="62">J89*K89</f>
        <v>2627.24</v>
      </c>
      <c r="M89" s="29"/>
    </row>
    <row r="90" spans="1:15" x14ac:dyDescent="0.2">
      <c r="A90" s="7" t="s">
        <v>122</v>
      </c>
      <c r="B90" s="60" t="s">
        <v>118</v>
      </c>
      <c r="C90" s="31" t="s">
        <v>101</v>
      </c>
      <c r="D90" s="42">
        <v>3095.25</v>
      </c>
      <c r="E90" s="43">
        <v>6</v>
      </c>
      <c r="F90" s="44">
        <f t="shared" si="60"/>
        <v>18571.5</v>
      </c>
      <c r="G90" s="48">
        <f>1.061*D90</f>
        <v>3284.06</v>
      </c>
      <c r="H90" s="49">
        <v>1</v>
      </c>
      <c r="I90" s="50">
        <f t="shared" si="61"/>
        <v>3284.06</v>
      </c>
      <c r="J90" s="53">
        <f>1.04*G90</f>
        <v>3415.42</v>
      </c>
      <c r="K90" s="56">
        <v>1</v>
      </c>
      <c r="L90" s="57">
        <f t="shared" si="62"/>
        <v>3415.42</v>
      </c>
      <c r="M90" s="29"/>
    </row>
    <row r="91" spans="1:15" x14ac:dyDescent="0.2">
      <c r="A91" s="11" t="s">
        <v>102</v>
      </c>
      <c r="B91" s="65"/>
      <c r="C91" s="36"/>
      <c r="D91" s="26"/>
      <c r="E91" s="30"/>
      <c r="F91" s="27"/>
      <c r="G91" s="27"/>
      <c r="H91" s="26"/>
      <c r="I91" s="28"/>
      <c r="J91" s="27"/>
      <c r="K91" s="26"/>
      <c r="L91" s="28"/>
      <c r="M91" s="29"/>
    </row>
    <row r="92" spans="1:15" x14ac:dyDescent="0.2">
      <c r="A92" s="7" t="s">
        <v>123</v>
      </c>
      <c r="B92" s="60"/>
      <c r="C92" s="31" t="s">
        <v>9</v>
      </c>
      <c r="D92" s="42">
        <v>49.1</v>
      </c>
      <c r="E92" s="43">
        <v>20</v>
      </c>
      <c r="F92" s="44">
        <f t="shared" ref="F92" si="63">D92*E92</f>
        <v>982</v>
      </c>
      <c r="G92" s="48">
        <f>D92*1.061</f>
        <v>52.1</v>
      </c>
      <c r="H92" s="49">
        <v>3</v>
      </c>
      <c r="I92" s="50">
        <f t="shared" ref="I92" si="64">G92*H92</f>
        <v>156.30000000000001</v>
      </c>
      <c r="J92" s="53">
        <f>G92*1.04</f>
        <v>54.18</v>
      </c>
      <c r="K92" s="56">
        <v>3</v>
      </c>
      <c r="L92" s="57">
        <f t="shared" ref="L92" si="65">J92*K92</f>
        <v>162.54</v>
      </c>
      <c r="M92" s="29"/>
      <c r="N92" s="13"/>
      <c r="O92" s="13"/>
    </row>
    <row r="93" spans="1:15" x14ac:dyDescent="0.25">
      <c r="A93" s="10" t="s">
        <v>19</v>
      </c>
      <c r="B93" s="64"/>
      <c r="C93" s="33"/>
      <c r="D93" s="27"/>
      <c r="E93" s="26"/>
      <c r="F93" s="28"/>
      <c r="G93" s="27"/>
      <c r="H93" s="26"/>
      <c r="I93" s="28"/>
      <c r="J93" s="27"/>
      <c r="K93" s="26"/>
      <c r="L93" s="28"/>
      <c r="M93" s="29"/>
      <c r="N93" s="13"/>
      <c r="O93" s="13"/>
    </row>
    <row r="94" spans="1:15" x14ac:dyDescent="0.2">
      <c r="A94" s="7" t="s">
        <v>141</v>
      </c>
      <c r="B94" s="60" t="s">
        <v>5</v>
      </c>
      <c r="C94" s="31" t="s">
        <v>124</v>
      </c>
      <c r="D94" s="42">
        <v>243.3</v>
      </c>
      <c r="E94" s="43">
        <v>52</v>
      </c>
      <c r="F94" s="44">
        <f t="shared" ref="F94:F96" si="66">D94*E94</f>
        <v>12651.6</v>
      </c>
      <c r="G94" s="48">
        <f>D94*1.061</f>
        <v>258.14</v>
      </c>
      <c r="H94" s="49">
        <v>40</v>
      </c>
      <c r="I94" s="50">
        <f t="shared" ref="I94:I96" si="67">G94*H94</f>
        <v>10325.6</v>
      </c>
      <c r="J94" s="53">
        <f>G94*1.04</f>
        <v>268.47000000000003</v>
      </c>
      <c r="K94" s="56">
        <v>4</v>
      </c>
      <c r="L94" s="57">
        <f t="shared" ref="L94:L96" si="68">J94*K94</f>
        <v>1073.8800000000001</v>
      </c>
      <c r="M94" s="29"/>
      <c r="N94" s="13"/>
      <c r="O94" s="13"/>
    </row>
    <row r="95" spans="1:15" x14ac:dyDescent="0.2">
      <c r="A95" s="7" t="s">
        <v>142</v>
      </c>
      <c r="B95" s="60" t="s">
        <v>7</v>
      </c>
      <c r="C95" s="31" t="s">
        <v>124</v>
      </c>
      <c r="D95" s="42">
        <v>530.58000000000004</v>
      </c>
      <c r="E95" s="43">
        <v>26</v>
      </c>
      <c r="F95" s="44">
        <f t="shared" si="66"/>
        <v>13795.08</v>
      </c>
      <c r="G95" s="48">
        <f>D95*1.061</f>
        <v>562.95000000000005</v>
      </c>
      <c r="H95" s="49">
        <v>20</v>
      </c>
      <c r="I95" s="50">
        <f t="shared" si="67"/>
        <v>11259</v>
      </c>
      <c r="J95" s="53">
        <f>G95*1.04</f>
        <v>585.47</v>
      </c>
      <c r="K95" s="56">
        <v>3</v>
      </c>
      <c r="L95" s="57">
        <f t="shared" si="68"/>
        <v>1756.41</v>
      </c>
      <c r="M95" s="29"/>
      <c r="N95" s="13"/>
      <c r="O95" s="13"/>
    </row>
    <row r="96" spans="1:15" x14ac:dyDescent="0.2">
      <c r="A96" s="7" t="s">
        <v>143</v>
      </c>
      <c r="B96" s="60" t="s">
        <v>8</v>
      </c>
      <c r="C96" s="31" t="s">
        <v>124</v>
      </c>
      <c r="D96" s="42">
        <v>915.15</v>
      </c>
      <c r="E96" s="43">
        <v>12</v>
      </c>
      <c r="F96" s="44">
        <f t="shared" si="66"/>
        <v>10981.8</v>
      </c>
      <c r="G96" s="48">
        <f>D96*1.061</f>
        <v>970.97</v>
      </c>
      <c r="H96" s="49">
        <v>2</v>
      </c>
      <c r="I96" s="50">
        <f t="shared" si="67"/>
        <v>1941.94</v>
      </c>
      <c r="J96" s="53">
        <f>G96*1.04</f>
        <v>1009.81</v>
      </c>
      <c r="K96" s="56">
        <v>1</v>
      </c>
      <c r="L96" s="57">
        <f t="shared" si="68"/>
        <v>1009.81</v>
      </c>
      <c r="M96" s="29"/>
      <c r="N96" s="13"/>
      <c r="O96" s="13"/>
    </row>
    <row r="97" spans="1:15" x14ac:dyDescent="0.25">
      <c r="A97" s="11" t="s">
        <v>27</v>
      </c>
      <c r="B97" s="62"/>
      <c r="C97" s="34"/>
      <c r="D97" s="26"/>
      <c r="E97" s="30"/>
      <c r="F97" s="27"/>
      <c r="G97" s="27"/>
      <c r="H97" s="26"/>
      <c r="I97" s="28"/>
      <c r="J97" s="27"/>
      <c r="K97" s="26"/>
      <c r="L97" s="28"/>
      <c r="M97" s="29"/>
      <c r="N97" s="13"/>
      <c r="O97" s="13"/>
    </row>
    <row r="98" spans="1:15" x14ac:dyDescent="0.2">
      <c r="A98" s="7" t="s">
        <v>144</v>
      </c>
      <c r="B98" s="60" t="s">
        <v>13</v>
      </c>
      <c r="C98" s="31" t="s">
        <v>21</v>
      </c>
      <c r="D98" s="42">
        <v>8878.7199999999993</v>
      </c>
      <c r="E98" s="43">
        <v>10</v>
      </c>
      <c r="F98" s="44">
        <f t="shared" ref="F98:F102" si="69">D98*E98</f>
        <v>88787.199999999997</v>
      </c>
      <c r="G98" s="48">
        <f>D98*1.061</f>
        <v>9420.32</v>
      </c>
      <c r="H98" s="49">
        <v>6</v>
      </c>
      <c r="I98" s="50">
        <f t="shared" ref="I98:I102" si="70">G98*H98</f>
        <v>56521.919999999998</v>
      </c>
      <c r="J98" s="53">
        <f>G98*1.04</f>
        <v>9797.1299999999992</v>
      </c>
      <c r="K98" s="56">
        <v>1</v>
      </c>
      <c r="L98" s="57">
        <f t="shared" ref="L98:L129" si="71">J98*K98</f>
        <v>9797.1299999999992</v>
      </c>
      <c r="M98" s="29"/>
      <c r="N98" s="13"/>
      <c r="O98" s="13"/>
    </row>
    <row r="99" spans="1:15" x14ac:dyDescent="0.2">
      <c r="A99" s="7" t="s">
        <v>145</v>
      </c>
      <c r="B99" s="60" t="s">
        <v>15</v>
      </c>
      <c r="C99" s="31" t="s">
        <v>21</v>
      </c>
      <c r="D99" s="42">
        <v>19188.12</v>
      </c>
      <c r="E99" s="43">
        <v>4</v>
      </c>
      <c r="F99" s="44">
        <f t="shared" si="69"/>
        <v>76752.479999999996</v>
      </c>
      <c r="G99" s="48">
        <f>D99*1.061</f>
        <v>20358.599999999999</v>
      </c>
      <c r="H99" s="49">
        <v>2</v>
      </c>
      <c r="I99" s="50">
        <f t="shared" si="70"/>
        <v>40717.199999999997</v>
      </c>
      <c r="J99" s="53">
        <f>G99*1.04</f>
        <v>21172.94</v>
      </c>
      <c r="K99" s="56">
        <v>1</v>
      </c>
      <c r="L99" s="57">
        <f t="shared" si="71"/>
        <v>21172.94</v>
      </c>
      <c r="M99" s="29"/>
      <c r="N99" s="13"/>
      <c r="O99" s="13"/>
    </row>
    <row r="100" spans="1:15" x14ac:dyDescent="0.2">
      <c r="A100" s="7" t="s">
        <v>146</v>
      </c>
      <c r="B100" s="60" t="s">
        <v>16</v>
      </c>
      <c r="C100" s="31" t="s">
        <v>21</v>
      </c>
      <c r="D100" s="42">
        <v>29202.11</v>
      </c>
      <c r="E100" s="43">
        <v>3</v>
      </c>
      <c r="F100" s="44">
        <f t="shared" si="69"/>
        <v>87606.33</v>
      </c>
      <c r="G100" s="48">
        <f>D100*1.061</f>
        <v>30983.439999999999</v>
      </c>
      <c r="H100" s="49">
        <v>2</v>
      </c>
      <c r="I100" s="50">
        <f t="shared" si="70"/>
        <v>61966.879999999997</v>
      </c>
      <c r="J100" s="53">
        <f>G100*1.04</f>
        <v>32222.78</v>
      </c>
      <c r="K100" s="56">
        <v>1</v>
      </c>
      <c r="L100" s="57">
        <f t="shared" si="71"/>
        <v>32222.78</v>
      </c>
      <c r="M100" s="29"/>
      <c r="N100" s="13"/>
      <c r="O100" s="13"/>
    </row>
    <row r="101" spans="1:15" x14ac:dyDescent="0.2">
      <c r="A101" s="7" t="s">
        <v>147</v>
      </c>
      <c r="B101" s="60" t="s">
        <v>28</v>
      </c>
      <c r="C101" s="31" t="s">
        <v>21</v>
      </c>
      <c r="D101" s="42">
        <v>72299.520000000004</v>
      </c>
      <c r="E101" s="43">
        <v>1</v>
      </c>
      <c r="F101" s="44">
        <f t="shared" si="69"/>
        <v>72299.520000000004</v>
      </c>
      <c r="G101" s="48">
        <f>D101*1.061</f>
        <v>76709.789999999994</v>
      </c>
      <c r="H101" s="49">
        <v>1</v>
      </c>
      <c r="I101" s="50">
        <f t="shared" si="70"/>
        <v>76709.789999999994</v>
      </c>
      <c r="J101" s="53">
        <f>G101*1.04</f>
        <v>79778.179999999993</v>
      </c>
      <c r="K101" s="56">
        <v>0</v>
      </c>
      <c r="L101" s="57">
        <f t="shared" si="71"/>
        <v>0</v>
      </c>
      <c r="M101" s="29"/>
      <c r="N101" s="13"/>
      <c r="O101" s="13"/>
    </row>
    <row r="102" spans="1:15" x14ac:dyDescent="0.2">
      <c r="A102" s="7" t="s">
        <v>148</v>
      </c>
      <c r="B102" s="60" t="s">
        <v>29</v>
      </c>
      <c r="C102" s="31" t="s">
        <v>6</v>
      </c>
      <c r="D102" s="42">
        <v>3375.05</v>
      </c>
      <c r="E102" s="43">
        <v>0</v>
      </c>
      <c r="F102" s="44">
        <f t="shared" si="69"/>
        <v>0</v>
      </c>
      <c r="G102" s="48">
        <f>D102*1.061</f>
        <v>3580.93</v>
      </c>
      <c r="H102" s="51">
        <v>20.514219000000001</v>
      </c>
      <c r="I102" s="50">
        <f t="shared" si="70"/>
        <v>73459.98</v>
      </c>
      <c r="J102" s="53">
        <f>G102*1.04</f>
        <v>3724.17</v>
      </c>
      <c r="K102" s="58">
        <v>0</v>
      </c>
      <c r="L102" s="57">
        <f t="shared" si="71"/>
        <v>0</v>
      </c>
      <c r="M102" s="29"/>
      <c r="N102" s="13"/>
      <c r="O102" s="13"/>
    </row>
    <row r="103" spans="1:15" ht="32.25" customHeight="1" x14ac:dyDescent="0.2">
      <c r="A103" s="69" t="s">
        <v>164</v>
      </c>
      <c r="B103" s="70"/>
      <c r="C103" s="70"/>
      <c r="D103" s="70"/>
      <c r="E103" s="70"/>
      <c r="F103" s="70"/>
      <c r="G103" s="71"/>
      <c r="H103" s="71"/>
      <c r="I103" s="71"/>
      <c r="J103" s="70"/>
      <c r="K103" s="70"/>
      <c r="L103" s="72"/>
      <c r="M103" s="29"/>
      <c r="N103" s="13"/>
      <c r="O103" s="13"/>
    </row>
    <row r="104" spans="1:15" ht="20.25" customHeight="1" x14ac:dyDescent="0.25">
      <c r="A104" s="45" t="s">
        <v>169</v>
      </c>
      <c r="B104" s="60" t="s">
        <v>165</v>
      </c>
      <c r="C104" s="31" t="s">
        <v>21</v>
      </c>
      <c r="D104" s="47">
        <v>25859.07</v>
      </c>
      <c r="E104" s="43">
        <v>1</v>
      </c>
      <c r="F104" s="42">
        <f>D104*E104</f>
        <v>25859.07</v>
      </c>
      <c r="G104" s="48">
        <f>D104*1.061</f>
        <v>27436.47</v>
      </c>
      <c r="H104" s="49">
        <v>1</v>
      </c>
      <c r="I104" s="48">
        <f>G104*H104</f>
        <v>27436.47</v>
      </c>
      <c r="J104" s="53">
        <f>G104*1.04</f>
        <v>28533.93</v>
      </c>
      <c r="K104" s="56">
        <v>1</v>
      </c>
      <c r="L104" s="57">
        <f t="shared" si="71"/>
        <v>28533.93</v>
      </c>
      <c r="M104" s="29"/>
      <c r="N104" s="13"/>
      <c r="O104" s="13"/>
    </row>
    <row r="105" spans="1:15" x14ac:dyDescent="0.25">
      <c r="A105" s="45" t="s">
        <v>170</v>
      </c>
      <c r="B105" s="60" t="s">
        <v>166</v>
      </c>
      <c r="C105" s="31" t="s">
        <v>21</v>
      </c>
      <c r="D105" s="47">
        <v>36131.870000000003</v>
      </c>
      <c r="E105" s="43">
        <v>1</v>
      </c>
      <c r="F105" s="42">
        <f t="shared" ref="F105:F107" si="72">D105*E105</f>
        <v>36131.870000000003</v>
      </c>
      <c r="G105" s="48">
        <f>D105*1.061</f>
        <v>38335.910000000003</v>
      </c>
      <c r="H105" s="49">
        <v>1</v>
      </c>
      <c r="I105" s="48">
        <f t="shared" ref="I105:I129" si="73">G105*H105</f>
        <v>38335.910000000003</v>
      </c>
      <c r="J105" s="53">
        <f>G105*1.04</f>
        <v>39869.35</v>
      </c>
      <c r="K105" s="56">
        <v>1</v>
      </c>
      <c r="L105" s="57">
        <f t="shared" si="71"/>
        <v>39869.35</v>
      </c>
      <c r="M105" s="29"/>
      <c r="N105" s="13"/>
      <c r="O105" s="13"/>
    </row>
    <row r="106" spans="1:15" x14ac:dyDescent="0.25">
      <c r="A106" s="45" t="s">
        <v>171</v>
      </c>
      <c r="B106" s="60" t="s">
        <v>167</v>
      </c>
      <c r="C106" s="31" t="s">
        <v>21</v>
      </c>
      <c r="D106" s="47">
        <v>46758.87</v>
      </c>
      <c r="E106" s="43">
        <v>1</v>
      </c>
      <c r="F106" s="42">
        <f t="shared" si="72"/>
        <v>46758.87</v>
      </c>
      <c r="G106" s="48">
        <f>D106*1.061</f>
        <v>49611.16</v>
      </c>
      <c r="H106" s="49">
        <v>1</v>
      </c>
      <c r="I106" s="48">
        <f t="shared" si="73"/>
        <v>49611.16</v>
      </c>
      <c r="J106" s="53">
        <f>G106*1.04</f>
        <v>51595.61</v>
      </c>
      <c r="K106" s="56">
        <v>0</v>
      </c>
      <c r="L106" s="57">
        <f t="shared" si="71"/>
        <v>0</v>
      </c>
      <c r="M106" s="29"/>
    </row>
    <row r="107" spans="1:15" ht="30" x14ac:dyDescent="0.25">
      <c r="A107" s="45" t="s">
        <v>172</v>
      </c>
      <c r="B107" s="60" t="s">
        <v>168</v>
      </c>
      <c r="C107" s="31" t="s">
        <v>191</v>
      </c>
      <c r="D107" s="47">
        <v>13460.9</v>
      </c>
      <c r="E107" s="43">
        <v>0</v>
      </c>
      <c r="F107" s="42">
        <f t="shared" si="72"/>
        <v>0</v>
      </c>
      <c r="G107" s="48">
        <f>D107*1.061</f>
        <v>14282.01</v>
      </c>
      <c r="H107" s="49">
        <v>4</v>
      </c>
      <c r="I107" s="48">
        <f t="shared" si="73"/>
        <v>57128.04</v>
      </c>
      <c r="J107" s="53">
        <f>G107*1.04</f>
        <v>14853.29</v>
      </c>
      <c r="K107" s="56">
        <v>0</v>
      </c>
      <c r="L107" s="57">
        <f t="shared" si="71"/>
        <v>0</v>
      </c>
      <c r="M107" s="29"/>
    </row>
    <row r="108" spans="1:15" ht="35.25" customHeight="1" x14ac:dyDescent="0.2">
      <c r="A108" s="73" t="s">
        <v>173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5"/>
      <c r="M108" s="29"/>
    </row>
    <row r="109" spans="1:15" ht="30" x14ac:dyDescent="0.2">
      <c r="A109" s="4">
        <v>26</v>
      </c>
      <c r="B109" s="60" t="s">
        <v>22</v>
      </c>
      <c r="C109" s="31" t="s">
        <v>21</v>
      </c>
      <c r="D109" s="42">
        <v>3628.24</v>
      </c>
      <c r="E109" s="43">
        <v>60</v>
      </c>
      <c r="F109" s="44">
        <f t="shared" ref="F109:F113" si="74">D109*E109</f>
        <v>217694.4</v>
      </c>
      <c r="G109" s="48">
        <f>D109*1.061</f>
        <v>3849.56</v>
      </c>
      <c r="H109" s="49">
        <v>18</v>
      </c>
      <c r="I109" s="50">
        <f t="shared" si="73"/>
        <v>69292.08</v>
      </c>
      <c r="J109" s="53">
        <f>G109*1.04</f>
        <v>4003.54</v>
      </c>
      <c r="K109" s="56">
        <v>70</v>
      </c>
      <c r="L109" s="57">
        <f t="shared" si="71"/>
        <v>280247.8</v>
      </c>
      <c r="M109" s="29"/>
    </row>
    <row r="110" spans="1:15" ht="93" customHeight="1" x14ac:dyDescent="0.2">
      <c r="A110" s="4">
        <v>27</v>
      </c>
      <c r="B110" s="60" t="s">
        <v>161</v>
      </c>
      <c r="C110" s="32" t="s">
        <v>162</v>
      </c>
      <c r="D110" s="42">
        <v>2307.39</v>
      </c>
      <c r="E110" s="43">
        <v>503</v>
      </c>
      <c r="F110" s="44">
        <f t="shared" si="74"/>
        <v>1160617.17</v>
      </c>
      <c r="G110" s="48">
        <f>D110*1.061</f>
        <v>2448.14</v>
      </c>
      <c r="H110" s="49">
        <v>500</v>
      </c>
      <c r="I110" s="50">
        <f t="shared" si="73"/>
        <v>1224070</v>
      </c>
      <c r="J110" s="53">
        <f>G110*1.04</f>
        <v>2546.0700000000002</v>
      </c>
      <c r="K110" s="56">
        <v>300</v>
      </c>
      <c r="L110" s="57">
        <f t="shared" si="71"/>
        <v>763821</v>
      </c>
      <c r="M110" s="29"/>
    </row>
    <row r="111" spans="1:15" ht="129.75" customHeight="1" x14ac:dyDescent="0.2">
      <c r="A111" s="4">
        <v>28</v>
      </c>
      <c r="B111" s="60" t="s">
        <v>163</v>
      </c>
      <c r="C111" s="32" t="s">
        <v>162</v>
      </c>
      <c r="D111" s="42">
        <v>1105.92</v>
      </c>
      <c r="E111" s="43">
        <v>74</v>
      </c>
      <c r="F111" s="44">
        <f t="shared" si="74"/>
        <v>81838.080000000002</v>
      </c>
      <c r="G111" s="48">
        <f>D111*1.061</f>
        <v>1173.3800000000001</v>
      </c>
      <c r="H111" s="49">
        <v>70</v>
      </c>
      <c r="I111" s="50">
        <f t="shared" si="73"/>
        <v>82136.600000000006</v>
      </c>
      <c r="J111" s="53">
        <f>G111*1.04</f>
        <v>1220.32</v>
      </c>
      <c r="K111" s="56">
        <v>50</v>
      </c>
      <c r="L111" s="57">
        <f t="shared" si="71"/>
        <v>61016</v>
      </c>
      <c r="M111" s="29"/>
    </row>
    <row r="112" spans="1:15" ht="45" x14ac:dyDescent="0.2">
      <c r="A112" s="4">
        <v>29</v>
      </c>
      <c r="B112" s="60" t="s">
        <v>150</v>
      </c>
      <c r="C112" s="31" t="s">
        <v>31</v>
      </c>
      <c r="D112" s="42">
        <v>209.75</v>
      </c>
      <c r="E112" s="43">
        <v>137</v>
      </c>
      <c r="F112" s="44">
        <f t="shared" si="74"/>
        <v>28735.75</v>
      </c>
      <c r="G112" s="48">
        <f>D112*1.061</f>
        <v>222.54</v>
      </c>
      <c r="H112" s="49">
        <v>149</v>
      </c>
      <c r="I112" s="50">
        <f t="shared" si="73"/>
        <v>33158.46</v>
      </c>
      <c r="J112" s="53">
        <f>G112*1.04</f>
        <v>231.44</v>
      </c>
      <c r="K112" s="56">
        <v>115</v>
      </c>
      <c r="L112" s="57">
        <f t="shared" si="71"/>
        <v>26615.599999999999</v>
      </c>
      <c r="M112" s="29"/>
      <c r="N112" s="13"/>
    </row>
    <row r="113" spans="1:14" ht="30" x14ac:dyDescent="0.2">
      <c r="A113" s="4">
        <v>30</v>
      </c>
      <c r="B113" s="60" t="s">
        <v>151</v>
      </c>
      <c r="C113" s="31" t="s">
        <v>31</v>
      </c>
      <c r="D113" s="42">
        <v>69.89</v>
      </c>
      <c r="E113" s="43">
        <v>18</v>
      </c>
      <c r="F113" s="44">
        <f t="shared" si="74"/>
        <v>1258.02</v>
      </c>
      <c r="G113" s="48">
        <f>D113*1.061</f>
        <v>74.150000000000006</v>
      </c>
      <c r="H113" s="49">
        <v>12</v>
      </c>
      <c r="I113" s="50">
        <f t="shared" si="73"/>
        <v>889.8</v>
      </c>
      <c r="J113" s="53">
        <f>G113*1.04</f>
        <v>77.12</v>
      </c>
      <c r="K113" s="56">
        <v>11</v>
      </c>
      <c r="L113" s="57">
        <f t="shared" si="71"/>
        <v>848.32</v>
      </c>
      <c r="M113" s="29"/>
      <c r="N113" s="13"/>
    </row>
    <row r="114" spans="1:14" ht="33.75" customHeight="1" x14ac:dyDescent="0.2">
      <c r="A114" s="69" t="s">
        <v>174</v>
      </c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2"/>
      <c r="M114" s="29"/>
      <c r="N114" s="13"/>
    </row>
    <row r="115" spans="1:14" ht="30" x14ac:dyDescent="0.2">
      <c r="A115" s="4">
        <v>31</v>
      </c>
      <c r="B115" s="60" t="s">
        <v>23</v>
      </c>
      <c r="C115" s="31" t="s">
        <v>20</v>
      </c>
      <c r="D115" s="42">
        <v>1048.77</v>
      </c>
      <c r="E115" s="43">
        <v>506</v>
      </c>
      <c r="F115" s="44">
        <f t="shared" ref="F115:F124" si="75">D115*E115</f>
        <v>530677.62</v>
      </c>
      <c r="G115" s="48">
        <f t="shared" ref="G115:G124" si="76">D115*1.061</f>
        <v>1112.74</v>
      </c>
      <c r="H115" s="49">
        <v>500</v>
      </c>
      <c r="I115" s="50">
        <f t="shared" si="73"/>
        <v>556370</v>
      </c>
      <c r="J115" s="53">
        <f t="shared" ref="J115:J124" si="77">G115*1.04</f>
        <v>1157.25</v>
      </c>
      <c r="K115" s="56">
        <v>340</v>
      </c>
      <c r="L115" s="57">
        <f t="shared" si="71"/>
        <v>393465</v>
      </c>
      <c r="M115" s="29"/>
      <c r="N115" s="13"/>
    </row>
    <row r="116" spans="1:14" ht="30" x14ac:dyDescent="0.2">
      <c r="A116" s="4">
        <v>32</v>
      </c>
      <c r="B116" s="60" t="s">
        <v>24</v>
      </c>
      <c r="C116" s="31" t="s">
        <v>14</v>
      </c>
      <c r="D116" s="42">
        <v>2792.13</v>
      </c>
      <c r="E116" s="43">
        <v>15</v>
      </c>
      <c r="F116" s="44">
        <f t="shared" si="75"/>
        <v>41881.949999999997</v>
      </c>
      <c r="G116" s="48">
        <f t="shared" si="76"/>
        <v>2962.45</v>
      </c>
      <c r="H116" s="49">
        <v>5</v>
      </c>
      <c r="I116" s="50">
        <f t="shared" si="73"/>
        <v>14812.25</v>
      </c>
      <c r="J116" s="53">
        <f t="shared" si="77"/>
        <v>3080.95</v>
      </c>
      <c r="K116" s="56">
        <v>5</v>
      </c>
      <c r="L116" s="57">
        <f t="shared" si="71"/>
        <v>15404.75</v>
      </c>
      <c r="M116" s="29"/>
      <c r="N116" s="13"/>
    </row>
    <row r="117" spans="1:14" ht="45" x14ac:dyDescent="0.2">
      <c r="A117" s="4">
        <v>33</v>
      </c>
      <c r="B117" s="60" t="s">
        <v>32</v>
      </c>
      <c r="C117" s="31" t="s">
        <v>31</v>
      </c>
      <c r="D117" s="42">
        <v>268.89</v>
      </c>
      <c r="E117" s="43">
        <v>6</v>
      </c>
      <c r="F117" s="44">
        <f t="shared" si="75"/>
        <v>1613.34</v>
      </c>
      <c r="G117" s="48">
        <f t="shared" si="76"/>
        <v>285.29000000000002</v>
      </c>
      <c r="H117" s="49">
        <v>5</v>
      </c>
      <c r="I117" s="50">
        <f t="shared" si="73"/>
        <v>1426.45</v>
      </c>
      <c r="J117" s="53">
        <f t="shared" si="77"/>
        <v>296.7</v>
      </c>
      <c r="K117" s="56">
        <v>4</v>
      </c>
      <c r="L117" s="57">
        <f t="shared" si="71"/>
        <v>1186.8</v>
      </c>
      <c r="M117" s="29"/>
      <c r="N117" s="13"/>
    </row>
    <row r="118" spans="1:14" ht="30" x14ac:dyDescent="0.2">
      <c r="A118" s="4">
        <v>34</v>
      </c>
      <c r="B118" s="60" t="s">
        <v>33</v>
      </c>
      <c r="C118" s="31" t="s">
        <v>31</v>
      </c>
      <c r="D118" s="42">
        <v>100.84</v>
      </c>
      <c r="E118" s="43">
        <v>7</v>
      </c>
      <c r="F118" s="44">
        <f t="shared" si="75"/>
        <v>705.88</v>
      </c>
      <c r="G118" s="48">
        <f t="shared" si="76"/>
        <v>106.99</v>
      </c>
      <c r="H118" s="49">
        <v>4</v>
      </c>
      <c r="I118" s="50">
        <f t="shared" si="73"/>
        <v>427.96</v>
      </c>
      <c r="J118" s="53">
        <f t="shared" si="77"/>
        <v>111.27</v>
      </c>
      <c r="K118" s="56">
        <v>5</v>
      </c>
      <c r="L118" s="57">
        <f t="shared" si="71"/>
        <v>556.35</v>
      </c>
      <c r="M118" s="29"/>
      <c r="N118" s="13"/>
    </row>
    <row r="119" spans="1:14" ht="30" x14ac:dyDescent="0.2">
      <c r="A119" s="4">
        <v>35</v>
      </c>
      <c r="B119" s="60" t="s">
        <v>152</v>
      </c>
      <c r="C119" s="31" t="s">
        <v>20</v>
      </c>
      <c r="D119" s="42">
        <v>1164.18</v>
      </c>
      <c r="E119" s="43">
        <v>309</v>
      </c>
      <c r="F119" s="44">
        <f t="shared" si="75"/>
        <v>359731.62</v>
      </c>
      <c r="G119" s="48">
        <f t="shared" si="76"/>
        <v>1235.19</v>
      </c>
      <c r="H119" s="49">
        <v>200</v>
      </c>
      <c r="I119" s="50">
        <f t="shared" si="73"/>
        <v>247038</v>
      </c>
      <c r="J119" s="53">
        <f t="shared" si="77"/>
        <v>1284.5999999999999</v>
      </c>
      <c r="K119" s="56">
        <v>6</v>
      </c>
      <c r="L119" s="57">
        <f t="shared" si="71"/>
        <v>7707.6</v>
      </c>
      <c r="M119" s="29"/>
      <c r="N119" s="13"/>
    </row>
    <row r="120" spans="1:14" ht="45" x14ac:dyDescent="0.2">
      <c r="A120" s="4">
        <v>36</v>
      </c>
      <c r="B120" s="60" t="s">
        <v>35</v>
      </c>
      <c r="C120" s="31" t="s">
        <v>20</v>
      </c>
      <c r="D120" s="42">
        <v>1573.23</v>
      </c>
      <c r="E120" s="43">
        <v>794</v>
      </c>
      <c r="F120" s="44">
        <f t="shared" si="75"/>
        <v>1249144.6200000001</v>
      </c>
      <c r="G120" s="48">
        <f t="shared" si="76"/>
        <v>1669.2</v>
      </c>
      <c r="H120" s="49">
        <v>750</v>
      </c>
      <c r="I120" s="50">
        <f t="shared" si="73"/>
        <v>1251900</v>
      </c>
      <c r="J120" s="53">
        <f t="shared" si="77"/>
        <v>1735.97</v>
      </c>
      <c r="K120" s="56">
        <v>450</v>
      </c>
      <c r="L120" s="57">
        <f t="shared" si="71"/>
        <v>781186.5</v>
      </c>
      <c r="M120" s="29"/>
      <c r="N120" s="13"/>
    </row>
    <row r="121" spans="1:14" ht="30" x14ac:dyDescent="0.2">
      <c r="A121" s="4">
        <v>37</v>
      </c>
      <c r="B121" s="60" t="s">
        <v>127</v>
      </c>
      <c r="C121" s="15" t="s">
        <v>125</v>
      </c>
      <c r="D121" s="42">
        <v>364.36</v>
      </c>
      <c r="E121" s="43">
        <v>37</v>
      </c>
      <c r="F121" s="44">
        <f t="shared" si="75"/>
        <v>13481.32</v>
      </c>
      <c r="G121" s="48">
        <f t="shared" si="76"/>
        <v>386.59</v>
      </c>
      <c r="H121" s="49">
        <v>25</v>
      </c>
      <c r="I121" s="50">
        <f t="shared" si="73"/>
        <v>9664.75</v>
      </c>
      <c r="J121" s="53">
        <f t="shared" si="77"/>
        <v>402.05</v>
      </c>
      <c r="K121" s="56">
        <v>15</v>
      </c>
      <c r="L121" s="57">
        <f t="shared" si="71"/>
        <v>6030.75</v>
      </c>
      <c r="M121" s="29"/>
    </row>
    <row r="122" spans="1:14" ht="30" x14ac:dyDescent="0.2">
      <c r="A122" s="4">
        <v>38</v>
      </c>
      <c r="B122" s="60" t="s">
        <v>126</v>
      </c>
      <c r="C122" s="15" t="s">
        <v>125</v>
      </c>
      <c r="D122" s="42">
        <v>728.67</v>
      </c>
      <c r="E122" s="43">
        <v>44</v>
      </c>
      <c r="F122" s="44">
        <f t="shared" si="75"/>
        <v>32061.48</v>
      </c>
      <c r="G122" s="48">
        <f t="shared" si="76"/>
        <v>773.12</v>
      </c>
      <c r="H122" s="49">
        <v>30</v>
      </c>
      <c r="I122" s="50">
        <f t="shared" si="73"/>
        <v>23193.599999999999</v>
      </c>
      <c r="J122" s="53">
        <f t="shared" si="77"/>
        <v>804.04</v>
      </c>
      <c r="K122" s="56">
        <v>20</v>
      </c>
      <c r="L122" s="57">
        <f t="shared" si="71"/>
        <v>16080.8</v>
      </c>
      <c r="M122" s="29"/>
    </row>
    <row r="123" spans="1:14" ht="30" x14ac:dyDescent="0.2">
      <c r="A123" s="4">
        <v>39</v>
      </c>
      <c r="B123" s="60" t="s">
        <v>128</v>
      </c>
      <c r="C123" s="15" t="s">
        <v>125</v>
      </c>
      <c r="D123" s="42">
        <v>1214.46</v>
      </c>
      <c r="E123" s="43">
        <v>10</v>
      </c>
      <c r="F123" s="44">
        <f t="shared" si="75"/>
        <v>12144.6</v>
      </c>
      <c r="G123" s="48">
        <f t="shared" si="76"/>
        <v>1288.54</v>
      </c>
      <c r="H123" s="49">
        <v>5</v>
      </c>
      <c r="I123" s="50">
        <f t="shared" si="73"/>
        <v>6442.7</v>
      </c>
      <c r="J123" s="53">
        <f t="shared" si="77"/>
        <v>1340.08</v>
      </c>
      <c r="K123" s="56">
        <v>14</v>
      </c>
      <c r="L123" s="57">
        <f t="shared" si="71"/>
        <v>18761.12</v>
      </c>
      <c r="M123" s="29"/>
    </row>
    <row r="124" spans="1:14" ht="30" x14ac:dyDescent="0.2">
      <c r="A124" s="4">
        <v>40</v>
      </c>
      <c r="B124" s="60" t="s">
        <v>149</v>
      </c>
      <c r="C124" s="15" t="s">
        <v>20</v>
      </c>
      <c r="D124" s="42">
        <v>634.92999999999995</v>
      </c>
      <c r="E124" s="43">
        <v>64</v>
      </c>
      <c r="F124" s="44">
        <f t="shared" si="75"/>
        <v>40635.519999999997</v>
      </c>
      <c r="G124" s="48">
        <f t="shared" si="76"/>
        <v>673.66</v>
      </c>
      <c r="H124" s="49">
        <v>40</v>
      </c>
      <c r="I124" s="50">
        <f t="shared" si="73"/>
        <v>26946.400000000001</v>
      </c>
      <c r="J124" s="53">
        <f t="shared" si="77"/>
        <v>700.61</v>
      </c>
      <c r="K124" s="56">
        <v>15</v>
      </c>
      <c r="L124" s="57">
        <f t="shared" si="71"/>
        <v>10509.15</v>
      </c>
      <c r="M124" s="29"/>
    </row>
    <row r="125" spans="1:14" x14ac:dyDescent="0.2">
      <c r="A125" s="69" t="s">
        <v>175</v>
      </c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2"/>
      <c r="M125" s="29"/>
    </row>
    <row r="126" spans="1:14" ht="60" x14ac:dyDescent="0.2">
      <c r="A126" s="4">
        <v>41</v>
      </c>
      <c r="B126" s="60" t="s">
        <v>97</v>
      </c>
      <c r="C126" s="15" t="s">
        <v>21</v>
      </c>
      <c r="D126" s="42">
        <v>7071.95</v>
      </c>
      <c r="E126" s="43">
        <v>6</v>
      </c>
      <c r="F126" s="44">
        <f t="shared" ref="F126" si="78">D126*E126</f>
        <v>42431.7</v>
      </c>
      <c r="G126" s="48">
        <f>D126*1.061</f>
        <v>7503.34</v>
      </c>
      <c r="H126" s="49">
        <v>10</v>
      </c>
      <c r="I126" s="50">
        <f t="shared" si="73"/>
        <v>75033.399999999994</v>
      </c>
      <c r="J126" s="53">
        <f>G126*1.04</f>
        <v>7803.47</v>
      </c>
      <c r="K126" s="56">
        <v>27</v>
      </c>
      <c r="L126" s="57">
        <f t="shared" si="71"/>
        <v>210693.69</v>
      </c>
      <c r="M126" s="29"/>
    </row>
    <row r="127" spans="1:14" ht="31.5" customHeight="1" x14ac:dyDescent="0.2">
      <c r="A127" s="69" t="s">
        <v>176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2"/>
      <c r="M127" s="29"/>
    </row>
    <row r="128" spans="1:14" ht="45" x14ac:dyDescent="0.2">
      <c r="A128" s="4">
        <v>42</v>
      </c>
      <c r="B128" s="60" t="s">
        <v>34</v>
      </c>
      <c r="C128" s="15" t="s">
        <v>21</v>
      </c>
      <c r="D128" s="42">
        <v>3488.69</v>
      </c>
      <c r="E128" s="43">
        <v>2</v>
      </c>
      <c r="F128" s="44">
        <f t="shared" ref="F128:F129" si="79">D128*E128</f>
        <v>6977.38</v>
      </c>
      <c r="G128" s="48">
        <f>D128*1.061</f>
        <v>3701.5</v>
      </c>
      <c r="H128" s="49">
        <v>1</v>
      </c>
      <c r="I128" s="50">
        <f t="shared" si="73"/>
        <v>3701.5</v>
      </c>
      <c r="J128" s="53">
        <f>G128*1.04</f>
        <v>3849.56</v>
      </c>
      <c r="K128" s="56">
        <v>1</v>
      </c>
      <c r="L128" s="57">
        <f t="shared" si="71"/>
        <v>3849.56</v>
      </c>
      <c r="M128" s="29"/>
    </row>
    <row r="129" spans="1:13" ht="45" x14ac:dyDescent="0.2">
      <c r="A129" s="4">
        <v>43</v>
      </c>
      <c r="B129" s="60" t="s">
        <v>30</v>
      </c>
      <c r="C129" s="15" t="s">
        <v>21</v>
      </c>
      <c r="D129" s="42">
        <v>3488.69</v>
      </c>
      <c r="E129" s="43">
        <v>2</v>
      </c>
      <c r="F129" s="44">
        <f t="shared" si="79"/>
        <v>6977.38</v>
      </c>
      <c r="G129" s="48">
        <f>D129*1.061</f>
        <v>3701.5</v>
      </c>
      <c r="H129" s="49">
        <v>1</v>
      </c>
      <c r="I129" s="50">
        <f t="shared" si="73"/>
        <v>3701.5</v>
      </c>
      <c r="J129" s="53">
        <f>G129*1.04</f>
        <v>3849.56</v>
      </c>
      <c r="K129" s="56">
        <v>1</v>
      </c>
      <c r="L129" s="57">
        <f t="shared" si="71"/>
        <v>3849.56</v>
      </c>
      <c r="M129" s="29"/>
    </row>
    <row r="130" spans="1:13" x14ac:dyDescent="0.25">
      <c r="A130" s="11" t="s">
        <v>98</v>
      </c>
      <c r="B130" s="12"/>
      <c r="C130" s="12"/>
      <c r="D130" s="26"/>
      <c r="E130" s="30"/>
      <c r="F130" s="27"/>
      <c r="G130" s="27"/>
      <c r="H130" s="30"/>
      <c r="I130" s="27"/>
      <c r="J130" s="53"/>
      <c r="K130" s="56"/>
      <c r="L130" s="57"/>
      <c r="M130" s="29"/>
    </row>
    <row r="131" spans="1:13" x14ac:dyDescent="0.2">
      <c r="A131" s="1" t="s">
        <v>182</v>
      </c>
      <c r="B131" s="60" t="s">
        <v>36</v>
      </c>
      <c r="C131" s="15" t="s">
        <v>6</v>
      </c>
      <c r="D131" s="42">
        <v>4208.43</v>
      </c>
      <c r="E131" s="43">
        <v>0</v>
      </c>
      <c r="F131" s="44">
        <f t="shared" ref="F131:F140" si="80">D131*E131</f>
        <v>0</v>
      </c>
      <c r="G131" s="48">
        <f t="shared" ref="G131:G140" si="81">D131*1.061</f>
        <v>4465.1400000000003</v>
      </c>
      <c r="H131" s="49">
        <v>1</v>
      </c>
      <c r="I131" s="50">
        <f t="shared" ref="I131:I147" si="82">G131*H131</f>
        <v>4465.1400000000003</v>
      </c>
      <c r="J131" s="53">
        <f t="shared" ref="J131:J140" si="83">G131*1.04</f>
        <v>4643.75</v>
      </c>
      <c r="K131" s="56">
        <v>1</v>
      </c>
      <c r="L131" s="57">
        <f t="shared" ref="L131:L147" si="84">J131*K131</f>
        <v>4643.75</v>
      </c>
      <c r="M131" s="29"/>
    </row>
    <row r="132" spans="1:13" ht="30" x14ac:dyDescent="0.2">
      <c r="A132" s="1" t="s">
        <v>183</v>
      </c>
      <c r="B132" s="60" t="s">
        <v>37</v>
      </c>
      <c r="C132" s="15" t="s">
        <v>6</v>
      </c>
      <c r="D132" s="42">
        <v>11573.21</v>
      </c>
      <c r="E132" s="43">
        <v>0</v>
      </c>
      <c r="F132" s="44">
        <f t="shared" si="80"/>
        <v>0</v>
      </c>
      <c r="G132" s="48">
        <f t="shared" si="81"/>
        <v>12279.18</v>
      </c>
      <c r="H132" s="49">
        <v>1</v>
      </c>
      <c r="I132" s="50">
        <f t="shared" si="82"/>
        <v>12279.18</v>
      </c>
      <c r="J132" s="53">
        <f t="shared" si="83"/>
        <v>12770.35</v>
      </c>
      <c r="K132" s="56">
        <v>1</v>
      </c>
      <c r="L132" s="57">
        <f t="shared" si="84"/>
        <v>12770.35</v>
      </c>
      <c r="M132" s="29"/>
    </row>
    <row r="133" spans="1:13" ht="30" x14ac:dyDescent="0.2">
      <c r="A133" s="1" t="s">
        <v>184</v>
      </c>
      <c r="B133" s="60" t="s">
        <v>38</v>
      </c>
      <c r="C133" s="15" t="s">
        <v>6</v>
      </c>
      <c r="D133" s="42">
        <v>29459.07</v>
      </c>
      <c r="E133" s="43">
        <v>0</v>
      </c>
      <c r="F133" s="44">
        <f t="shared" si="80"/>
        <v>0</v>
      </c>
      <c r="G133" s="48">
        <f t="shared" si="81"/>
        <v>31256.07</v>
      </c>
      <c r="H133" s="49">
        <v>1</v>
      </c>
      <c r="I133" s="50">
        <f t="shared" si="82"/>
        <v>31256.07</v>
      </c>
      <c r="J133" s="53">
        <f t="shared" si="83"/>
        <v>32506.31</v>
      </c>
      <c r="K133" s="56">
        <v>1</v>
      </c>
      <c r="L133" s="57">
        <f t="shared" si="84"/>
        <v>32506.31</v>
      </c>
      <c r="M133" s="29"/>
    </row>
    <row r="134" spans="1:13" x14ac:dyDescent="0.2">
      <c r="A134" s="1" t="s">
        <v>185</v>
      </c>
      <c r="B134" s="60" t="s">
        <v>39</v>
      </c>
      <c r="C134" s="15" t="s">
        <v>6</v>
      </c>
      <c r="D134" s="42">
        <v>41382.980000000003</v>
      </c>
      <c r="E134" s="43">
        <v>0</v>
      </c>
      <c r="F134" s="44">
        <f t="shared" si="80"/>
        <v>0</v>
      </c>
      <c r="G134" s="48">
        <f t="shared" si="81"/>
        <v>43907.34</v>
      </c>
      <c r="H134" s="49">
        <v>1</v>
      </c>
      <c r="I134" s="50">
        <f t="shared" si="82"/>
        <v>43907.34</v>
      </c>
      <c r="J134" s="53">
        <f t="shared" si="83"/>
        <v>45663.63</v>
      </c>
      <c r="K134" s="56">
        <v>1</v>
      </c>
      <c r="L134" s="57">
        <f t="shared" si="84"/>
        <v>45663.63</v>
      </c>
      <c r="M134" s="29"/>
    </row>
    <row r="135" spans="1:13" ht="30" x14ac:dyDescent="0.2">
      <c r="A135" s="1" t="s">
        <v>186</v>
      </c>
      <c r="B135" s="60" t="s">
        <v>40</v>
      </c>
      <c r="C135" s="15" t="s">
        <v>6</v>
      </c>
      <c r="D135" s="42">
        <v>4559.1099999999997</v>
      </c>
      <c r="E135" s="43">
        <v>0</v>
      </c>
      <c r="F135" s="44">
        <f t="shared" si="80"/>
        <v>0</v>
      </c>
      <c r="G135" s="48">
        <f t="shared" si="81"/>
        <v>4837.22</v>
      </c>
      <c r="H135" s="49">
        <v>1</v>
      </c>
      <c r="I135" s="50">
        <f t="shared" si="82"/>
        <v>4837.22</v>
      </c>
      <c r="J135" s="53">
        <f t="shared" si="83"/>
        <v>5030.71</v>
      </c>
      <c r="K135" s="56">
        <v>1</v>
      </c>
      <c r="L135" s="57">
        <f t="shared" si="84"/>
        <v>5030.71</v>
      </c>
      <c r="M135" s="29"/>
    </row>
    <row r="136" spans="1:13" ht="30" x14ac:dyDescent="0.2">
      <c r="A136" s="1" t="s">
        <v>187</v>
      </c>
      <c r="B136" s="60" t="s">
        <v>41</v>
      </c>
      <c r="C136" s="15" t="s">
        <v>6</v>
      </c>
      <c r="D136" s="42">
        <v>20691.52</v>
      </c>
      <c r="E136" s="43">
        <v>0</v>
      </c>
      <c r="F136" s="44">
        <f t="shared" si="80"/>
        <v>0</v>
      </c>
      <c r="G136" s="48">
        <f t="shared" si="81"/>
        <v>21953.7</v>
      </c>
      <c r="H136" s="49">
        <v>1</v>
      </c>
      <c r="I136" s="50">
        <f t="shared" si="82"/>
        <v>21953.7</v>
      </c>
      <c r="J136" s="53">
        <f t="shared" si="83"/>
        <v>22831.85</v>
      </c>
      <c r="K136" s="56">
        <v>1</v>
      </c>
      <c r="L136" s="57">
        <f t="shared" si="84"/>
        <v>22831.85</v>
      </c>
      <c r="M136" s="20"/>
    </row>
    <row r="137" spans="1:13" x14ac:dyDescent="0.2">
      <c r="A137" s="1" t="s">
        <v>188</v>
      </c>
      <c r="B137" s="60" t="s">
        <v>42</v>
      </c>
      <c r="C137" s="15" t="s">
        <v>6</v>
      </c>
      <c r="D137" s="42">
        <v>5962.02</v>
      </c>
      <c r="E137" s="43">
        <v>0</v>
      </c>
      <c r="F137" s="44">
        <f t="shared" si="80"/>
        <v>0</v>
      </c>
      <c r="G137" s="48">
        <f t="shared" si="81"/>
        <v>6325.7</v>
      </c>
      <c r="H137" s="49">
        <v>1</v>
      </c>
      <c r="I137" s="50">
        <f t="shared" si="82"/>
        <v>6325.7</v>
      </c>
      <c r="J137" s="53">
        <f t="shared" si="83"/>
        <v>6578.73</v>
      </c>
      <c r="K137" s="56">
        <v>1</v>
      </c>
      <c r="L137" s="57">
        <f t="shared" si="84"/>
        <v>6578.73</v>
      </c>
      <c r="M137" s="20"/>
    </row>
    <row r="138" spans="1:13" ht="30" x14ac:dyDescent="0.2">
      <c r="A138" s="1" t="s">
        <v>189</v>
      </c>
      <c r="B138" s="60" t="s">
        <v>43</v>
      </c>
      <c r="C138" s="15" t="s">
        <v>6</v>
      </c>
      <c r="D138" s="42">
        <v>22094.33</v>
      </c>
      <c r="E138" s="43">
        <v>0</v>
      </c>
      <c r="F138" s="44">
        <f t="shared" si="80"/>
        <v>0</v>
      </c>
      <c r="G138" s="48">
        <f t="shared" si="81"/>
        <v>23442.080000000002</v>
      </c>
      <c r="H138" s="49">
        <v>1</v>
      </c>
      <c r="I138" s="50">
        <f t="shared" si="82"/>
        <v>23442.080000000002</v>
      </c>
      <c r="J138" s="53">
        <f t="shared" si="83"/>
        <v>24379.759999999998</v>
      </c>
      <c r="K138" s="56">
        <v>1</v>
      </c>
      <c r="L138" s="57">
        <f t="shared" si="84"/>
        <v>24379.759999999998</v>
      </c>
      <c r="M138" s="20"/>
    </row>
    <row r="139" spans="1:13" x14ac:dyDescent="0.2">
      <c r="A139" s="1" t="s">
        <v>190</v>
      </c>
      <c r="B139" s="60" t="s">
        <v>44</v>
      </c>
      <c r="C139" s="15" t="s">
        <v>6</v>
      </c>
      <c r="D139" s="42">
        <v>7364.8</v>
      </c>
      <c r="E139" s="43">
        <v>0</v>
      </c>
      <c r="F139" s="44">
        <f t="shared" si="80"/>
        <v>0</v>
      </c>
      <c r="G139" s="48">
        <f t="shared" si="81"/>
        <v>7814.05</v>
      </c>
      <c r="H139" s="49">
        <v>1</v>
      </c>
      <c r="I139" s="50">
        <f t="shared" si="82"/>
        <v>7814.05</v>
      </c>
      <c r="J139" s="53">
        <f t="shared" si="83"/>
        <v>8126.61</v>
      </c>
      <c r="K139" s="56">
        <v>1</v>
      </c>
      <c r="L139" s="57">
        <f t="shared" si="84"/>
        <v>8126.61</v>
      </c>
      <c r="M139" s="20"/>
    </row>
    <row r="140" spans="1:13" ht="30" x14ac:dyDescent="0.2">
      <c r="A140" s="2">
        <v>45</v>
      </c>
      <c r="B140" s="60" t="s">
        <v>45</v>
      </c>
      <c r="C140" s="15" t="s">
        <v>6</v>
      </c>
      <c r="D140" s="42">
        <v>74524.47</v>
      </c>
      <c r="E140" s="43">
        <v>0</v>
      </c>
      <c r="F140" s="44">
        <f t="shared" si="80"/>
        <v>0</v>
      </c>
      <c r="G140" s="48">
        <f t="shared" si="81"/>
        <v>79070.460000000006</v>
      </c>
      <c r="H140" s="49">
        <v>1</v>
      </c>
      <c r="I140" s="50">
        <f t="shared" si="82"/>
        <v>79070.460000000006</v>
      </c>
      <c r="J140" s="53">
        <f t="shared" si="83"/>
        <v>82233.279999999999</v>
      </c>
      <c r="K140" s="56">
        <v>1</v>
      </c>
      <c r="L140" s="57">
        <f t="shared" si="84"/>
        <v>82233.279999999999</v>
      </c>
      <c r="M140" s="20"/>
    </row>
    <row r="141" spans="1:13" x14ac:dyDescent="0.2">
      <c r="A141" s="76" t="s">
        <v>177</v>
      </c>
      <c r="B141" s="77"/>
      <c r="C141" s="77"/>
      <c r="D141" s="77"/>
      <c r="E141" s="77"/>
      <c r="F141" s="77"/>
      <c r="G141" s="77"/>
      <c r="H141" s="77"/>
      <c r="I141" s="77"/>
      <c r="J141" s="77"/>
      <c r="K141" s="77"/>
      <c r="L141" s="78"/>
      <c r="M141" s="20"/>
    </row>
    <row r="142" spans="1:13" ht="60" x14ac:dyDescent="0.2">
      <c r="A142" s="2">
        <v>46</v>
      </c>
      <c r="B142" s="60" t="s">
        <v>46</v>
      </c>
      <c r="C142" s="15" t="s">
        <v>47</v>
      </c>
      <c r="D142" s="42">
        <v>790.02</v>
      </c>
      <c r="E142" s="43">
        <v>2</v>
      </c>
      <c r="F142" s="44">
        <f t="shared" ref="F142" si="85">D142*E142</f>
        <v>1580.04</v>
      </c>
      <c r="G142" s="48">
        <f>D142*1.061</f>
        <v>838.21</v>
      </c>
      <c r="H142" s="49">
        <v>3</v>
      </c>
      <c r="I142" s="50">
        <f t="shared" si="82"/>
        <v>2514.63</v>
      </c>
      <c r="J142" s="53">
        <f>G142*1.04</f>
        <v>871.74</v>
      </c>
      <c r="K142" s="56">
        <v>4</v>
      </c>
      <c r="L142" s="57">
        <f t="shared" si="84"/>
        <v>3486.96</v>
      </c>
      <c r="M142" s="20"/>
    </row>
    <row r="143" spans="1:13" x14ac:dyDescent="0.2">
      <c r="A143" s="76" t="s">
        <v>178</v>
      </c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8"/>
      <c r="M143" s="20"/>
    </row>
    <row r="144" spans="1:13" ht="60" x14ac:dyDescent="0.2">
      <c r="A144" s="2">
        <v>47</v>
      </c>
      <c r="B144" s="60" t="s">
        <v>48</v>
      </c>
      <c r="C144" s="15" t="s">
        <v>49</v>
      </c>
      <c r="D144" s="42">
        <v>416.13</v>
      </c>
      <c r="E144" s="43">
        <v>114</v>
      </c>
      <c r="F144" s="44">
        <f t="shared" ref="F144:F145" si="86">D144*E144</f>
        <v>47438.82</v>
      </c>
      <c r="G144" s="48">
        <f>D144*1.061</f>
        <v>441.51</v>
      </c>
      <c r="H144" s="49">
        <v>48</v>
      </c>
      <c r="I144" s="50">
        <f t="shared" si="82"/>
        <v>21192.48</v>
      </c>
      <c r="J144" s="53">
        <f>G144*1.04</f>
        <v>459.17</v>
      </c>
      <c r="K144" s="56">
        <v>17</v>
      </c>
      <c r="L144" s="57">
        <f t="shared" si="84"/>
        <v>7805.89</v>
      </c>
      <c r="M144" s="20"/>
    </row>
    <row r="145" spans="1:15" ht="75" x14ac:dyDescent="0.2">
      <c r="A145" s="2">
        <v>48</v>
      </c>
      <c r="B145" s="60" t="s">
        <v>50</v>
      </c>
      <c r="C145" s="15" t="s">
        <v>51</v>
      </c>
      <c r="D145" s="42">
        <v>37.659999999999997</v>
      </c>
      <c r="E145" s="43">
        <v>2404</v>
      </c>
      <c r="F145" s="44">
        <f t="shared" si="86"/>
        <v>90534.64</v>
      </c>
      <c r="G145" s="48">
        <f>D145*1.061</f>
        <v>39.96</v>
      </c>
      <c r="H145" s="49">
        <v>2334</v>
      </c>
      <c r="I145" s="50">
        <f t="shared" si="82"/>
        <v>93266.64</v>
      </c>
      <c r="J145" s="53">
        <f>G145*1.04</f>
        <v>41.56</v>
      </c>
      <c r="K145" s="56">
        <v>7</v>
      </c>
      <c r="L145" s="57">
        <f t="shared" si="84"/>
        <v>290.92</v>
      </c>
      <c r="M145" s="20"/>
    </row>
    <row r="146" spans="1:15" ht="29.25" customHeight="1" x14ac:dyDescent="0.2">
      <c r="A146" s="69" t="s">
        <v>179</v>
      </c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2"/>
      <c r="M146" s="20"/>
    </row>
    <row r="147" spans="1:15" ht="60" x14ac:dyDescent="0.2">
      <c r="A147" s="2">
        <v>49</v>
      </c>
      <c r="B147" s="60" t="s">
        <v>153</v>
      </c>
      <c r="C147" s="15" t="s">
        <v>52</v>
      </c>
      <c r="D147" s="42">
        <v>2051.92</v>
      </c>
      <c r="E147" s="43">
        <v>2</v>
      </c>
      <c r="F147" s="44">
        <f t="shared" ref="F147" si="87">D147*E147</f>
        <v>4103.84</v>
      </c>
      <c r="G147" s="48">
        <f>D147*1.061</f>
        <v>2177.09</v>
      </c>
      <c r="H147" s="49">
        <v>1</v>
      </c>
      <c r="I147" s="50">
        <f t="shared" si="82"/>
        <v>2177.09</v>
      </c>
      <c r="J147" s="53">
        <f>G147*1.04</f>
        <v>2264.17</v>
      </c>
      <c r="K147" s="56">
        <v>1</v>
      </c>
      <c r="L147" s="57">
        <f t="shared" si="84"/>
        <v>2264.17</v>
      </c>
      <c r="M147" s="29"/>
    </row>
    <row r="148" spans="1:15" ht="15.75" x14ac:dyDescent="0.25">
      <c r="A148" s="8"/>
      <c r="B148" s="8" t="s">
        <v>25</v>
      </c>
      <c r="C148" s="8"/>
      <c r="D148" s="16"/>
      <c r="E148" s="16"/>
      <c r="F148" s="38">
        <f>SUM(F6:F147)</f>
        <v>6444165.9000000004</v>
      </c>
      <c r="G148" s="38"/>
      <c r="H148" s="17"/>
      <c r="I148" s="17">
        <f>SUM(I6:I147)</f>
        <v>6571573.5599999996</v>
      </c>
      <c r="J148" s="17"/>
      <c r="K148" s="39"/>
      <c r="L148" s="17">
        <f t="shared" ref="L148" si="88">SUM(L6:L147)</f>
        <v>4170994.35</v>
      </c>
      <c r="M148" s="40"/>
      <c r="N148" s="21"/>
      <c r="O148" s="22"/>
    </row>
    <row r="149" spans="1:15" ht="33" customHeight="1" x14ac:dyDescent="0.25">
      <c r="A149" s="24"/>
      <c r="B149" s="9" t="s">
        <v>180</v>
      </c>
      <c r="C149" s="19"/>
      <c r="D149" s="68" t="s">
        <v>181</v>
      </c>
      <c r="E149" s="68"/>
      <c r="F149" s="13"/>
      <c r="G149" s="13"/>
      <c r="H149" s="13"/>
      <c r="I149" s="41"/>
      <c r="J149" s="13"/>
      <c r="K149" s="13"/>
      <c r="L149" s="13"/>
      <c r="M149" s="13"/>
    </row>
    <row r="150" spans="1:15" x14ac:dyDescent="0.2">
      <c r="F150" s="23"/>
      <c r="I150" s="18"/>
      <c r="M150" s="13"/>
    </row>
    <row r="151" spans="1:15" x14ac:dyDescent="0.2">
      <c r="I151" s="18"/>
    </row>
    <row r="152" spans="1:15" x14ac:dyDescent="0.2">
      <c r="G152" s="23"/>
    </row>
    <row r="153" spans="1:15" x14ac:dyDescent="0.2">
      <c r="I153" s="18"/>
      <c r="L153" s="18"/>
    </row>
    <row r="155" spans="1:15" x14ac:dyDescent="0.2">
      <c r="I155" s="18"/>
    </row>
  </sheetData>
  <mergeCells count="11">
    <mergeCell ref="I1:L1"/>
    <mergeCell ref="D149:E149"/>
    <mergeCell ref="A103:L103"/>
    <mergeCell ref="A108:L108"/>
    <mergeCell ref="A114:L114"/>
    <mergeCell ref="A125:L125"/>
    <mergeCell ref="A127:L127"/>
    <mergeCell ref="A141:L141"/>
    <mergeCell ref="A143:L143"/>
    <mergeCell ref="A146:L146"/>
    <mergeCell ref="A2:L2"/>
  </mergeCells>
  <pageMargins left="0.39370078740157483" right="0.39370078740157483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Guseva</dc:creator>
  <cp:lastModifiedBy>Тришина Ольга Викторовна</cp:lastModifiedBy>
  <cp:lastPrinted>2023-10-05T10:32:05Z</cp:lastPrinted>
  <dcterms:created xsi:type="dcterms:W3CDTF">2015-11-30T06:37:15Z</dcterms:created>
  <dcterms:modified xsi:type="dcterms:W3CDTF">2023-11-15T12:43:34Z</dcterms:modified>
</cp:coreProperties>
</file>