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3426"/>
  <workbookPr defaultThemeVersion="124226"/>
  <mc:AlternateContent xmlns:mc="http://schemas.openxmlformats.org/markup-compatibility/2006">
    <mc:Choice Requires="x15">
      <x15ac:absPath xmlns:x15ac="http://schemas.microsoft.com/office/spreadsheetml/2010/11/ac" url="C:\Users\trishina.ov\Desktop\"/>
    </mc:Choice>
  </mc:AlternateContent>
  <xr:revisionPtr revIDLastSave="0" documentId="8_{0A3D0E17-7EFD-46BB-8C6C-6316B4927C8D}" xr6:coauthVersionLast="45" xr6:coauthVersionMax="45" xr10:uidLastSave="{00000000-0000-0000-0000-000000000000}"/>
  <bookViews>
    <workbookView xWindow="-120" yWindow="-120" windowWidth="29040" windowHeight="15840" activeTab="4" xr2:uid="{00000000-000D-0000-FFFF-FFFF00000000}"/>
  </bookViews>
  <sheets>
    <sheet name="15.07.2020" sheetId="3" r:id="rId1"/>
    <sheet name="Отчет о совместимости" sheetId="4" r:id="rId2"/>
    <sheet name="06.10.2020 4 изм." sheetId="5" r:id="rId3"/>
    <sheet name="5 изм" sheetId="6" r:id="rId4"/>
    <sheet name="5 изм. новое" sheetId="7" r:id="rId5"/>
  </sheets>
  <calcPr calcId="181029"/>
</workbook>
</file>

<file path=xl/calcChain.xml><?xml version="1.0" encoding="utf-8"?>
<calcChain xmlns="http://schemas.openxmlformats.org/spreadsheetml/2006/main">
  <c r="G58" i="7" l="1"/>
  <c r="G56" i="7"/>
  <c r="G25" i="7"/>
  <c r="G21" i="7"/>
  <c r="G20" i="7"/>
  <c r="G19" i="7"/>
  <c r="G18" i="7"/>
  <c r="G17" i="7"/>
  <c r="G60" i="7"/>
  <c r="G53" i="7"/>
  <c r="G49" i="7"/>
  <c r="G48" i="7"/>
  <c r="G47" i="7"/>
  <c r="G46" i="7"/>
  <c r="G44" i="7"/>
  <c r="G41" i="7"/>
  <c r="G35" i="7"/>
  <c r="G33" i="7"/>
  <c r="G32" i="7"/>
  <c r="G31" i="7"/>
  <c r="G30" i="7"/>
  <c r="K29" i="7"/>
  <c r="J29" i="7"/>
  <c r="I29" i="7"/>
  <c r="H29" i="7"/>
  <c r="F29" i="7"/>
  <c r="G27" i="7"/>
  <c r="G15" i="7"/>
  <c r="G13" i="7"/>
  <c r="G12" i="7"/>
  <c r="G16" i="6"/>
  <c r="G13" i="6"/>
  <c r="G12" i="6"/>
  <c r="G29" i="7" l="1"/>
  <c r="G14" i="6" l="1"/>
  <c r="G74" i="6"/>
  <c r="G57" i="6"/>
  <c r="G64" i="6"/>
  <c r="G20" i="6"/>
  <c r="G63" i="6"/>
  <c r="G62" i="6"/>
  <c r="G61" i="6"/>
  <c r="G60" i="6"/>
  <c r="G53" i="6"/>
  <c r="G50" i="6"/>
  <c r="G46" i="6"/>
  <c r="G45" i="6"/>
  <c r="G44" i="6"/>
  <c r="G42" i="6"/>
  <c r="G40" i="6"/>
  <c r="G37" i="6"/>
  <c r="G31" i="6"/>
  <c r="G29" i="6"/>
  <c r="G28" i="6"/>
  <c r="G27" i="6"/>
  <c r="G26" i="6"/>
  <c r="K25" i="6"/>
  <c r="J25" i="6"/>
  <c r="I25" i="6"/>
  <c r="H25" i="6"/>
  <c r="F25" i="6"/>
  <c r="G64" i="5"/>
  <c r="G63" i="5"/>
  <c r="G62" i="5"/>
  <c r="G61" i="5"/>
  <c r="G60" i="5"/>
  <c r="G46" i="5"/>
  <c r="G45" i="5"/>
  <c r="G44" i="5"/>
  <c r="G42" i="5"/>
  <c r="G40" i="5"/>
  <c r="G31" i="5"/>
  <c r="G29" i="5"/>
  <c r="G28" i="5"/>
  <c r="G27" i="5"/>
  <c r="G26" i="5"/>
  <c r="G14" i="5"/>
  <c r="G25" i="6" l="1"/>
  <c r="G53" i="5"/>
  <c r="G50" i="5"/>
  <c r="G37" i="5"/>
  <c r="K25" i="5"/>
  <c r="J25" i="5"/>
  <c r="I25" i="5"/>
  <c r="H25" i="5"/>
  <c r="G25" i="5"/>
  <c r="F25" i="5"/>
  <c r="J25" i="3" l="1"/>
  <c r="H25" i="3"/>
  <c r="F25" i="3"/>
  <c r="K25" i="3"/>
  <c r="I25" i="3"/>
  <c r="G25" i="3"/>
</calcChain>
</file>

<file path=xl/sharedStrings.xml><?xml version="1.0" encoding="utf-8"?>
<sst xmlns="http://schemas.openxmlformats.org/spreadsheetml/2006/main" count="1140" uniqueCount="246">
  <si>
    <t xml:space="preserve"> Показатели (индикаторы)  муниципальной программы                                     </t>
  </si>
  <si>
    <t>№ п/п</t>
  </si>
  <si>
    <t>Наименование целей, задач и мероприятий муниципальной программы</t>
  </si>
  <si>
    <t>Наименование показателей (индикаторов)</t>
  </si>
  <si>
    <t>Единица измерения</t>
  </si>
  <si>
    <t>Базовое значение</t>
  </si>
  <si>
    <t>Значение показателей (индикаторов) по годам</t>
  </si>
  <si>
    <t>Цель: Создание условий для улучшения качества жизни жителей городского округа Тольятти и обеспечения социальной стабильности, защита законных прав и интересов детей и семей, нуждающихся в особой заботе государства</t>
  </si>
  <si>
    <r>
      <t>1.</t>
    </r>
    <r>
      <rPr>
        <sz val="7"/>
        <rFont val="Times New Roman"/>
        <family val="1"/>
        <charset val="204"/>
      </rPr>
      <t> </t>
    </r>
  </si>
  <si>
    <t>1.1.</t>
  </si>
  <si>
    <t>Предоставление субсидий юридическим лицам (за исключением субсидий государственным (муниципальным) учреждениям), индивидуальным предпринимателям, физическим лицам - производителям товаров, работ, услуг в целях возмещения затрат по предоставлению бесплатного, льготного питания обучающимся в муниципальных общеобразовательных учреждениях городского округа Тольятти</t>
  </si>
  <si>
    <t>количество обучающихся, получивших бесплатное питание,  льготное  питание</t>
  </si>
  <si>
    <t>чел.</t>
  </si>
  <si>
    <t>1.2.</t>
  </si>
  <si>
    <t>количество учащихся, получивших бесплатное питание,  льготное  питание</t>
  </si>
  <si>
    <t>1.3.</t>
  </si>
  <si>
    <t>количество граждан, получивших соответствующую выплату</t>
  </si>
  <si>
    <t>1.4.</t>
  </si>
  <si>
    <t>семьи</t>
  </si>
  <si>
    <t>1.5.</t>
  </si>
  <si>
    <t>%</t>
  </si>
  <si>
    <r>
      <t>2.</t>
    </r>
    <r>
      <rPr>
        <sz val="7"/>
        <rFont val="Times New Roman"/>
        <family val="1"/>
        <charset val="204"/>
      </rPr>
      <t> </t>
    </r>
  </si>
  <si>
    <t>2.1.</t>
  </si>
  <si>
    <t>количество обучающихся, получивших соответствующую  выплату</t>
  </si>
  <si>
    <r>
      <t>3.</t>
    </r>
    <r>
      <rPr>
        <sz val="7"/>
        <rFont val="Times New Roman"/>
        <family val="1"/>
        <charset val="204"/>
      </rPr>
      <t> </t>
    </r>
  </si>
  <si>
    <t>3.1.</t>
  </si>
  <si>
    <t>количество граждан, получивших соответствующие  выплаты</t>
  </si>
  <si>
    <t>3.2.</t>
  </si>
  <si>
    <r>
      <t>4.</t>
    </r>
    <r>
      <rPr>
        <sz val="7"/>
        <rFont val="Times New Roman"/>
        <family val="1"/>
        <charset val="204"/>
      </rPr>
      <t> </t>
    </r>
  </si>
  <si>
    <t>4.1.</t>
  </si>
  <si>
    <t>Единовременные денежные выплаты к отдельным датам:</t>
  </si>
  <si>
    <t xml:space="preserve">количество граждан, получивших соответствующую выплату </t>
  </si>
  <si>
    <t>4.1.1.</t>
  </si>
  <si>
    <t>4.1.2.</t>
  </si>
  <si>
    <t>4.1.3.</t>
  </si>
  <si>
    <t xml:space="preserve">Единовременная денежная выплата ко Дню памяти жертв политических репрессий (30 октября) </t>
  </si>
  <si>
    <t>4.1.4.</t>
  </si>
  <si>
    <t>Единовременная денежная выплата к памятной дате России - Дню Героев Отечества (9 декабря)</t>
  </si>
  <si>
    <t>4.2.</t>
  </si>
  <si>
    <t>Ежемесячные денежные выплаты гражданам, являющимся матерями погибших (умерших, пропавших без вести) двух и более военнослужащих, проходивших военную службу по призыву (по контракту), сотрудников органов внутренних дел, Государственной противопожарной службы, уголовно – исполнительной системы, в связи с выполнением задач в условиях вооруженного конфликта немеждународного характера в Чеченской Республики на непосредственно прилегающей к ней территории Северного Кавказа, отнесенной к зоне вооруженного конфликта, а также в связи с выполнением задач в ходе контртеррористических операций на территории Северо-Кавказского региона</t>
  </si>
  <si>
    <t xml:space="preserve">количество граждан, получивших соответствующие выплаты </t>
  </si>
  <si>
    <t>4.3.</t>
  </si>
  <si>
    <t xml:space="preserve">Денежные выплаты на оплату социальных услуг, предоставляемых на условиях оплаты отдельным категориям граждан </t>
  </si>
  <si>
    <t>4.4.</t>
  </si>
  <si>
    <t>4.5.</t>
  </si>
  <si>
    <t>количество граждан, получивших соответствующие выплаты</t>
  </si>
  <si>
    <t>4.6.</t>
  </si>
  <si>
    <t>Ежемесячные денежные выплаты гражданам, признанным инвалидами по причине – инвалидность с детства вследствие ранения (контузии, увечья), связанная с вооруженным конфликтом немеждународного характера в Чеченской Республике и на непосредственно прилегающей к ней территории Северного Кавказа, отнесенной к зоне вооруженного конфликта</t>
  </si>
  <si>
    <t>4.7.</t>
  </si>
  <si>
    <t>4.8.</t>
  </si>
  <si>
    <t>4.9.</t>
  </si>
  <si>
    <t>количество граждан, получивших соответствующее пособие</t>
  </si>
  <si>
    <t>4.10.</t>
  </si>
  <si>
    <t>4.11.</t>
  </si>
  <si>
    <t>4.12.</t>
  </si>
  <si>
    <t>4.13.</t>
  </si>
  <si>
    <t>4.14.</t>
  </si>
  <si>
    <r>
      <t>5.</t>
    </r>
    <r>
      <rPr>
        <sz val="7"/>
        <rFont val="Times New Roman"/>
        <family val="1"/>
        <charset val="204"/>
      </rPr>
      <t> </t>
    </r>
  </si>
  <si>
    <t>5.1.</t>
  </si>
  <si>
    <t>5.2.</t>
  </si>
  <si>
    <r>
      <t>6.</t>
    </r>
    <r>
      <rPr>
        <sz val="7"/>
        <rFont val="Times New Roman"/>
        <family val="1"/>
        <charset val="204"/>
      </rPr>
      <t> </t>
    </r>
  </si>
  <si>
    <t>6.1.</t>
  </si>
  <si>
    <r>
      <t>7.</t>
    </r>
    <r>
      <rPr>
        <sz val="7"/>
        <rFont val="Times New Roman"/>
        <family val="1"/>
        <charset val="204"/>
      </rPr>
      <t> </t>
    </r>
  </si>
  <si>
    <t>7.1.</t>
  </si>
  <si>
    <t>Выплата ренты по договорам пожизненной ренты</t>
  </si>
  <si>
    <t>количество граждан, с которыми заключен соответсвующий договор пожизненной ренты</t>
  </si>
  <si>
    <t>7.2.</t>
  </si>
  <si>
    <t>количество граждан, с которыми были заключены договоры ренты в отчетном году  \ количество граждан, с которыми прекращены договоры ренты в связи со смертью   рентополучателя</t>
  </si>
  <si>
    <r>
      <t>8.</t>
    </r>
    <r>
      <rPr>
        <sz val="7"/>
        <rFont val="Times New Roman"/>
        <family val="1"/>
        <charset val="204"/>
      </rPr>
      <t> </t>
    </r>
  </si>
  <si>
    <t>8.1.</t>
  </si>
  <si>
    <t>количество соответствующих проведенных мероприятий</t>
  </si>
  <si>
    <t>шт.</t>
  </si>
  <si>
    <t>9.1.</t>
  </si>
  <si>
    <t>10.</t>
  </si>
  <si>
    <t>10.1.</t>
  </si>
  <si>
    <t>10.2.</t>
  </si>
  <si>
    <t>11.</t>
  </si>
  <si>
    <t>11.1.</t>
  </si>
  <si>
    <t>11.2.</t>
  </si>
  <si>
    <t>13.</t>
  </si>
  <si>
    <t>Проведение фестиваля творчества детей-инвалидов «Серебряная птица»</t>
  </si>
  <si>
    <t>2\ 2</t>
  </si>
  <si>
    <t>вып.</t>
  </si>
  <si>
    <t>Приобретение подарков для поздравления ветеранов Великой Отечественной войны 1941-1945 годов в связи с традиционно считающимися юбилейными днями рождения, начиная с  90-летия</t>
  </si>
  <si>
    <t>ед.</t>
  </si>
  <si>
    <t>Отчет о совместимости для Приложение 2 -.xls</t>
  </si>
  <si>
    <t>Дата отчета: 28.02.2019 11:35</t>
  </si>
  <si>
    <t>Некоторые свойства данной книги не поддерживаются более ранними версиями Excel. Сохранение книги в формате более ранней версии приведет к потере или ограничению функциональности этих свойств.</t>
  </si>
  <si>
    <t>Несущественная потеря точности</t>
  </si>
  <si>
    <t>Число экземпляров</t>
  </si>
  <si>
    <t>Некоторые ячейки или стили в этой книге содержат форматирование, не поддерживаемое выбранным форматом файла. Эти форматы будут преобразованы в наиболее близкий из имеющихся форматов.</t>
  </si>
  <si>
    <t xml:space="preserve">Единовременная денежная выплата к памятной дате России - Дню участников ликвидации последствий радиационных аварий и катастроф и памяти жертв этих аварий и катастроф (26 апреля) </t>
  </si>
  <si>
    <t>колличество приобретенных подарков, для поздравления соответствующих граждан</t>
  </si>
  <si>
    <t>Ежемесячные денежные выплаты спортсменам высокого класса</t>
  </si>
  <si>
    <t>5.3.</t>
  </si>
  <si>
    <t>Ежемесячные денежные выплаты бывшим работникам физкультурно-спортивных организаций</t>
  </si>
  <si>
    <t xml:space="preserve">0 \ 1 </t>
  </si>
  <si>
    <t xml:space="preserve">доля от общей суммы выплат по программе </t>
  </si>
  <si>
    <t>9.</t>
  </si>
  <si>
    <t xml:space="preserve">Предоставление ежемесячной денежной выплаты на проезд для отдельных категорий граждан из числа инвалидов </t>
  </si>
  <si>
    <t>11.3.</t>
  </si>
  <si>
    <t>«День семьи»</t>
  </si>
  <si>
    <t>«День матери»</t>
  </si>
  <si>
    <t>12.1.2.</t>
  </si>
  <si>
    <t>12.1.1.</t>
  </si>
  <si>
    <t>13.1.</t>
  </si>
  <si>
    <t xml:space="preserve">13.3. </t>
  </si>
  <si>
    <t>семей</t>
  </si>
  <si>
    <t>количество семей, получивших соответствующие  выплаты</t>
  </si>
  <si>
    <t>Ежемесячные денежные выплаты  тренерам, подготовившим спртсменов высокого класса</t>
  </si>
  <si>
    <t>Комиссионное вознаграждение по операциям кредитной организации, связанным с перечислением публичных нормативных социальных выплат гражданам на территории городского округа Тольятти, либо доставка данных выплат через почтовые отделения связи.</t>
  </si>
  <si>
    <t>Предоставление компенсационной выплаты родственникам умершего (погибшего) Почетного гражданина городского округа Тольятти в случае осуществления ими изготовления и установки надгробного памятника на могиле умершего (погибшего) Почетного гражданина городского округа Тольятти за счет собственных средств</t>
  </si>
  <si>
    <t>Предоставление ежемесячного пособия на содержание детей умершего лица, замещавшего должность депутата, выборного должностного лица местного самоуправления, осуществлявшего свои полномочия в органах местного самоуправления городского округа Тольятти, а также лица, замещавшего должность муниципальной службы в органах местного самоуправления городского округа Тольятти, в случае его естественной смерти</t>
  </si>
  <si>
    <t>Предоставление единовременной компенсационной денежной выплаты Почетным гражданам городского округа Тольятти на оплату платных медицинских услуг, оказываемых медицинскими организациями, участвующими в реализации программы государственных гарантий бесплатного оказания гражданам медицинской помощи и территориальной программы государственных гарантий бесплатного оказания гражданам медицинской помощи, на иных условиях, чем предусмотрено указанными программами</t>
  </si>
  <si>
    <t>Предоставление компенсационной выплаты родственникам умершего (погибшего) Почетного гражданина городского округа Тольятти в случае осуществления ими погребения умершего (погибшего) Почетного гражданина городского округа Тольятти за счет собственных средств</t>
  </si>
  <si>
    <t>Предоставление ежемесячной денежной выплаты к пенсии отдельным категориям граждан</t>
  </si>
  <si>
    <t>Предоставление ежемесячной денежной выплаты на питание учащимся, осваивающим образовательные программы начального общего, основного общего или среднего общего образования в муниципальных образовательных учреждениях городского округа Тольятти</t>
  </si>
  <si>
    <t xml:space="preserve"> Предоставление ежемесячной денежной выплаты Почетным гражданам городского округа Тольятти</t>
  </si>
  <si>
    <t xml:space="preserve">Предоставление единовременной денежной выплаты для граждан, находящихся в трудной жизненной ситуации, чрезвычайных обстоятельствах </t>
  </si>
  <si>
    <t>Предоставление единовременного пособия гражданам в связи с рождением детей в День исторического рождения города Тольятти (20 июня)</t>
  </si>
  <si>
    <t>11.4.</t>
  </si>
  <si>
    <t>11.5.</t>
  </si>
  <si>
    <t>11.6.</t>
  </si>
  <si>
    <t xml:space="preserve"> Предоставление ежемесячного пособия на содержание ребенка, переданного на воспитание в приемную семью, на патронатное воспитание</t>
  </si>
  <si>
    <t>Предоставление единовременного пособия на первоочередные нужды</t>
  </si>
  <si>
    <t>Предоставление единовременного пособия в связи с принятием ребенка на воспитание в приемную семью, на патронатное воспитание</t>
  </si>
  <si>
    <t>Предоставление единовременного пособия на частичную компенсацию оплаты государственной пошлины за осуществление государственной регистрации прав на недвижимое имущество детей-сирот, детей, оставшихся без попечения родителей</t>
  </si>
  <si>
    <t>Предоставление единовременного пособия при зачислении детей-сирот, детей, оставшихся без попечения родителей, в 1-й класс образовательной организации, реализующей образовательные программы начального общего образования</t>
  </si>
  <si>
    <t>Предоставление единовременного пособия в связи с вручением медали "За особые успехи в учении" по окончании обучения в образовательной организации, реализующей образовательные программы среднего общего образования</t>
  </si>
  <si>
    <t>Организация бесплатного питания, льготного питания  учащимся, осваивающим образовательные программы начального общего, основного общего или среднего общего образования через структурное подразделение муниципального образовательного учреждения "Школьная столовая" за счёт  средств бюджета городского округа Тольятти путём заключения соглашения о предоставлении субсидии в соответствии с абзацем вторым пункта 1 статьи 78.1 Бюджетного кодекса Российской Федерации</t>
  </si>
  <si>
    <t xml:space="preserve">Предоставление денежной выплаты в целях компенсации части платы, взимаемой с родителей (законных представителей) за присмотр и уход за детьми в муниципальных образовательных учреждениях городского округа Тольятти, реализующих образовательную программу дошкольного образования
</t>
  </si>
  <si>
    <r>
      <rPr>
        <i/>
        <u/>
        <sz val="14"/>
        <rFont val="Times New Roman"/>
        <family val="1"/>
        <charset val="204"/>
      </rPr>
      <t>Задача:</t>
    </r>
    <r>
      <rPr>
        <sz val="14"/>
        <rFont val="Times New Roman"/>
        <family val="1"/>
        <charset val="204"/>
      </rPr>
      <t xml:space="preserve"> 2 Предоставление дополнительных мер социальной поддержки обучающимся по очной форме обучения в расположенных на территории городского округа Тольятти образовательных организациях, реализующих основные профессиональные образовательные программы</t>
    </r>
  </si>
  <si>
    <r>
      <rPr>
        <i/>
        <u/>
        <sz val="14"/>
        <rFont val="Times New Roman"/>
        <family val="1"/>
        <charset val="204"/>
      </rPr>
      <t>Задача:</t>
    </r>
    <r>
      <rPr>
        <sz val="14"/>
        <rFont val="Times New Roman"/>
        <family val="1"/>
        <charset val="204"/>
      </rPr>
      <t xml:space="preserve"> 3 Предоставление дополнительных мер социальной поддержки для отдельных категорий граждан, зарегистрированных в городском округе Тольятти, в виде ежемесячных денежных выплат и адаптированных молочных смесей</t>
    </r>
  </si>
  <si>
    <r>
      <rPr>
        <i/>
        <u/>
        <sz val="14"/>
        <rFont val="Times New Roman"/>
        <family val="1"/>
        <charset val="204"/>
      </rPr>
      <t>Задача:</t>
    </r>
    <r>
      <rPr>
        <sz val="14"/>
        <rFont val="Times New Roman"/>
        <family val="1"/>
        <charset val="204"/>
      </rPr>
      <t xml:space="preserve"> 5 Предоставление дополнительных мер социальной поддержки спортсменам высокого класса, тренерам, подготовившим спортсменов высокого класса, бывшим работникам физкультурно-спортивных организаций</t>
    </r>
  </si>
  <si>
    <r>
      <rPr>
        <i/>
        <u/>
        <sz val="14"/>
        <rFont val="Times New Roman"/>
        <family val="1"/>
        <charset val="204"/>
      </rPr>
      <t>Задача:</t>
    </r>
    <r>
      <rPr>
        <sz val="14"/>
        <rFont val="Times New Roman"/>
        <family val="1"/>
        <charset val="204"/>
      </rPr>
      <t xml:space="preserve"> 7 Организация пожизненной ренты граждан, передающих на праве собственности жилые помещения в муниципальную собственность городского округа Тольятти</t>
    </r>
  </si>
  <si>
    <r>
      <rPr>
        <i/>
        <u/>
        <sz val="14"/>
        <rFont val="Times New Roman"/>
        <family val="1"/>
        <charset val="204"/>
      </rPr>
      <t>Задача:</t>
    </r>
    <r>
      <rPr>
        <sz val="14"/>
        <rFont val="Times New Roman"/>
        <family val="1"/>
        <charset val="204"/>
      </rPr>
      <t xml:space="preserve"> 8 Обеспечение условия для реализации дополнительных мер социальной поддрежки населения</t>
    </r>
  </si>
  <si>
    <r>
      <rPr>
        <i/>
        <u/>
        <sz val="13"/>
        <rFont val="Times New Roman"/>
        <family val="1"/>
        <charset val="204"/>
      </rPr>
      <t xml:space="preserve">Задача: </t>
    </r>
    <r>
      <rPr>
        <sz val="13"/>
        <rFont val="Times New Roman"/>
        <family val="1"/>
        <charset val="204"/>
      </rPr>
      <t>9 Предоставление дополнительных мер социальной поддержки отдельным категориям граждан в виде ежемесячной денежной выплаты к пенсии</t>
    </r>
  </si>
  <si>
    <t>Задача: 12 Популяризация семейных ценностей.</t>
  </si>
  <si>
    <r>
      <rPr>
        <i/>
        <u/>
        <sz val="14"/>
        <rFont val="Times New Roman"/>
        <family val="1"/>
        <charset val="204"/>
      </rPr>
      <t xml:space="preserve">Задача: </t>
    </r>
    <r>
      <rPr>
        <u/>
        <sz val="14"/>
        <rFont val="Times New Roman"/>
        <family val="1"/>
        <charset val="204"/>
      </rPr>
      <t xml:space="preserve">13 </t>
    </r>
    <r>
      <rPr>
        <sz val="14"/>
        <rFont val="Times New Roman"/>
        <family val="1"/>
        <charset val="204"/>
      </rPr>
      <t>Финансовая поддержка семей при рождении детей</t>
    </r>
  </si>
  <si>
    <t>Оплата расходов, связанных с заключением и сопровождением договоров пожизненной ренты</t>
  </si>
  <si>
    <t>11.7.</t>
  </si>
  <si>
    <t xml:space="preserve">13.2. </t>
  </si>
  <si>
    <t>14.</t>
  </si>
  <si>
    <t>14.1.</t>
  </si>
  <si>
    <t xml:space="preserve">14.2. </t>
  </si>
  <si>
    <r>
      <rPr>
        <i/>
        <u/>
        <sz val="14"/>
        <rFont val="Times New Roman"/>
        <family val="1"/>
        <charset val="204"/>
      </rPr>
      <t xml:space="preserve">Задача: </t>
    </r>
    <r>
      <rPr>
        <u/>
        <sz val="14"/>
        <rFont val="Times New Roman"/>
        <family val="1"/>
        <charset val="204"/>
      </rPr>
      <t xml:space="preserve">14 </t>
    </r>
    <r>
      <rPr>
        <sz val="14"/>
        <rFont val="Times New Roman"/>
        <family val="1"/>
        <charset val="204"/>
      </rPr>
      <t xml:space="preserve">Создание условий для обеспечения квалифицированными медицинскими кадрами  государственных учреждений здравоохранения расположенных на территории городского округа Тольятти </t>
    </r>
  </si>
  <si>
    <t xml:space="preserve">14.3. </t>
  </si>
  <si>
    <t>количество  медицинских работников, получивших соответствующие  выплаты</t>
  </si>
  <si>
    <r>
      <rPr>
        <i/>
        <u/>
        <sz val="14"/>
        <rFont val="Times New Roman"/>
        <family val="1"/>
        <charset val="204"/>
      </rPr>
      <t>Задача:</t>
    </r>
    <r>
      <rPr>
        <sz val="14"/>
        <rFont val="Times New Roman"/>
        <family val="1"/>
        <charset val="204"/>
      </rPr>
      <t xml:space="preserve"> 1 Предоставление дополнительных мер социальной поддержки учащимся, осваивающим образовательные программы начального общего, основного общего или среднего общего образования в муниципальных  и не муниципальных образовательных учреждениях городского округа Тольятти, а также отдельным категориям граждан, имеющим детей, посещающих муниципальные и не муниципальные  образовательные учреждения городского округа Тольятти, реализующие образовательную программу дошкольного образования</t>
    </r>
  </si>
  <si>
    <t>1.6.</t>
  </si>
  <si>
    <t>1.7.</t>
  </si>
  <si>
    <t>Предоставление субсидий социально ориентированным некоммерческим организациям, не являющимся государственными и (муниципальными) учреждениями, реализующими основную общеобразовательную программу дошкольного образования, на возмещение затрат на присмотр и уход за детьми-инвалидами, детьми-сиротами и детьми, оставшимися без попечения родителей, а также за детьми с туберкулезной интоксикацией</t>
  </si>
  <si>
    <t>Предоставление субсидий социально ориентированным некоммерческим организациям, не являющимся государственными и (муниципальными) учреждениями, реализующими основную общеобразовательную программу дошкольного образования, в целях возмещения затрат на предоставление бесплатного двухразового питания (завтрак, обед) для обучающихся с ограниченными возможностями здоровья</t>
  </si>
  <si>
    <t>количество обучающихся,  получивших бесплатное питание</t>
  </si>
  <si>
    <t>15.</t>
  </si>
  <si>
    <t>15.1</t>
  </si>
  <si>
    <t>Предоставление дополнительных мер социальной поддержки для отдельных категорий граждан, зарегистрированных в городском округе Тольятти,  в виде оздоровительных услуг.</t>
  </si>
  <si>
    <t>человеко-дни</t>
  </si>
  <si>
    <t>Предоставление ежемесячной денежной выплаты на питание учащимся, осваивающим образовательные программы начального общего, основного общего или среднего общего образования в муниципальных учреждениях городского  округа Тольятти ( в период их пребывания в профильных лагерях, организованных на базе данных учреждений).</t>
  </si>
  <si>
    <r>
      <rPr>
        <i/>
        <u/>
        <sz val="14"/>
        <rFont val="Times New Roman"/>
        <family val="1"/>
        <charset val="204"/>
      </rPr>
      <t>Задача:</t>
    </r>
    <r>
      <rPr>
        <sz val="14"/>
        <rFont val="Times New Roman"/>
        <family val="1"/>
        <charset val="204"/>
      </rPr>
      <t xml:space="preserve"> 4 Предоставление социальных выплат гражданам, имеющим особые заслуги перед обществом</t>
    </r>
  </si>
  <si>
    <t xml:space="preserve">Единовременная денежная выплата ко дню воинской славы России - Дню Победы советского народа в Великой Отечественной войне 1941-1945 годов (9 мая) </t>
  </si>
  <si>
    <t xml:space="preserve">  Предоставление единовременной денежной выплаты на оплату оздоровительных услуг  </t>
  </si>
  <si>
    <t xml:space="preserve">Ежемесячные денежные выплаты на оплату жилого помещения и коммунальных услуг отдельным категориям граждан, проживающим в домах, лишенных статуса домов системы социального обслуживания населения 
</t>
  </si>
  <si>
    <t>Предоставление социальных выплат ветеранам Великой Отечественной войны 1941-1945 годов, вдовам инвалидов и участников Великой Отечественной войны 1941-1945 годов, бывшим несовершеннолетним узникам концлагерей, гетто и других мест принудительного содержания, созданных фашистами и их союзниками в период Второй мировой войны, на проведение мероприятий, направленных на улучшение условий их проживания</t>
  </si>
  <si>
    <t>Предоставление ежемесячной денежной выплаты спортсменам высокого класса, тренерам, подготовившим спортсменов высокого класса, бывшим работникам физкультурно-спортивных организаций</t>
  </si>
  <si>
    <r>
      <t xml:space="preserve">Задача: </t>
    </r>
    <r>
      <rPr>
        <sz val="13"/>
        <rFont val="Times New Roman"/>
        <family val="1"/>
        <charset val="204"/>
      </rPr>
      <t>10 Предоставление дополнительных мер социальной поддержки для отдельных категорий граждан из числа инвалидов</t>
    </r>
  </si>
  <si>
    <t>Предоставление врачам государственных учреждений здравоохранения Самарской области, расположенных на территории городского округа Тольятти, компенсационных денежных выплат части родительской платы  за присмотр и уход за детьми в муниципальных образовательных учреждениях городского округа Тольятти, реализующих образовательную программу дошкольного образования</t>
  </si>
  <si>
    <t>Предоставление ежемесячных денежных выплат на оплату жилого помещения, занимаемого по договору найма жилого помещения частного жилищного фонда, поднайма жилого помещения частного, государственного и муниципального жилищного фонда, гражданам, замещающим отдельные должности медицинских работников в государственных учреждениях здравоохранения Самарской области, расположенных на территории городского округа Тольятти</t>
  </si>
  <si>
    <t>Предоставление ежемесячных денежных выплат приглашенным для работы в государственные учреждения здравоохранения Самарской области, расположенные на территории городского округа Тольятти, гражданам, замещающим отдельные должности медицинских работников в данных учреждениях</t>
  </si>
  <si>
    <r>
      <rPr>
        <i/>
        <u/>
        <sz val="14"/>
        <rFont val="Times New Roman"/>
        <family val="1"/>
        <charset val="204"/>
      </rPr>
      <t xml:space="preserve">Задача: </t>
    </r>
    <r>
      <rPr>
        <u/>
        <sz val="14"/>
        <rFont val="Times New Roman"/>
        <family val="1"/>
        <charset val="204"/>
      </rPr>
      <t>15Предоставление дополнительных мер социальной поддержки для отдельных категорий граждан, зарегистрированных в городском округе Тольятти,  в виде оздоровительных услуг.</t>
    </r>
  </si>
  <si>
    <t>Предоставление ежемесячных денежных выплат для отдельных категорий граждан, имеющих детей, которые имеют право на предоставление мер социальной поддержки, установленных для детей-инвалидов законодательством Российской Федерации</t>
  </si>
  <si>
    <t xml:space="preserve">Предоставление ежемесячных денежных выплат для отдельных категорий граждан, имеющих детей в возрасте до 1 года
</t>
  </si>
  <si>
    <t>Предоставление единовременной денежной  выплаты  на улучшение жилищниых условий при рождении (усыновлении) седьмого и последующих детей</t>
  </si>
  <si>
    <t xml:space="preserve">Предоставление единовременной денежной выплаты при рождении двух и более детей в случае многоплодной беременности </t>
  </si>
  <si>
    <t>количество произведенных выплат в год</t>
  </si>
  <si>
    <t>количество человеко-дней пребывания в соответствующих  муниципальных учреждений</t>
  </si>
  <si>
    <t>Предоставление ежемесячной денежной выплаты на приобретение льготных электронных проездных билетов обучающимся по очной форме обучения в расположенных на территории городского округа Тольятти образовательных организациях, реализующих основные профессиональные образовательные программы</t>
  </si>
  <si>
    <t xml:space="preserve">  Предоставление ежемесячной денежной выплаты в случае смерти (гибели) Почетных граждан городского округа Тольятти пережившим их супругам и родителям, проживавшим совместно с Почетным гражданином городского округа Тольятти на день его смерти (гибели)
</t>
  </si>
  <si>
    <t>-</t>
  </si>
  <si>
    <t>11.8.</t>
  </si>
  <si>
    <t>количество выплат ежемесячного пособия на содержание ребенка, переданного на воспитание в приемную семью, на патронатное воспитание на конец года ( количество произведенных выплат в год)</t>
  </si>
  <si>
    <t xml:space="preserve">количество выплат единовременного пособия на первоочередные нужды (количество выплат в год) </t>
  </si>
  <si>
    <t xml:space="preserve">количество выплат единовременного пособия в связи с принятием ребенка на воспитание в приемную семью, на патронатное воспитание (количество выплат в год) </t>
  </si>
  <si>
    <t xml:space="preserve">количество выплат единовременного пособия на частичную компенсацию оплаты государственной пошлины за осуществление государственной регистрации прав на недвижимое имущество детей-сирот, детей, оставшихся без попечения родителей (количество выплат в год) </t>
  </si>
  <si>
    <t xml:space="preserve">количество выплат единовременного пособия при зачислении детей-сирот, детей, оставшихся без попечения родителей, в 1-й класс образовательной организации, реализующей образовательные программы начального общего образования (количество выплат в год) </t>
  </si>
  <si>
    <t xml:space="preserve">количество выплат единовременного пособияв в связи с вручением медали "За особые успехи в учении" по окончании обучения в образовательной организации, реализующей образовательные программы среднего общего образования (количество выплат в год) </t>
  </si>
  <si>
    <t xml:space="preserve">количество единовременных социальных выплат на ремонт жилого помещениялицу из детей-сирот и детей, оставшихся без попечения ролителей (количество выплат в год) </t>
  </si>
  <si>
    <t xml:space="preserve">Предоставление единовременной социальной выплаты на ремонт жилого помещения лицу из детей-сирот и детей, оставшихся без попечения родителей </t>
  </si>
  <si>
    <t>Приложение №2  к муниципальной программе  "Создание условий для улучшения качества жизни жителей городского округа Тольятти"  на 2020-2024 годы</t>
  </si>
  <si>
    <t>Приложение №2 к постановлению администрации городского</t>
  </si>
  <si>
    <t xml:space="preserve"> округа Тольятти от                             №  </t>
  </si>
  <si>
    <t>Задача: 11Создание благоприятных условий для содержания и воспитания детей-сирот и детей, оставшихся без попечения родителей, находящихся на воспитании в семье (под опекой, попечительством или в приемной семье), и поддержания детей-сирот, детей, оставшихся без попечения родителей, а также лиц из числа детей-сирот и детей, оставшихся без попечения родителей, в т.ч. ранее находившихся на воспитании в семьях (под опекой, попечительством или в приемной семье)</t>
  </si>
  <si>
    <r>
      <rPr>
        <i/>
        <u/>
        <sz val="14"/>
        <rFont val="Times New Roman"/>
        <family val="1"/>
        <charset val="204"/>
      </rPr>
      <t>Задача:</t>
    </r>
    <r>
      <rPr>
        <sz val="14"/>
        <rFont val="Times New Roman"/>
        <family val="1"/>
        <charset val="204"/>
      </rPr>
      <t xml:space="preserve"> 6 Предоставление дополнительных мер социальной поддержки для граждан, находящихся в трудной жизненной ситуации, чрезвычайных обстоятельствах</t>
    </r>
  </si>
  <si>
    <t xml:space="preserve">Осуществление денежных выплат на вознаграждение, причитающееся приёмным родителям, патронатным воспитателям </t>
  </si>
  <si>
    <t>0\ 2</t>
  </si>
  <si>
    <r>
      <rPr>
        <i/>
        <u/>
        <sz val="14"/>
        <rFont val="Times New Roman"/>
        <family val="1"/>
        <charset val="204"/>
      </rPr>
      <t>Задача:</t>
    </r>
    <r>
      <rPr>
        <sz val="14"/>
        <rFont val="Times New Roman"/>
        <family val="1"/>
        <charset val="204"/>
      </rPr>
      <t xml:space="preserve"> 3 Предоставление дополнительных мер социальной поддержки для отдельных категорий граждан, зарегистрированных в городском округе Тольятти, в виде ежемесячных денежных выплат </t>
    </r>
  </si>
  <si>
    <r>
      <rPr>
        <i/>
        <u/>
        <sz val="14"/>
        <rFont val="Times New Roman"/>
        <family val="1"/>
        <charset val="204"/>
      </rPr>
      <t xml:space="preserve">Задача: </t>
    </r>
    <r>
      <rPr>
        <u/>
        <sz val="14"/>
        <rFont val="Times New Roman"/>
        <family val="1"/>
        <charset val="204"/>
      </rPr>
      <t xml:space="preserve">14 </t>
    </r>
    <r>
      <rPr>
        <sz val="14"/>
        <rFont val="Times New Roman"/>
        <family val="1"/>
        <charset val="204"/>
      </rPr>
      <t xml:space="preserve">Создание благоприятных условий в целях привлечения медицинских работников для работы в государственные учреждения здравоохранения Самарской области, расположенные на территории городского округа Тольятти </t>
    </r>
  </si>
  <si>
    <t>Предоставление бесплатного, льготного питания в виде завтрака или обеда отдельным категориям учащихся, осваивающих образовательные программы начального общего , основного общего или среднего общего образования в муниципальных образовательныз учреждениях городского округа Тольятти по очной форме обучения (дети инвалиды)</t>
  </si>
  <si>
    <t>Предоставление ежемесячных денежных выплат для отдельных категорий граждан, имеющих детей в возрасте до 1 года</t>
  </si>
  <si>
    <t>Предоставление ежемесячного пособия на содержание ребенка, переданного на воспитание в приемную семью, на патронатное воспитание</t>
  </si>
  <si>
    <t>1.8.</t>
  </si>
  <si>
    <t>1.9.</t>
  </si>
  <si>
    <t>1.10.</t>
  </si>
  <si>
    <t>1.11.</t>
  </si>
  <si>
    <t>1.12.</t>
  </si>
  <si>
    <t>1.13.</t>
  </si>
  <si>
    <t>1.14.</t>
  </si>
  <si>
    <t>редоставление единовременного пособия гражданам в связи с рождением детей в День исторического рождения города Тольятти (20 июня)</t>
  </si>
  <si>
    <r>
      <rPr>
        <i/>
        <u/>
        <sz val="14"/>
        <rFont val="Times New Roman"/>
        <family val="1"/>
        <charset val="204"/>
      </rPr>
      <t>Задача:</t>
    </r>
    <r>
      <rPr>
        <sz val="14"/>
        <rFont val="Times New Roman"/>
        <family val="1"/>
        <charset val="204"/>
      </rPr>
      <t xml:space="preserve"> 3 Предоставление социальных выплат гражданам, имеющим особые заслуги перед обществом</t>
    </r>
  </si>
  <si>
    <t>3.1.1.</t>
  </si>
  <si>
    <t>3.1.2.</t>
  </si>
  <si>
    <t>3.1.3.</t>
  </si>
  <si>
    <t>3.1.4.</t>
  </si>
  <si>
    <t>3.3.</t>
  </si>
  <si>
    <t>3.4.</t>
  </si>
  <si>
    <t>3.5.</t>
  </si>
  <si>
    <t>3.6.</t>
  </si>
  <si>
    <t>3.7.</t>
  </si>
  <si>
    <t>3.8.</t>
  </si>
  <si>
    <t>3.9.</t>
  </si>
  <si>
    <t>3.10.</t>
  </si>
  <si>
    <t>3.11.</t>
  </si>
  <si>
    <t>3.12.</t>
  </si>
  <si>
    <t>3.13.</t>
  </si>
  <si>
    <t>3.14.</t>
  </si>
  <si>
    <t>3.15.</t>
  </si>
  <si>
    <r>
      <rPr>
        <i/>
        <u/>
        <sz val="14"/>
        <rFont val="Times New Roman"/>
        <family val="1"/>
        <charset val="204"/>
      </rPr>
      <t>Задача:</t>
    </r>
    <r>
      <rPr>
        <sz val="14"/>
        <rFont val="Times New Roman"/>
        <family val="1"/>
        <charset val="204"/>
      </rPr>
      <t xml:space="preserve"> 4 Предоставление дополнительных мер социальной поддержки для граждан, находящихся в трудной жизненной ситуации, чрезвычайных обстоятельствах</t>
    </r>
  </si>
  <si>
    <r>
      <rPr>
        <i/>
        <u/>
        <sz val="14"/>
        <rFont val="Times New Roman"/>
        <family val="1"/>
        <charset val="204"/>
      </rPr>
      <t>Задача:</t>
    </r>
    <r>
      <rPr>
        <sz val="14"/>
        <rFont val="Times New Roman"/>
        <family val="1"/>
        <charset val="204"/>
      </rPr>
      <t xml:space="preserve"> 5 Организация пожизненной ренты граждан, передающих на праве собственности жилые помещения в муниципальную собственность городского округа Тольятти</t>
    </r>
  </si>
  <si>
    <r>
      <rPr>
        <i/>
        <u/>
        <sz val="14"/>
        <rFont val="Times New Roman"/>
        <family val="1"/>
        <charset val="204"/>
      </rPr>
      <t>Задача:</t>
    </r>
    <r>
      <rPr>
        <sz val="14"/>
        <rFont val="Times New Roman"/>
        <family val="1"/>
        <charset val="204"/>
      </rPr>
      <t xml:space="preserve"> 6 Обеспечение условия для реализации дополнительных мер социальной поддрежки населения</t>
    </r>
  </si>
  <si>
    <t>7.</t>
  </si>
  <si>
    <r>
      <rPr>
        <i/>
        <u/>
        <sz val="13"/>
        <rFont val="Times New Roman"/>
        <family val="1"/>
        <charset val="204"/>
      </rPr>
      <t>Задача: 7</t>
    </r>
    <r>
      <rPr>
        <sz val="13"/>
        <rFont val="Times New Roman"/>
        <family val="1"/>
        <charset val="204"/>
      </rPr>
      <t xml:space="preserve"> Предоставление дополнительных мер социальной поддержки отдельным категориям граждан в виде ежемесячной денежной выплаты к пенсии</t>
    </r>
  </si>
  <si>
    <t>8.</t>
  </si>
  <si>
    <r>
      <t>Задача: 8</t>
    </r>
    <r>
      <rPr>
        <sz val="13"/>
        <rFont val="Times New Roman"/>
        <family val="1"/>
        <charset val="204"/>
      </rPr>
      <t xml:space="preserve"> Предоставление дополнительных мер социальной поддержки для отдельных категорий граждан из числа инвалидов</t>
    </r>
  </si>
  <si>
    <t>8.2.</t>
  </si>
  <si>
    <t>8.3.</t>
  </si>
  <si>
    <t>Праздничные мероприятия при участии департамента социального обеспечения администрации городского окруаг Тольятти , предусмотренные в рамках утвержденных перечней праздничных мероприятий на территории городского округа Тольятти на соответствующий год, но не включенные в муниципальное задание муниципальных учреждений городского округа Тольятти, находящимся в ведомственном подчинении департамента культуры администрации городского округа Тольятти</t>
  </si>
  <si>
    <r>
      <t xml:space="preserve">Задача: 9 </t>
    </r>
    <r>
      <rPr>
        <sz val="13"/>
        <rFont val="Times New Roman"/>
        <family val="1"/>
        <charset val="204"/>
      </rPr>
      <t>Популяризация семейных ценностей.</t>
    </r>
  </si>
  <si>
    <r>
      <rPr>
        <i/>
        <u/>
        <sz val="13"/>
        <rFont val="Times New Roman"/>
        <family val="1"/>
        <charset val="204"/>
      </rPr>
      <t xml:space="preserve">Задача: </t>
    </r>
    <r>
      <rPr>
        <u/>
        <sz val="13"/>
        <rFont val="Times New Roman"/>
        <family val="1"/>
        <charset val="204"/>
      </rPr>
      <t xml:space="preserve">10 </t>
    </r>
    <r>
      <rPr>
        <sz val="13"/>
        <rFont val="Times New Roman"/>
        <family val="1"/>
        <charset val="204"/>
      </rPr>
      <t xml:space="preserve">Создание благоприятных условий в целях привлечения медицинских работников для работы в государственные учреждения здравоохранения Самарской области, расположенные на территории городского округа Тольятти </t>
    </r>
  </si>
  <si>
    <t xml:space="preserve">10.2. </t>
  </si>
  <si>
    <t xml:space="preserve">10.1. </t>
  </si>
  <si>
    <r>
      <rPr>
        <i/>
        <u/>
        <sz val="14"/>
        <color rgb="FFFF0000"/>
        <rFont val="Times New Roman"/>
        <family val="1"/>
        <charset val="204"/>
      </rPr>
      <t>Задача:</t>
    </r>
    <r>
      <rPr>
        <sz val="14"/>
        <color rgb="FFFF0000"/>
        <rFont val="Times New Roman"/>
        <family val="1"/>
        <charset val="204"/>
      </rPr>
      <t xml:space="preserve"> 1 Финансовая поддержка семей с детьми</t>
    </r>
  </si>
  <si>
    <t>Организация  бесплатного питания, льготного питания учащимся, осваивающим образовательные программы основного общего или среднего общего образования через структурное подразделение муниципального образовательного учреждения «школьная столовая»с за счет средств бюджета городского округа Тольятти путем заключения соглашения о предоставлении субсидий в соответствии с абзацем вторым пункта 1 статьи 78.1 Бюджетного кодекса Российской Федерации</t>
  </si>
  <si>
    <t xml:space="preserve"> Единовременная денежная выплата на оплату оздоровительных услуг Почетным гражданам городского округа Тольятти, являющимся участниками Великой Отечественной войны 1941 - 1945 годов, в соответствии с Федеральным законом от 12.01.1995 N 5-ФЗ "О ветеранах", достигшим возраста 80 лет и зарегистрированным по месту жительства в городском округе Тольятти</t>
  </si>
  <si>
    <t xml:space="preserve">Оплата расходов, связанных исполнением и сопровождением договоров пожизненной ренты </t>
  </si>
  <si>
    <t xml:space="preserve">предоставление дополнительных мер социальной поддержки обучающимся муниципальных образовательных учреждений городского округа Тольятти в период их пребывания в профильных лагерях, организованных на базе данных учреждений
</t>
  </si>
  <si>
    <t xml:space="preserve">Предоставление ежемесячной денежной выплаты на питание отдельным категориям учащихся, осваивающих образовательные программы основного общего или среднего общего образования в муниципальных образовательных учреждениях городского округа Тольятти по очной форме обучения,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</si>
</sst>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6" x14ac:knownFonts="1">
    <font>
      <sz val="11"/>
      <color theme="1"/>
      <name val="Calibri"/>
      <family val="2"/>
      <charset val="204"/>
      <scheme val="minor"/>
    </font>
    <font>
      <sz val="11"/>
      <name val="Calibri"/>
      <family val="2"/>
      <charset val="204"/>
    </font>
    <font>
      <sz val="11"/>
      <name val="Times New Roman"/>
      <family val="1"/>
      <charset val="204"/>
    </font>
    <font>
      <sz val="14"/>
      <name val="Times New Roman"/>
      <family val="1"/>
      <charset val="204"/>
    </font>
    <font>
      <sz val="18"/>
      <name val="Times New Roman"/>
      <family val="1"/>
      <charset val="204"/>
    </font>
    <font>
      <sz val="12"/>
      <name val="Times New Roman"/>
      <family val="1"/>
      <charset val="204"/>
    </font>
    <font>
      <b/>
      <sz val="12"/>
      <name val="Times New Roman"/>
      <family val="1"/>
      <charset val="204"/>
    </font>
    <font>
      <sz val="7"/>
      <name val="Times New Roman"/>
      <family val="1"/>
      <charset val="204"/>
    </font>
    <font>
      <i/>
      <u/>
      <sz val="14"/>
      <name val="Times New Roman"/>
      <family val="1"/>
      <charset val="204"/>
    </font>
    <font>
      <sz val="8"/>
      <name val="Times New Roman"/>
      <family val="1"/>
      <charset val="204"/>
    </font>
    <font>
      <sz val="13"/>
      <name val="Times New Roman"/>
      <family val="1"/>
      <charset val="204"/>
    </font>
    <font>
      <i/>
      <u/>
      <sz val="13"/>
      <name val="Times New Roman"/>
      <family val="1"/>
      <charset val="204"/>
    </font>
    <font>
      <u/>
      <sz val="14"/>
      <name val="Times New Roman"/>
      <family val="1"/>
      <charset val="204"/>
    </font>
    <font>
      <b/>
      <sz val="11"/>
      <color theme="1"/>
      <name val="Calibri"/>
      <family val="2"/>
      <charset val="204"/>
      <scheme val="minor"/>
    </font>
    <font>
      <sz val="11"/>
      <color rgb="FF006100"/>
      <name val="Calibri"/>
      <family val="2"/>
      <charset val="204"/>
      <scheme val="minor"/>
    </font>
    <font>
      <sz val="12"/>
      <color rgb="FF006100"/>
      <name val="Times New Roman"/>
      <family val="1"/>
      <charset val="204"/>
    </font>
    <font>
      <sz val="11"/>
      <color theme="1"/>
      <name val="Times New Roman"/>
      <family val="1"/>
      <charset val="204"/>
    </font>
    <font>
      <sz val="12"/>
      <color theme="1"/>
      <name val="Times New Roman"/>
      <family val="1"/>
      <charset val="204"/>
    </font>
    <font>
      <sz val="12"/>
      <color rgb="FFFF0000"/>
      <name val="Times New Roman"/>
      <family val="1"/>
      <charset val="204"/>
    </font>
    <font>
      <sz val="11"/>
      <color rgb="FFFF0000"/>
      <name val="Times New Roman"/>
      <family val="1"/>
      <charset val="204"/>
    </font>
    <font>
      <sz val="11"/>
      <color rgb="FFFF0000"/>
      <name val="Calibri"/>
      <family val="2"/>
      <charset val="204"/>
      <scheme val="minor"/>
    </font>
    <font>
      <u/>
      <sz val="13"/>
      <name val="Times New Roman"/>
      <family val="1"/>
      <charset val="204"/>
    </font>
    <font>
      <sz val="13"/>
      <color theme="1"/>
      <name val="Calibri"/>
      <family val="2"/>
      <charset val="204"/>
      <scheme val="minor"/>
    </font>
    <font>
      <sz val="14"/>
      <color rgb="FFFF0000"/>
      <name val="Times New Roman"/>
      <family val="1"/>
      <charset val="204"/>
    </font>
    <font>
      <i/>
      <u/>
      <sz val="14"/>
      <color rgb="FFFF0000"/>
      <name val="Times New Roman"/>
      <family val="1"/>
      <charset val="204"/>
    </font>
    <font>
      <sz val="11"/>
      <name val="Calibri"/>
      <family val="2"/>
      <charset val="204"/>
      <scheme val="minor"/>
    </font>
  </fonts>
  <fills count="5">
    <fill>
      <patternFill patternType="none"/>
    </fill>
    <fill>
      <patternFill patternType="gray125"/>
    </fill>
    <fill>
      <patternFill patternType="solid">
        <fgColor rgb="FFC6EFCE"/>
      </patternFill>
    </fill>
    <fill>
      <patternFill patternType="solid">
        <fgColor theme="0"/>
        <bgColor indexed="64"/>
      </patternFill>
    </fill>
    <fill>
      <patternFill patternType="solid">
        <fgColor rgb="FFFFFF00"/>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medium">
        <color indexed="8"/>
      </left>
      <right/>
      <top style="medium">
        <color indexed="8"/>
      </top>
      <bottom style="medium">
        <color indexed="8"/>
      </bottom>
      <diagonal/>
    </border>
    <border>
      <left/>
      <right/>
      <top style="medium">
        <color indexed="8"/>
      </top>
      <bottom style="medium">
        <color indexed="8"/>
      </bottom>
      <diagonal/>
    </border>
    <border>
      <left/>
      <right style="medium">
        <color indexed="8"/>
      </right>
      <top style="medium">
        <color indexed="8"/>
      </top>
      <bottom style="medium">
        <color indexed="8"/>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xf numFmtId="0" fontId="14" fillId="2" borderId="0" applyNumberFormat="0" applyBorder="0" applyAlignment="0" applyProtection="0"/>
  </cellStyleXfs>
  <cellXfs count="118">
    <xf numFmtId="0" fontId="0" fillId="0" borderId="0" xfId="0"/>
    <xf numFmtId="3" fontId="5" fillId="3" borderId="1" xfId="0" applyNumberFormat="1" applyFont="1" applyFill="1" applyBorder="1" applyAlignment="1">
      <alignment horizontal="center" vertical="top"/>
    </xf>
    <xf numFmtId="0" fontId="5" fillId="3" borderId="1" xfId="0" applyFont="1" applyFill="1" applyBorder="1" applyAlignment="1">
      <alignment horizontal="center" vertical="top"/>
    </xf>
    <xf numFmtId="1" fontId="5" fillId="3" borderId="1" xfId="0" applyNumberFormat="1" applyFont="1" applyFill="1" applyBorder="1" applyAlignment="1">
      <alignment horizontal="center" vertical="top" wrapText="1"/>
    </xf>
    <xf numFmtId="1" fontId="5" fillId="3" borderId="1" xfId="0" applyNumberFormat="1" applyFont="1" applyFill="1" applyBorder="1" applyAlignment="1">
      <alignment horizontal="center" vertical="top"/>
    </xf>
    <xf numFmtId="0" fontId="13" fillId="0" borderId="0" xfId="0" applyNumberFormat="1" applyFont="1" applyAlignment="1">
      <alignment vertical="top" wrapText="1"/>
    </xf>
    <xf numFmtId="0" fontId="13" fillId="0" borderId="0" xfId="0" applyFont="1" applyAlignment="1">
      <alignment vertical="top" wrapText="1"/>
    </xf>
    <xf numFmtId="0" fontId="0" fillId="0" borderId="0" xfId="0" applyAlignment="1">
      <alignment vertical="top" wrapText="1"/>
    </xf>
    <xf numFmtId="0" fontId="0" fillId="0" borderId="0" xfId="0" applyNumberFormat="1" applyAlignment="1">
      <alignment vertical="top" wrapText="1"/>
    </xf>
    <xf numFmtId="0" fontId="0" fillId="0" borderId="2" xfId="0" applyNumberFormat="1" applyBorder="1" applyAlignment="1">
      <alignment vertical="top" wrapText="1"/>
    </xf>
    <xf numFmtId="0" fontId="0" fillId="0" borderId="3" xfId="0" applyBorder="1" applyAlignment="1">
      <alignment vertical="top" wrapText="1"/>
    </xf>
    <xf numFmtId="0" fontId="13" fillId="0" borderId="0" xfId="0" applyFont="1" applyAlignment="1">
      <alignment horizontal="center" vertical="top" wrapText="1"/>
    </xf>
    <xf numFmtId="0" fontId="0" fillId="0" borderId="0" xfId="0" applyAlignment="1">
      <alignment horizontal="center" vertical="top" wrapText="1"/>
    </xf>
    <xf numFmtId="0" fontId="13" fillId="0" borderId="0" xfId="0" applyNumberFormat="1" applyFont="1" applyAlignment="1">
      <alignment horizontal="center" vertical="top" wrapText="1"/>
    </xf>
    <xf numFmtId="0" fontId="0" fillId="0" borderId="3" xfId="0" applyBorder="1" applyAlignment="1">
      <alignment horizontal="center" vertical="top" wrapText="1"/>
    </xf>
    <xf numFmtId="0" fontId="0" fillId="0" borderId="4" xfId="0" applyBorder="1" applyAlignment="1">
      <alignment horizontal="center" vertical="top" wrapText="1"/>
    </xf>
    <xf numFmtId="0" fontId="1" fillId="3" borderId="0" xfId="0" applyFont="1" applyFill="1"/>
    <xf numFmtId="0" fontId="4" fillId="3" borderId="0" xfId="0" applyFont="1" applyFill="1" applyAlignment="1">
      <alignment horizontal="center" vertical="center"/>
    </xf>
    <xf numFmtId="0" fontId="14" fillId="3" borderId="1" xfId="1" applyFill="1" applyBorder="1" applyAlignment="1">
      <alignment horizontal="center" vertical="top" wrapText="1"/>
    </xf>
    <xf numFmtId="0" fontId="0" fillId="3" borderId="0" xfId="0" applyFill="1" applyBorder="1" applyAlignment="1"/>
    <xf numFmtId="0" fontId="1" fillId="3" borderId="0" xfId="0" applyFont="1" applyFill="1" applyAlignment="1">
      <alignment horizontal="center" vertical="center"/>
    </xf>
    <xf numFmtId="0" fontId="6" fillId="3" borderId="1" xfId="0" applyFont="1" applyFill="1" applyBorder="1" applyAlignment="1">
      <alignment horizontal="center" vertical="top" wrapText="1"/>
    </xf>
    <xf numFmtId="0" fontId="6" fillId="3" borderId="1" xfId="0" applyFont="1" applyFill="1" applyBorder="1" applyAlignment="1">
      <alignment horizontal="center" vertical="top"/>
    </xf>
    <xf numFmtId="0" fontId="1" fillId="3" borderId="1" xfId="0" applyFont="1" applyFill="1" applyBorder="1" applyAlignment="1">
      <alignment horizontal="center" vertical="center"/>
    </xf>
    <xf numFmtId="0" fontId="5" fillId="3" borderId="0" xfId="0" applyFont="1" applyFill="1"/>
    <xf numFmtId="0" fontId="3" fillId="3" borderId="1" xfId="0" applyFont="1" applyFill="1" applyBorder="1" applyAlignment="1">
      <alignment horizontal="center" vertical="top" wrapText="1"/>
    </xf>
    <xf numFmtId="0" fontId="9" fillId="3" borderId="1" xfId="0" applyFont="1" applyFill="1" applyBorder="1" applyAlignment="1">
      <alignment horizontal="center" vertical="top"/>
    </xf>
    <xf numFmtId="0" fontId="2" fillId="3" borderId="1" xfId="0" applyFont="1" applyFill="1" applyBorder="1" applyAlignment="1">
      <alignment horizontal="center" vertical="top"/>
    </xf>
    <xf numFmtId="0" fontId="5" fillId="3" borderId="1" xfId="0" applyFont="1" applyFill="1" applyBorder="1" applyAlignment="1">
      <alignment horizontal="center" vertical="center"/>
    </xf>
    <xf numFmtId="16" fontId="5" fillId="3" borderId="1" xfId="0" applyNumberFormat="1" applyFont="1" applyFill="1" applyBorder="1" applyAlignment="1">
      <alignment horizontal="center" vertical="top"/>
    </xf>
    <xf numFmtId="0" fontId="15" fillId="3" borderId="1" xfId="1" applyFont="1" applyFill="1" applyBorder="1" applyAlignment="1">
      <alignment horizontal="center" vertical="top"/>
    </xf>
    <xf numFmtId="0" fontId="14" fillId="3" borderId="1" xfId="1" applyFill="1" applyBorder="1" applyAlignment="1">
      <alignment horizontal="center" vertical="top"/>
    </xf>
    <xf numFmtId="1" fontId="14" fillId="3" borderId="1" xfId="1" applyNumberFormat="1" applyFill="1" applyBorder="1" applyAlignment="1">
      <alignment horizontal="center" vertical="top"/>
    </xf>
    <xf numFmtId="49" fontId="5" fillId="3" borderId="1" xfId="0" applyNumberFormat="1" applyFont="1" applyFill="1" applyBorder="1" applyAlignment="1">
      <alignment horizontal="center" vertical="top"/>
    </xf>
    <xf numFmtId="0" fontId="3" fillId="3" borderId="0" xfId="0" applyFont="1" applyFill="1" applyBorder="1" applyAlignment="1">
      <alignment horizontal="center" vertical="top" wrapText="1"/>
    </xf>
    <xf numFmtId="0" fontId="3" fillId="3" borderId="0" xfId="0" applyFont="1" applyFill="1" applyBorder="1" applyAlignment="1">
      <alignment horizontal="left" vertical="top" wrapText="1"/>
    </xf>
    <xf numFmtId="0" fontId="5" fillId="3" borderId="1" xfId="0" applyFont="1" applyFill="1" applyBorder="1" applyAlignment="1">
      <alignment horizontal="center" vertical="center" wrapText="1"/>
    </xf>
    <xf numFmtId="0" fontId="5" fillId="3" borderId="1" xfId="0" applyFont="1" applyFill="1" applyBorder="1" applyAlignment="1">
      <alignment horizontal="center" vertical="top" wrapText="1"/>
    </xf>
    <xf numFmtId="3" fontId="17" fillId="3" borderId="1" xfId="0" applyNumberFormat="1" applyFont="1" applyFill="1" applyBorder="1" applyAlignment="1">
      <alignment horizontal="center" vertical="top"/>
    </xf>
    <xf numFmtId="0" fontId="17" fillId="3" borderId="1" xfId="0" applyFont="1" applyFill="1" applyBorder="1" applyAlignment="1">
      <alignment horizontal="center" vertical="top"/>
    </xf>
    <xf numFmtId="0" fontId="17" fillId="3" borderId="1" xfId="0" applyFont="1" applyFill="1" applyBorder="1" applyAlignment="1">
      <alignment horizontal="center" vertical="top" wrapText="1"/>
    </xf>
    <xf numFmtId="3" fontId="2" fillId="3" borderId="1" xfId="0" applyNumberFormat="1" applyFont="1" applyFill="1" applyBorder="1" applyAlignment="1">
      <alignment horizontal="center" vertical="top"/>
    </xf>
    <xf numFmtId="0" fontId="5" fillId="3" borderId="1" xfId="0" applyFont="1" applyFill="1" applyBorder="1" applyAlignment="1">
      <alignment vertical="top" wrapText="1"/>
    </xf>
    <xf numFmtId="16" fontId="5" fillId="3" borderId="1" xfId="0" applyNumberFormat="1" applyFont="1" applyFill="1" applyBorder="1" applyAlignment="1">
      <alignment horizontal="center" vertical="top" wrapText="1"/>
    </xf>
    <xf numFmtId="0" fontId="5" fillId="3" borderId="1" xfId="0" applyFont="1" applyFill="1" applyBorder="1" applyAlignment="1">
      <alignment horizontal="center" vertical="top" wrapText="1"/>
    </xf>
    <xf numFmtId="0" fontId="0" fillId="0" borderId="0" xfId="0" applyAlignment="1">
      <alignment horizontal="left" wrapText="1"/>
    </xf>
    <xf numFmtId="0" fontId="5" fillId="3" borderId="1" xfId="0" applyFont="1" applyFill="1" applyBorder="1" applyAlignment="1">
      <alignment horizontal="center" vertical="top" wrapText="1"/>
    </xf>
    <xf numFmtId="0" fontId="5" fillId="4" borderId="1" xfId="0" applyFont="1" applyFill="1" applyBorder="1" applyAlignment="1">
      <alignment horizontal="center" vertical="top"/>
    </xf>
    <xf numFmtId="0" fontId="18" fillId="3" borderId="1" xfId="0" applyFont="1" applyFill="1" applyBorder="1" applyAlignment="1">
      <alignment horizontal="center" vertical="top"/>
    </xf>
    <xf numFmtId="0" fontId="5" fillId="3" borderId="1" xfId="0" applyFont="1" applyFill="1" applyBorder="1" applyAlignment="1">
      <alignment horizontal="center" vertical="top" wrapText="1"/>
    </xf>
    <xf numFmtId="0" fontId="5" fillId="3" borderId="1" xfId="0" applyFont="1" applyFill="1" applyBorder="1" applyAlignment="1">
      <alignment horizontal="center" vertical="center" wrapText="1"/>
    </xf>
    <xf numFmtId="0" fontId="0" fillId="0" borderId="0" xfId="0" applyAlignment="1">
      <alignment horizontal="left" wrapText="1"/>
    </xf>
    <xf numFmtId="0" fontId="18" fillId="3" borderId="1" xfId="0" applyFont="1" applyFill="1" applyBorder="1" applyAlignment="1">
      <alignment horizontal="center" vertical="top" wrapText="1"/>
    </xf>
    <xf numFmtId="3" fontId="19" fillId="3" borderId="1" xfId="0" applyNumberFormat="1" applyFont="1" applyFill="1" applyBorder="1" applyAlignment="1">
      <alignment horizontal="center" vertical="top"/>
    </xf>
    <xf numFmtId="3" fontId="16" fillId="3" borderId="1" xfId="0" applyNumberFormat="1" applyFont="1" applyFill="1" applyBorder="1" applyAlignment="1">
      <alignment horizontal="center" vertical="top"/>
    </xf>
    <xf numFmtId="0" fontId="16" fillId="3" borderId="1" xfId="0" applyFont="1" applyFill="1" applyBorder="1" applyAlignment="1">
      <alignment horizontal="center" vertical="top"/>
    </xf>
    <xf numFmtId="3" fontId="18" fillId="3" borderId="1" xfId="0" applyNumberFormat="1" applyFont="1" applyFill="1" applyBorder="1" applyAlignment="1">
      <alignment horizontal="center" vertical="top"/>
    </xf>
    <xf numFmtId="0" fontId="5" fillId="3" borderId="1" xfId="0" applyFont="1" applyFill="1" applyBorder="1" applyAlignment="1">
      <alignment horizontal="center" vertical="top" wrapText="1"/>
    </xf>
    <xf numFmtId="0" fontId="5" fillId="3" borderId="1" xfId="0" applyFont="1" applyFill="1" applyBorder="1" applyAlignment="1">
      <alignment horizontal="center" vertical="center" wrapText="1"/>
    </xf>
    <xf numFmtId="0" fontId="0" fillId="0" borderId="0" xfId="0" applyAlignment="1">
      <alignment horizontal="left" wrapText="1"/>
    </xf>
    <xf numFmtId="0" fontId="0" fillId="0" borderId="0" xfId="0" applyAlignment="1">
      <alignment horizontal="left" wrapText="1"/>
    </xf>
    <xf numFmtId="0" fontId="5" fillId="3" borderId="1" xfId="0" applyFont="1" applyFill="1" applyBorder="1" applyAlignment="1">
      <alignment horizontal="center" vertical="center" wrapText="1"/>
    </xf>
    <xf numFmtId="0" fontId="5" fillId="3" borderId="1" xfId="0" applyFont="1" applyFill="1" applyBorder="1" applyAlignment="1">
      <alignment horizontal="center" vertical="top" wrapText="1"/>
    </xf>
    <xf numFmtId="0" fontId="3" fillId="3" borderId="5" xfId="0" applyFont="1" applyFill="1" applyBorder="1" applyAlignment="1">
      <alignment horizontal="left" vertical="top" wrapText="1"/>
    </xf>
    <xf numFmtId="0" fontId="0" fillId="3" borderId="6" xfId="0" applyFill="1" applyBorder="1" applyAlignment="1"/>
    <xf numFmtId="0" fontId="0" fillId="3" borderId="7" xfId="0" applyFill="1" applyBorder="1" applyAlignment="1"/>
    <xf numFmtId="0" fontId="5" fillId="3" borderId="5" xfId="0" applyFont="1" applyFill="1" applyBorder="1" applyAlignment="1">
      <alignment horizontal="left" vertical="top" wrapText="1"/>
    </xf>
    <xf numFmtId="0" fontId="0" fillId="3" borderId="7" xfId="0" applyFill="1" applyBorder="1" applyAlignment="1">
      <alignment vertical="top"/>
    </xf>
    <xf numFmtId="0" fontId="5" fillId="3" borderId="8" xfId="0" applyFont="1" applyFill="1" applyBorder="1" applyAlignment="1">
      <alignment horizontal="center" vertical="center" wrapText="1"/>
    </xf>
    <xf numFmtId="0" fontId="0" fillId="3" borderId="9" xfId="0" applyFill="1" applyBorder="1" applyAlignment="1">
      <alignment horizontal="center" vertical="center" wrapText="1"/>
    </xf>
    <xf numFmtId="0" fontId="0" fillId="3" borderId="10" xfId="0" applyFill="1" applyBorder="1" applyAlignment="1">
      <alignment horizontal="center" vertical="center" wrapText="1"/>
    </xf>
    <xf numFmtId="0" fontId="0" fillId="3" borderId="11" xfId="0" applyFill="1" applyBorder="1" applyAlignment="1">
      <alignment horizontal="center" vertical="center" wrapText="1"/>
    </xf>
    <xf numFmtId="0" fontId="16" fillId="3" borderId="5" xfId="1" applyFont="1" applyFill="1" applyBorder="1" applyAlignment="1">
      <alignment vertical="top" wrapText="1"/>
    </xf>
    <xf numFmtId="0" fontId="10" fillId="3" borderId="5" xfId="0" applyFont="1" applyFill="1" applyBorder="1" applyAlignment="1">
      <alignment horizontal="left" vertical="center" wrapText="1"/>
    </xf>
    <xf numFmtId="0" fontId="5" fillId="3" borderId="5" xfId="0" applyFont="1" applyFill="1" applyBorder="1" applyAlignment="1">
      <alignment vertical="top" wrapText="1"/>
    </xf>
    <xf numFmtId="0" fontId="11" fillId="3" borderId="5" xfId="0" applyFont="1" applyFill="1" applyBorder="1" applyAlignment="1">
      <alignment horizontal="left" vertical="center" wrapText="1"/>
    </xf>
    <xf numFmtId="0" fontId="2" fillId="3" borderId="0" xfId="0" applyFont="1" applyFill="1" applyAlignment="1">
      <alignment horizontal="left" wrapText="1"/>
    </xf>
    <xf numFmtId="0" fontId="0" fillId="0" borderId="0" xfId="0" applyAlignment="1">
      <alignment horizontal="left" wrapText="1"/>
    </xf>
    <xf numFmtId="0" fontId="16" fillId="0" borderId="0" xfId="0" applyFont="1" applyAlignment="1">
      <alignment horizontal="left" wrapText="1"/>
    </xf>
    <xf numFmtId="0" fontId="5" fillId="3" borderId="12" xfId="0" applyFont="1" applyFill="1" applyBorder="1" applyAlignment="1">
      <alignment horizontal="left" vertical="top" wrapText="1"/>
    </xf>
    <xf numFmtId="0" fontId="5" fillId="3" borderId="13" xfId="0" applyFont="1" applyFill="1" applyBorder="1" applyAlignment="1">
      <alignment horizontal="left" vertical="top" wrapText="1"/>
    </xf>
    <xf numFmtId="0" fontId="5" fillId="3" borderId="14" xfId="0" applyFont="1" applyFill="1" applyBorder="1" applyAlignment="1">
      <alignment horizontal="left" vertical="top" wrapText="1"/>
    </xf>
    <xf numFmtId="0" fontId="5" fillId="3" borderId="5" xfId="0" applyFont="1" applyFill="1" applyBorder="1" applyAlignment="1">
      <alignment horizontal="justify" vertical="top" wrapText="1"/>
    </xf>
    <xf numFmtId="0" fontId="2" fillId="3" borderId="0" xfId="0" applyFont="1" applyFill="1" applyAlignment="1">
      <alignment horizontal="center" vertical="center" wrapText="1"/>
    </xf>
    <xf numFmtId="0" fontId="3" fillId="3" borderId="0" xfId="0" applyFont="1" applyFill="1" applyAlignment="1">
      <alignment horizontal="center" vertical="center"/>
    </xf>
    <xf numFmtId="0" fontId="5" fillId="3" borderId="1" xfId="0" applyFont="1" applyFill="1" applyBorder="1" applyAlignment="1">
      <alignment horizontal="center" vertical="center" wrapText="1"/>
    </xf>
    <xf numFmtId="0" fontId="1" fillId="3" borderId="1" xfId="0" applyFont="1" applyFill="1" applyBorder="1" applyAlignment="1">
      <alignment horizontal="center" vertical="center" wrapText="1"/>
    </xf>
    <xf numFmtId="0" fontId="0" fillId="3" borderId="1" xfId="0" applyFill="1" applyBorder="1" applyAlignment="1"/>
    <xf numFmtId="0" fontId="12" fillId="3" borderId="5" xfId="0" applyFont="1" applyFill="1" applyBorder="1" applyAlignment="1">
      <alignment horizontal="left" vertical="top" wrapText="1"/>
    </xf>
    <xf numFmtId="0" fontId="5" fillId="3" borderId="1" xfId="0" applyFont="1" applyFill="1" applyBorder="1" applyAlignment="1">
      <alignment horizontal="center" vertical="top" wrapText="1"/>
    </xf>
    <xf numFmtId="0" fontId="5" fillId="3" borderId="5" xfId="0" applyNumberFormat="1" applyFont="1" applyFill="1" applyBorder="1" applyAlignment="1">
      <alignment horizontal="left" vertical="top" wrapText="1"/>
    </xf>
    <xf numFmtId="0" fontId="0" fillId="3" borderId="7" xfId="0" applyFill="1" applyBorder="1" applyAlignment="1">
      <alignment horizontal="left" vertical="top" wrapText="1"/>
    </xf>
    <xf numFmtId="0" fontId="5" fillId="3" borderId="5" xfId="0" applyNumberFormat="1" applyFont="1" applyFill="1" applyBorder="1" applyAlignment="1">
      <alignment vertical="top" wrapText="1"/>
    </xf>
    <xf numFmtId="0" fontId="0" fillId="3" borderId="7" xfId="0" applyFill="1" applyBorder="1" applyAlignment="1">
      <alignment vertical="top" wrapText="1"/>
    </xf>
    <xf numFmtId="0" fontId="3" fillId="3" borderId="6" xfId="0" applyFont="1" applyFill="1" applyBorder="1" applyAlignment="1">
      <alignment horizontal="left" vertical="top" wrapText="1"/>
    </xf>
    <xf numFmtId="0" fontId="3" fillId="3" borderId="7" xfId="0" applyFont="1" applyFill="1" applyBorder="1" applyAlignment="1">
      <alignment horizontal="left" vertical="top" wrapText="1"/>
    </xf>
    <xf numFmtId="0" fontId="17" fillId="3" borderId="1" xfId="0" applyFont="1" applyFill="1" applyBorder="1" applyAlignment="1">
      <alignment vertical="top" wrapText="1"/>
    </xf>
    <xf numFmtId="0" fontId="0" fillId="3" borderId="1" xfId="0" applyFont="1" applyFill="1" applyBorder="1" applyAlignment="1">
      <alignment vertical="top" wrapText="1"/>
    </xf>
    <xf numFmtId="0" fontId="0" fillId="0" borderId="7" xfId="0" applyBorder="1" applyAlignment="1"/>
    <xf numFmtId="0" fontId="3" fillId="3" borderId="5" xfId="0" applyNumberFormat="1" applyFont="1" applyFill="1" applyBorder="1" applyAlignment="1">
      <alignment horizontal="left" vertical="top" wrapText="1"/>
    </xf>
    <xf numFmtId="0" fontId="0" fillId="0" borderId="6" xfId="0" applyBorder="1" applyAlignment="1"/>
    <xf numFmtId="0" fontId="5" fillId="3" borderId="12" xfId="0" applyFont="1" applyFill="1" applyBorder="1" applyAlignment="1">
      <alignment horizontal="left" vertical="center" wrapText="1"/>
    </xf>
    <xf numFmtId="0" fontId="5" fillId="3" borderId="13" xfId="0" applyFont="1" applyFill="1" applyBorder="1" applyAlignment="1">
      <alignment horizontal="left" vertical="center" wrapText="1"/>
    </xf>
    <xf numFmtId="0" fontId="5" fillId="3" borderId="14" xfId="0" applyFont="1" applyFill="1" applyBorder="1" applyAlignment="1">
      <alignment horizontal="left" vertical="center" wrapText="1"/>
    </xf>
    <xf numFmtId="0" fontId="25" fillId="0" borderId="6" xfId="0" applyFont="1" applyBorder="1" applyAlignment="1"/>
    <xf numFmtId="0" fontId="17" fillId="3" borderId="5" xfId="0" applyFont="1" applyFill="1" applyBorder="1" applyAlignment="1">
      <alignment vertical="top" wrapText="1"/>
    </xf>
    <xf numFmtId="0" fontId="0" fillId="0" borderId="6" xfId="0" applyBorder="1" applyAlignment="1">
      <alignment vertical="top" wrapText="1"/>
    </xf>
    <xf numFmtId="0" fontId="5" fillId="3" borderId="12" xfId="0" applyFont="1" applyFill="1" applyBorder="1" applyAlignment="1">
      <alignment horizontal="center" vertical="top"/>
    </xf>
    <xf numFmtId="0" fontId="0" fillId="0" borderId="13" xfId="0" applyBorder="1" applyAlignment="1">
      <alignment horizontal="center" vertical="top"/>
    </xf>
    <xf numFmtId="0" fontId="0" fillId="0" borderId="14" xfId="0" applyBorder="1" applyAlignment="1">
      <alignment horizontal="center" vertical="top"/>
    </xf>
    <xf numFmtId="0" fontId="10" fillId="3" borderId="5" xfId="0" applyFont="1" applyFill="1" applyBorder="1" applyAlignment="1">
      <alignment horizontal="left" vertical="top" wrapText="1"/>
    </xf>
    <xf numFmtId="0" fontId="22" fillId="3" borderId="6" xfId="0" applyFont="1" applyFill="1" applyBorder="1" applyAlignment="1"/>
    <xf numFmtId="0" fontId="22" fillId="3" borderId="7" xfId="0" applyFont="1" applyFill="1" applyBorder="1" applyAlignment="1"/>
    <xf numFmtId="0" fontId="23" fillId="3" borderId="5" xfId="0" applyFont="1" applyFill="1" applyBorder="1" applyAlignment="1">
      <alignment horizontal="left" vertical="top" wrapText="1"/>
    </xf>
    <xf numFmtId="0" fontId="20" fillId="3" borderId="6" xfId="0" applyFont="1" applyFill="1" applyBorder="1" applyAlignment="1"/>
    <xf numFmtId="0" fontId="20" fillId="3" borderId="7" xfId="0" applyFont="1" applyFill="1" applyBorder="1" applyAlignment="1"/>
    <xf numFmtId="0" fontId="18" fillId="3" borderId="5" xfId="0" applyNumberFormat="1" applyFont="1" applyFill="1" applyBorder="1" applyAlignment="1">
      <alignment vertical="top" wrapText="1"/>
    </xf>
    <xf numFmtId="0" fontId="20" fillId="3" borderId="7" xfId="0" applyFont="1" applyFill="1" applyBorder="1" applyAlignment="1">
      <alignment vertical="top" wrapText="1"/>
    </xf>
  </cellXfs>
  <cellStyles count="2">
    <cellStyle name="Обычный" xfId="0" builtinId="0"/>
    <cellStyle name="Хороший" xfId="1" builtinId="2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81"/>
  <sheetViews>
    <sheetView view="pageBreakPreview" topLeftCell="A7" zoomScale="60" workbookViewId="0">
      <pane ySplit="960" topLeftCell="A46" activePane="bottomLeft"/>
      <selection activeCell="E3" sqref="E3:I3"/>
      <selection pane="bottomLeft" activeCell="G57" sqref="G57"/>
    </sheetView>
  </sheetViews>
  <sheetFormatPr defaultRowHeight="15" x14ac:dyDescent="0.25"/>
  <cols>
    <col min="1" max="1" width="8.85546875" style="16" customWidth="1"/>
    <col min="2" max="2" width="41.7109375" style="16" customWidth="1"/>
    <col min="3" max="3" width="56.28515625" style="16" customWidth="1"/>
    <col min="4" max="4" width="33.28515625" style="16" customWidth="1"/>
    <col min="5" max="5" width="12.28515625" style="16" customWidth="1"/>
    <col min="6" max="6" width="11.42578125" style="16" customWidth="1"/>
    <col min="7" max="8" width="9.140625" style="16"/>
    <col min="9" max="11" width="10.5703125" style="16" customWidth="1"/>
    <col min="12" max="16384" width="9.140625" style="16"/>
  </cols>
  <sheetData>
    <row r="1" spans="1:11" x14ac:dyDescent="0.25">
      <c r="E1" s="76" t="s">
        <v>189</v>
      </c>
      <c r="F1" s="77"/>
      <c r="G1" s="77"/>
      <c r="H1" s="77"/>
      <c r="I1" s="77"/>
      <c r="J1" s="77"/>
    </row>
    <row r="2" spans="1:11" x14ac:dyDescent="0.25">
      <c r="E2" s="77"/>
      <c r="F2" s="77"/>
      <c r="G2" s="77"/>
      <c r="H2" s="77"/>
      <c r="I2" s="77"/>
      <c r="J2" s="77"/>
    </row>
    <row r="3" spans="1:11" x14ac:dyDescent="0.25">
      <c r="E3" s="78" t="s">
        <v>190</v>
      </c>
      <c r="F3" s="78"/>
      <c r="G3" s="78"/>
      <c r="H3" s="78"/>
      <c r="I3" s="78"/>
      <c r="J3" s="45"/>
    </row>
    <row r="4" spans="1:11" ht="58.5" customHeight="1" x14ac:dyDescent="0.25">
      <c r="A4" s="20"/>
      <c r="B4" s="20"/>
      <c r="E4" s="83" t="s">
        <v>188</v>
      </c>
      <c r="F4" s="83"/>
      <c r="G4" s="83"/>
      <c r="H4" s="83"/>
      <c r="I4" s="83"/>
    </row>
    <row r="5" spans="1:11" ht="18.75" x14ac:dyDescent="0.25">
      <c r="A5" s="84" t="s">
        <v>0</v>
      </c>
      <c r="B5" s="84"/>
      <c r="C5" s="84"/>
      <c r="D5" s="84"/>
      <c r="E5" s="84"/>
      <c r="F5" s="84"/>
      <c r="G5" s="84"/>
      <c r="H5" s="84"/>
      <c r="I5" s="84"/>
    </row>
    <row r="6" spans="1:11" ht="13.5" customHeight="1" x14ac:dyDescent="0.25">
      <c r="A6" s="17"/>
      <c r="B6" s="17"/>
      <c r="C6" s="17"/>
      <c r="D6" s="17"/>
      <c r="E6" s="17"/>
      <c r="F6" s="17"/>
      <c r="G6" s="17"/>
      <c r="H6" s="17"/>
      <c r="I6" s="17"/>
      <c r="J6" s="17"/>
      <c r="K6" s="17"/>
    </row>
    <row r="7" spans="1:11" ht="33" customHeight="1" x14ac:dyDescent="0.25">
      <c r="A7" s="85" t="s">
        <v>1</v>
      </c>
      <c r="B7" s="68" t="s">
        <v>2</v>
      </c>
      <c r="C7" s="69"/>
      <c r="D7" s="85" t="s">
        <v>3</v>
      </c>
      <c r="E7" s="85" t="s">
        <v>4</v>
      </c>
      <c r="F7" s="85" t="s">
        <v>5</v>
      </c>
      <c r="G7" s="85" t="s">
        <v>6</v>
      </c>
      <c r="H7" s="85"/>
      <c r="I7" s="85"/>
      <c r="J7" s="87"/>
      <c r="K7" s="87"/>
    </row>
    <row r="8" spans="1:11" ht="15.75" x14ac:dyDescent="0.25">
      <c r="A8" s="86"/>
      <c r="B8" s="70"/>
      <c r="C8" s="71"/>
      <c r="D8" s="85"/>
      <c r="E8" s="85"/>
      <c r="F8" s="85"/>
      <c r="G8" s="21">
        <v>2020</v>
      </c>
      <c r="H8" s="21">
        <v>2021</v>
      </c>
      <c r="I8" s="22">
        <v>2022</v>
      </c>
      <c r="J8" s="22">
        <v>2023</v>
      </c>
      <c r="K8" s="22">
        <v>2024</v>
      </c>
    </row>
    <row r="9" spans="1:11" ht="15.75" x14ac:dyDescent="0.25">
      <c r="A9" s="23">
        <v>1</v>
      </c>
      <c r="B9" s="23"/>
      <c r="C9" s="36">
        <v>2</v>
      </c>
      <c r="D9" s="36">
        <v>3</v>
      </c>
      <c r="E9" s="36">
        <v>4</v>
      </c>
      <c r="F9" s="36">
        <v>5</v>
      </c>
      <c r="G9" s="36">
        <v>6</v>
      </c>
      <c r="H9" s="36">
        <v>7</v>
      </c>
      <c r="I9" s="36">
        <v>8</v>
      </c>
      <c r="J9" s="36">
        <v>8</v>
      </c>
      <c r="K9" s="36">
        <v>8</v>
      </c>
    </row>
    <row r="10" spans="1:11" s="24" customFormat="1" ht="39" customHeight="1" x14ac:dyDescent="0.25">
      <c r="A10" s="85" t="s">
        <v>7</v>
      </c>
      <c r="B10" s="85"/>
      <c r="C10" s="85"/>
      <c r="D10" s="85"/>
      <c r="E10" s="85"/>
      <c r="F10" s="85"/>
      <c r="G10" s="85"/>
      <c r="H10" s="85"/>
      <c r="I10" s="85"/>
      <c r="J10" s="87"/>
      <c r="K10" s="87"/>
    </row>
    <row r="11" spans="1:11" ht="96" customHeight="1" x14ac:dyDescent="0.25">
      <c r="A11" s="25" t="s">
        <v>8</v>
      </c>
      <c r="B11" s="63" t="s">
        <v>148</v>
      </c>
      <c r="C11" s="64"/>
      <c r="D11" s="64"/>
      <c r="E11" s="64"/>
      <c r="F11" s="64"/>
      <c r="G11" s="64"/>
      <c r="H11" s="64"/>
      <c r="I11" s="64"/>
      <c r="J11" s="64"/>
      <c r="K11" s="65"/>
    </row>
    <row r="12" spans="1:11" ht="92.25" customHeight="1" x14ac:dyDescent="0.25">
      <c r="A12" s="2" t="s">
        <v>9</v>
      </c>
      <c r="B12" s="90" t="s">
        <v>10</v>
      </c>
      <c r="C12" s="91"/>
      <c r="D12" s="37" t="s">
        <v>11</v>
      </c>
      <c r="E12" s="2" t="s">
        <v>12</v>
      </c>
      <c r="F12" s="38">
        <v>6054</v>
      </c>
      <c r="G12" s="38">
        <v>6054</v>
      </c>
      <c r="H12" s="38" t="s">
        <v>178</v>
      </c>
      <c r="I12" s="38" t="s">
        <v>178</v>
      </c>
      <c r="J12" s="1">
        <v>6054</v>
      </c>
      <c r="K12" s="1">
        <v>6054</v>
      </c>
    </row>
    <row r="13" spans="1:11" ht="104.25" customHeight="1" x14ac:dyDescent="0.25">
      <c r="A13" s="2" t="s">
        <v>13</v>
      </c>
      <c r="B13" s="92" t="s">
        <v>129</v>
      </c>
      <c r="C13" s="93"/>
      <c r="D13" s="37" t="s">
        <v>14</v>
      </c>
      <c r="E13" s="2" t="s">
        <v>12</v>
      </c>
      <c r="F13" s="38">
        <v>1782</v>
      </c>
      <c r="G13" s="38">
        <v>1782</v>
      </c>
      <c r="H13" s="38" t="s">
        <v>178</v>
      </c>
      <c r="I13" s="38" t="s">
        <v>178</v>
      </c>
      <c r="J13" s="1">
        <v>1782</v>
      </c>
      <c r="K13" s="1">
        <v>1782</v>
      </c>
    </row>
    <row r="14" spans="1:11" ht="53.25" customHeight="1" x14ac:dyDescent="0.25">
      <c r="A14" s="2" t="s">
        <v>15</v>
      </c>
      <c r="B14" s="74" t="s">
        <v>116</v>
      </c>
      <c r="C14" s="93"/>
      <c r="D14" s="37" t="s">
        <v>16</v>
      </c>
      <c r="E14" s="2" t="s">
        <v>12</v>
      </c>
      <c r="F14" s="39">
        <v>86</v>
      </c>
      <c r="G14" s="39">
        <v>86</v>
      </c>
      <c r="H14" s="39">
        <v>86</v>
      </c>
      <c r="I14" s="39">
        <v>86</v>
      </c>
      <c r="J14" s="2">
        <v>86</v>
      </c>
      <c r="K14" s="2">
        <v>86</v>
      </c>
    </row>
    <row r="15" spans="1:11" ht="81.75" customHeight="1" x14ac:dyDescent="0.25">
      <c r="A15" s="2" t="s">
        <v>17</v>
      </c>
      <c r="B15" s="66" t="s">
        <v>130</v>
      </c>
      <c r="C15" s="91"/>
      <c r="D15" s="37" t="s">
        <v>16</v>
      </c>
      <c r="E15" s="2" t="s">
        <v>18</v>
      </c>
      <c r="F15" s="39">
        <v>815</v>
      </c>
      <c r="G15" s="39">
        <v>815</v>
      </c>
      <c r="H15" s="39">
        <v>815</v>
      </c>
      <c r="I15" s="39">
        <v>815</v>
      </c>
      <c r="J15" s="2">
        <v>1630</v>
      </c>
      <c r="K15" s="2">
        <v>1630</v>
      </c>
    </row>
    <row r="16" spans="1:11" ht="64.5" customHeight="1" x14ac:dyDescent="0.25">
      <c r="A16" s="2" t="s">
        <v>19</v>
      </c>
      <c r="B16" s="74" t="s">
        <v>158</v>
      </c>
      <c r="C16" s="93"/>
      <c r="D16" s="37" t="s">
        <v>11</v>
      </c>
      <c r="E16" s="37" t="s">
        <v>12</v>
      </c>
      <c r="F16" s="40">
        <v>993</v>
      </c>
      <c r="G16" s="40">
        <v>993</v>
      </c>
      <c r="H16" s="40" t="s">
        <v>178</v>
      </c>
      <c r="I16" s="40" t="s">
        <v>178</v>
      </c>
      <c r="J16" s="37">
        <v>830</v>
      </c>
      <c r="K16" s="37">
        <v>830</v>
      </c>
    </row>
    <row r="17" spans="1:11" ht="92.25" customHeight="1" x14ac:dyDescent="0.25">
      <c r="A17" s="2" t="s">
        <v>149</v>
      </c>
      <c r="B17" s="96" t="s">
        <v>151</v>
      </c>
      <c r="C17" s="97"/>
      <c r="D17" s="40" t="s">
        <v>153</v>
      </c>
      <c r="E17" s="40" t="s">
        <v>12</v>
      </c>
      <c r="F17" s="40">
        <v>77</v>
      </c>
      <c r="G17" s="40" t="s">
        <v>178</v>
      </c>
      <c r="H17" s="40" t="s">
        <v>178</v>
      </c>
      <c r="I17" s="40" t="s">
        <v>178</v>
      </c>
      <c r="J17" s="40">
        <v>77</v>
      </c>
      <c r="K17" s="40">
        <v>77</v>
      </c>
    </row>
    <row r="18" spans="1:11" ht="87" customHeight="1" x14ac:dyDescent="0.25">
      <c r="A18" s="2" t="s">
        <v>150</v>
      </c>
      <c r="B18" s="96" t="s">
        <v>152</v>
      </c>
      <c r="C18" s="97"/>
      <c r="D18" s="40" t="s">
        <v>153</v>
      </c>
      <c r="E18" s="40" t="s">
        <v>12</v>
      </c>
      <c r="F18" s="40">
        <v>1098</v>
      </c>
      <c r="G18" s="40" t="s">
        <v>178</v>
      </c>
      <c r="H18" s="40" t="s">
        <v>178</v>
      </c>
      <c r="I18" s="40" t="s">
        <v>178</v>
      </c>
      <c r="J18" s="40">
        <v>1098</v>
      </c>
      <c r="K18" s="40">
        <v>1098</v>
      </c>
    </row>
    <row r="19" spans="1:11" ht="57" customHeight="1" x14ac:dyDescent="0.25">
      <c r="A19" s="25" t="s">
        <v>21</v>
      </c>
      <c r="B19" s="63" t="s">
        <v>131</v>
      </c>
      <c r="C19" s="94"/>
      <c r="D19" s="94"/>
      <c r="E19" s="94"/>
      <c r="F19" s="94"/>
      <c r="G19" s="94"/>
      <c r="H19" s="94"/>
      <c r="I19" s="94"/>
      <c r="J19" s="94"/>
      <c r="K19" s="95"/>
    </row>
    <row r="20" spans="1:11" ht="69.75" customHeight="1" x14ac:dyDescent="0.25">
      <c r="A20" s="2" t="s">
        <v>22</v>
      </c>
      <c r="B20" s="82" t="s">
        <v>176</v>
      </c>
      <c r="C20" s="67"/>
      <c r="D20" s="37" t="s">
        <v>23</v>
      </c>
      <c r="E20" s="37" t="s">
        <v>12</v>
      </c>
      <c r="F20" s="37">
        <v>334</v>
      </c>
      <c r="G20" s="40">
        <v>385</v>
      </c>
      <c r="H20" s="37">
        <v>385</v>
      </c>
      <c r="I20" s="37">
        <v>385</v>
      </c>
      <c r="J20" s="37">
        <v>385</v>
      </c>
      <c r="K20" s="37">
        <v>385</v>
      </c>
    </row>
    <row r="21" spans="1:11" ht="54.75" customHeight="1" x14ac:dyDescent="0.25">
      <c r="A21" s="25" t="s">
        <v>24</v>
      </c>
      <c r="B21" s="63" t="s">
        <v>132</v>
      </c>
      <c r="C21" s="64"/>
      <c r="D21" s="64"/>
      <c r="E21" s="64"/>
      <c r="F21" s="64"/>
      <c r="G21" s="64"/>
      <c r="H21" s="64"/>
      <c r="I21" s="64"/>
      <c r="J21" s="64"/>
      <c r="K21" s="65"/>
    </row>
    <row r="22" spans="1:11" ht="52.5" customHeight="1" x14ac:dyDescent="0.25">
      <c r="A22" s="2" t="s">
        <v>25</v>
      </c>
      <c r="B22" s="74" t="s">
        <v>170</v>
      </c>
      <c r="C22" s="67"/>
      <c r="D22" s="37" t="s">
        <v>26</v>
      </c>
      <c r="E22" s="2" t="s">
        <v>12</v>
      </c>
      <c r="F22" s="2">
        <v>106</v>
      </c>
      <c r="G22" s="2">
        <v>114</v>
      </c>
      <c r="H22" s="2">
        <v>114</v>
      </c>
      <c r="I22" s="2">
        <v>114</v>
      </c>
      <c r="J22" s="2">
        <v>110</v>
      </c>
      <c r="K22" s="2">
        <v>110</v>
      </c>
    </row>
    <row r="23" spans="1:11" ht="63" customHeight="1" x14ac:dyDescent="0.25">
      <c r="A23" s="2" t="s">
        <v>27</v>
      </c>
      <c r="B23" s="74" t="s">
        <v>171</v>
      </c>
      <c r="C23" s="67"/>
      <c r="D23" s="37" t="s">
        <v>26</v>
      </c>
      <c r="E23" s="2" t="s">
        <v>12</v>
      </c>
      <c r="F23" s="2">
        <v>174</v>
      </c>
      <c r="G23" s="39">
        <v>298</v>
      </c>
      <c r="H23" s="2">
        <v>298</v>
      </c>
      <c r="I23" s="2">
        <v>298</v>
      </c>
      <c r="J23" s="2">
        <v>166</v>
      </c>
      <c r="K23" s="2">
        <v>166</v>
      </c>
    </row>
    <row r="24" spans="1:11" ht="35.25" customHeight="1" x14ac:dyDescent="0.25">
      <c r="A24" s="25" t="s">
        <v>28</v>
      </c>
      <c r="B24" s="63" t="s">
        <v>159</v>
      </c>
      <c r="C24" s="64"/>
      <c r="D24" s="64"/>
      <c r="E24" s="64"/>
      <c r="F24" s="64"/>
      <c r="G24" s="64"/>
      <c r="H24" s="64"/>
      <c r="I24" s="64"/>
      <c r="J24" s="64"/>
      <c r="K24" s="65"/>
    </row>
    <row r="25" spans="1:11" ht="33.75" customHeight="1" x14ac:dyDescent="0.25">
      <c r="A25" s="2" t="s">
        <v>29</v>
      </c>
      <c r="B25" s="82" t="s">
        <v>30</v>
      </c>
      <c r="C25" s="67"/>
      <c r="D25" s="89" t="s">
        <v>31</v>
      </c>
      <c r="E25" s="2" t="s">
        <v>12</v>
      </c>
      <c r="F25" s="1">
        <f t="shared" ref="F25:K25" si="0">F26+F27+F28+F29</f>
        <v>7236</v>
      </c>
      <c r="G25" s="1">
        <f t="shared" si="0"/>
        <v>6362</v>
      </c>
      <c r="H25" s="1">
        <f t="shared" si="0"/>
        <v>6362</v>
      </c>
      <c r="I25" s="1">
        <f t="shared" si="0"/>
        <v>6362</v>
      </c>
      <c r="J25" s="1">
        <f t="shared" si="0"/>
        <v>6362</v>
      </c>
      <c r="K25" s="1">
        <f t="shared" si="0"/>
        <v>6362</v>
      </c>
    </row>
    <row r="26" spans="1:11" ht="37.5" customHeight="1" x14ac:dyDescent="0.25">
      <c r="A26" s="26" t="s">
        <v>32</v>
      </c>
      <c r="B26" s="74" t="s">
        <v>91</v>
      </c>
      <c r="C26" s="67"/>
      <c r="D26" s="89"/>
      <c r="E26" s="27" t="s">
        <v>12</v>
      </c>
      <c r="F26" s="41">
        <v>164</v>
      </c>
      <c r="G26" s="54">
        <v>177</v>
      </c>
      <c r="H26" s="41">
        <v>177</v>
      </c>
      <c r="I26" s="41">
        <v>177</v>
      </c>
      <c r="J26" s="41">
        <v>177</v>
      </c>
      <c r="K26" s="41">
        <v>177</v>
      </c>
    </row>
    <row r="27" spans="1:11" ht="68.25" customHeight="1" x14ac:dyDescent="0.25">
      <c r="A27" s="26" t="s">
        <v>33</v>
      </c>
      <c r="B27" s="74" t="s">
        <v>160</v>
      </c>
      <c r="C27" s="67"/>
      <c r="D27" s="89"/>
      <c r="E27" s="27" t="s">
        <v>12</v>
      </c>
      <c r="F27" s="41">
        <v>5667</v>
      </c>
      <c r="G27" s="54">
        <v>4775</v>
      </c>
      <c r="H27" s="41">
        <v>4775</v>
      </c>
      <c r="I27" s="41">
        <v>4775</v>
      </c>
      <c r="J27" s="41">
        <v>4775</v>
      </c>
      <c r="K27" s="41">
        <v>4775</v>
      </c>
    </row>
    <row r="28" spans="1:11" ht="26.25" customHeight="1" x14ac:dyDescent="0.25">
      <c r="A28" s="26" t="s">
        <v>34</v>
      </c>
      <c r="B28" s="74" t="s">
        <v>35</v>
      </c>
      <c r="C28" s="67"/>
      <c r="D28" s="89"/>
      <c r="E28" s="27" t="s">
        <v>12</v>
      </c>
      <c r="F28" s="41">
        <v>1313</v>
      </c>
      <c r="G28" s="54">
        <v>1315</v>
      </c>
      <c r="H28" s="41">
        <v>1315</v>
      </c>
      <c r="I28" s="41">
        <v>1315</v>
      </c>
      <c r="J28" s="41">
        <v>1315</v>
      </c>
      <c r="K28" s="41">
        <v>1315</v>
      </c>
    </row>
    <row r="29" spans="1:11" ht="29.25" customHeight="1" x14ac:dyDescent="0.25">
      <c r="A29" s="26" t="s">
        <v>36</v>
      </c>
      <c r="B29" s="74" t="s">
        <v>37</v>
      </c>
      <c r="C29" s="67"/>
      <c r="D29" s="89"/>
      <c r="E29" s="27" t="s">
        <v>12</v>
      </c>
      <c r="F29" s="41">
        <v>92</v>
      </c>
      <c r="G29" s="54">
        <v>95</v>
      </c>
      <c r="H29" s="41">
        <v>95</v>
      </c>
      <c r="I29" s="41">
        <v>95</v>
      </c>
      <c r="J29" s="41">
        <v>95</v>
      </c>
      <c r="K29" s="41">
        <v>95</v>
      </c>
    </row>
    <row r="30" spans="1:11" ht="135" customHeight="1" x14ac:dyDescent="0.25">
      <c r="A30" s="2" t="s">
        <v>38</v>
      </c>
      <c r="B30" s="74" t="s">
        <v>39</v>
      </c>
      <c r="C30" s="67"/>
      <c r="D30" s="37" t="s">
        <v>40</v>
      </c>
      <c r="E30" s="2" t="s">
        <v>12</v>
      </c>
      <c r="F30" s="2">
        <v>1</v>
      </c>
      <c r="G30" s="39">
        <v>1</v>
      </c>
      <c r="H30" s="2">
        <v>1</v>
      </c>
      <c r="I30" s="2">
        <v>1</v>
      </c>
      <c r="J30" s="2">
        <v>1</v>
      </c>
      <c r="K30" s="2">
        <v>1</v>
      </c>
    </row>
    <row r="31" spans="1:11" ht="63" customHeight="1" x14ac:dyDescent="0.25">
      <c r="A31" s="2" t="s">
        <v>41</v>
      </c>
      <c r="B31" s="74" t="s">
        <v>42</v>
      </c>
      <c r="C31" s="67"/>
      <c r="D31" s="37" t="s">
        <v>26</v>
      </c>
      <c r="E31" s="2" t="s">
        <v>12</v>
      </c>
      <c r="F31" s="2">
        <v>203</v>
      </c>
      <c r="G31" s="39">
        <v>215</v>
      </c>
      <c r="H31" s="2">
        <v>215</v>
      </c>
      <c r="I31" s="2">
        <v>215</v>
      </c>
      <c r="J31" s="2">
        <v>215</v>
      </c>
      <c r="K31" s="2">
        <v>215</v>
      </c>
    </row>
    <row r="32" spans="1:11" ht="52.5" customHeight="1" x14ac:dyDescent="0.25">
      <c r="A32" s="2" t="s">
        <v>43</v>
      </c>
      <c r="B32" s="74" t="s">
        <v>117</v>
      </c>
      <c r="C32" s="67"/>
      <c r="D32" s="37" t="s">
        <v>26</v>
      </c>
      <c r="E32" s="2" t="s">
        <v>12</v>
      </c>
      <c r="F32" s="2">
        <v>18</v>
      </c>
      <c r="G32" s="39">
        <v>20</v>
      </c>
      <c r="H32" s="2">
        <v>20</v>
      </c>
      <c r="I32" s="2">
        <v>20</v>
      </c>
      <c r="J32" s="2">
        <v>20</v>
      </c>
      <c r="K32" s="2">
        <v>20</v>
      </c>
    </row>
    <row r="33" spans="1:11" ht="63" customHeight="1" x14ac:dyDescent="0.25">
      <c r="A33" s="2" t="s">
        <v>44</v>
      </c>
      <c r="B33" s="74" t="s">
        <v>177</v>
      </c>
      <c r="C33" s="67"/>
      <c r="D33" s="37" t="s">
        <v>45</v>
      </c>
      <c r="E33" s="2" t="s">
        <v>12</v>
      </c>
      <c r="F33" s="2">
        <v>6</v>
      </c>
      <c r="G33" s="2">
        <v>7</v>
      </c>
      <c r="H33" s="2">
        <v>7</v>
      </c>
      <c r="I33" s="2">
        <v>7</v>
      </c>
      <c r="J33" s="2">
        <v>7</v>
      </c>
      <c r="K33" s="2">
        <v>7</v>
      </c>
    </row>
    <row r="34" spans="1:11" ht="78.75" customHeight="1" x14ac:dyDescent="0.25">
      <c r="A34" s="2" t="s">
        <v>46</v>
      </c>
      <c r="B34" s="74" t="s">
        <v>47</v>
      </c>
      <c r="C34" s="67"/>
      <c r="D34" s="37" t="s">
        <v>26</v>
      </c>
      <c r="E34" s="2" t="s">
        <v>12</v>
      </c>
      <c r="F34" s="2">
        <v>1</v>
      </c>
      <c r="G34" s="2">
        <v>1</v>
      </c>
      <c r="H34" s="2">
        <v>1</v>
      </c>
      <c r="I34" s="2">
        <v>1</v>
      </c>
      <c r="J34" s="2">
        <v>1</v>
      </c>
      <c r="K34" s="2">
        <v>1</v>
      </c>
    </row>
    <row r="35" spans="1:11" ht="51" customHeight="1" x14ac:dyDescent="0.25">
      <c r="A35" s="2" t="s">
        <v>48</v>
      </c>
      <c r="B35" s="74" t="s">
        <v>161</v>
      </c>
      <c r="C35" s="67"/>
      <c r="D35" s="37" t="s">
        <v>45</v>
      </c>
      <c r="E35" s="2" t="s">
        <v>12</v>
      </c>
      <c r="F35" s="2">
        <v>1</v>
      </c>
      <c r="G35" s="2">
        <v>1</v>
      </c>
      <c r="H35" s="2">
        <v>1</v>
      </c>
      <c r="I35" s="2">
        <v>1</v>
      </c>
      <c r="J35" s="2">
        <v>1</v>
      </c>
      <c r="K35" s="2">
        <v>1</v>
      </c>
    </row>
    <row r="36" spans="1:11" ht="69.75" customHeight="1" x14ac:dyDescent="0.25">
      <c r="A36" s="2" t="s">
        <v>49</v>
      </c>
      <c r="B36" s="74" t="s">
        <v>111</v>
      </c>
      <c r="C36" s="67"/>
      <c r="D36" s="37" t="s">
        <v>40</v>
      </c>
      <c r="E36" s="2" t="s">
        <v>12</v>
      </c>
      <c r="F36" s="37">
        <v>2</v>
      </c>
      <c r="G36" s="2">
        <v>1</v>
      </c>
      <c r="H36" s="2">
        <v>1</v>
      </c>
      <c r="I36" s="2">
        <v>1</v>
      </c>
      <c r="J36" s="2">
        <v>1</v>
      </c>
      <c r="K36" s="2">
        <v>1</v>
      </c>
    </row>
    <row r="37" spans="1:11" ht="92.25" customHeight="1" x14ac:dyDescent="0.25">
      <c r="A37" s="2" t="s">
        <v>50</v>
      </c>
      <c r="B37" s="74" t="s">
        <v>112</v>
      </c>
      <c r="C37" s="67"/>
      <c r="D37" s="37" t="s">
        <v>51</v>
      </c>
      <c r="E37" s="2" t="s">
        <v>12</v>
      </c>
      <c r="F37" s="2">
        <v>3</v>
      </c>
      <c r="G37" s="39">
        <v>4</v>
      </c>
      <c r="H37" s="2">
        <v>4</v>
      </c>
      <c r="I37" s="2">
        <v>4</v>
      </c>
      <c r="J37" s="2">
        <v>4</v>
      </c>
      <c r="K37" s="2">
        <v>4</v>
      </c>
    </row>
    <row r="38" spans="1:11" ht="109.5" customHeight="1" x14ac:dyDescent="0.25">
      <c r="A38" s="2" t="s">
        <v>52</v>
      </c>
      <c r="B38" s="74" t="s">
        <v>113</v>
      </c>
      <c r="C38" s="67"/>
      <c r="D38" s="37" t="s">
        <v>40</v>
      </c>
      <c r="E38" s="2" t="s">
        <v>12</v>
      </c>
      <c r="F38" s="2">
        <v>1</v>
      </c>
      <c r="G38" s="2">
        <v>3</v>
      </c>
      <c r="H38" s="2">
        <v>3</v>
      </c>
      <c r="I38" s="2">
        <v>3</v>
      </c>
      <c r="J38" s="2">
        <v>3</v>
      </c>
      <c r="K38" s="2">
        <v>3</v>
      </c>
    </row>
    <row r="39" spans="1:11" ht="66" customHeight="1" x14ac:dyDescent="0.25">
      <c r="A39" s="2" t="s">
        <v>53</v>
      </c>
      <c r="B39" s="74" t="s">
        <v>114</v>
      </c>
      <c r="C39" s="67"/>
      <c r="D39" s="37" t="s">
        <v>40</v>
      </c>
      <c r="E39" s="2" t="s">
        <v>12</v>
      </c>
      <c r="F39" s="2">
        <v>1</v>
      </c>
      <c r="G39" s="2">
        <v>1</v>
      </c>
      <c r="H39" s="2">
        <v>1</v>
      </c>
      <c r="I39" s="2">
        <v>1</v>
      </c>
      <c r="J39" s="2">
        <v>1</v>
      </c>
      <c r="K39" s="2">
        <v>1</v>
      </c>
    </row>
    <row r="40" spans="1:11" ht="61.5" customHeight="1" x14ac:dyDescent="0.25">
      <c r="A40" s="2" t="s">
        <v>54</v>
      </c>
      <c r="B40" s="74" t="s">
        <v>162</v>
      </c>
      <c r="C40" s="67"/>
      <c r="D40" s="37" t="s">
        <v>40</v>
      </c>
      <c r="E40" s="2" t="s">
        <v>12</v>
      </c>
      <c r="F40" s="2">
        <v>5</v>
      </c>
      <c r="G40" s="39">
        <v>5</v>
      </c>
      <c r="H40" s="2">
        <v>5</v>
      </c>
      <c r="I40" s="2">
        <v>5</v>
      </c>
      <c r="J40" s="2">
        <v>5</v>
      </c>
      <c r="K40" s="2">
        <v>5</v>
      </c>
    </row>
    <row r="41" spans="1:11" ht="82.5" customHeight="1" x14ac:dyDescent="0.25">
      <c r="A41" s="2" t="s">
        <v>55</v>
      </c>
      <c r="B41" s="74" t="s">
        <v>163</v>
      </c>
      <c r="C41" s="67"/>
      <c r="D41" s="37" t="s">
        <v>40</v>
      </c>
      <c r="E41" s="2" t="s">
        <v>12</v>
      </c>
      <c r="F41" s="2">
        <v>168</v>
      </c>
      <c r="G41" s="48">
        <v>515</v>
      </c>
      <c r="H41" s="2">
        <v>168</v>
      </c>
      <c r="I41" s="2">
        <v>168</v>
      </c>
      <c r="J41" s="2">
        <v>211</v>
      </c>
      <c r="K41" s="2">
        <v>211</v>
      </c>
    </row>
    <row r="42" spans="1:11" ht="52.5" customHeight="1" x14ac:dyDescent="0.25">
      <c r="A42" s="2" t="s">
        <v>56</v>
      </c>
      <c r="B42" s="74" t="s">
        <v>83</v>
      </c>
      <c r="C42" s="67"/>
      <c r="D42" s="37" t="s">
        <v>92</v>
      </c>
      <c r="E42" s="37" t="s">
        <v>71</v>
      </c>
      <c r="F42" s="37">
        <v>585</v>
      </c>
      <c r="G42" s="37">
        <v>586</v>
      </c>
      <c r="H42" s="37">
        <v>586</v>
      </c>
      <c r="I42" s="37">
        <v>586</v>
      </c>
      <c r="J42" s="37">
        <v>585</v>
      </c>
      <c r="K42" s="37">
        <v>585</v>
      </c>
    </row>
    <row r="43" spans="1:11" ht="36.75" customHeight="1" x14ac:dyDescent="0.25">
      <c r="A43" s="25" t="s">
        <v>57</v>
      </c>
      <c r="B43" s="63" t="s">
        <v>133</v>
      </c>
      <c r="C43" s="64"/>
      <c r="D43" s="64"/>
      <c r="E43" s="64"/>
      <c r="F43" s="64"/>
      <c r="G43" s="64"/>
      <c r="H43" s="64"/>
      <c r="I43" s="64"/>
      <c r="J43" s="64"/>
      <c r="K43" s="65"/>
    </row>
    <row r="44" spans="1:11" ht="60.75" customHeight="1" x14ac:dyDescent="0.25">
      <c r="A44" s="47" t="s">
        <v>58</v>
      </c>
      <c r="B44" s="79" t="s">
        <v>164</v>
      </c>
      <c r="C44" s="42" t="s">
        <v>93</v>
      </c>
      <c r="D44" s="37" t="s">
        <v>26</v>
      </c>
      <c r="E44" s="27" t="s">
        <v>12</v>
      </c>
      <c r="F44" s="27">
        <v>36</v>
      </c>
      <c r="G44" s="55">
        <v>41</v>
      </c>
      <c r="H44" s="55">
        <v>41</v>
      </c>
      <c r="I44" s="55">
        <v>41</v>
      </c>
      <c r="J44" s="55">
        <v>41</v>
      </c>
      <c r="K44" s="55">
        <v>41</v>
      </c>
    </row>
    <row r="45" spans="1:11" ht="66" customHeight="1" x14ac:dyDescent="0.25">
      <c r="A45" s="47" t="s">
        <v>59</v>
      </c>
      <c r="B45" s="80"/>
      <c r="C45" s="42" t="s">
        <v>109</v>
      </c>
      <c r="D45" s="37" t="s">
        <v>26</v>
      </c>
      <c r="E45" s="27" t="s">
        <v>12</v>
      </c>
      <c r="F45" s="37">
        <v>12</v>
      </c>
      <c r="G45" s="40">
        <v>17</v>
      </c>
      <c r="H45" s="40">
        <v>17</v>
      </c>
      <c r="I45" s="40">
        <v>17</v>
      </c>
      <c r="J45" s="40">
        <v>17</v>
      </c>
      <c r="K45" s="40">
        <v>17</v>
      </c>
    </row>
    <row r="46" spans="1:11" ht="69.75" customHeight="1" x14ac:dyDescent="0.25">
      <c r="A46" s="47" t="s">
        <v>94</v>
      </c>
      <c r="B46" s="81"/>
      <c r="C46" s="42" t="s">
        <v>95</v>
      </c>
      <c r="D46" s="37" t="s">
        <v>26</v>
      </c>
      <c r="E46" s="27" t="s">
        <v>12</v>
      </c>
      <c r="F46" s="37">
        <v>12</v>
      </c>
      <c r="G46" s="40">
        <v>17</v>
      </c>
      <c r="H46" s="40">
        <v>17</v>
      </c>
      <c r="I46" s="40">
        <v>17</v>
      </c>
      <c r="J46" s="40">
        <v>17</v>
      </c>
      <c r="K46" s="40">
        <v>17</v>
      </c>
    </row>
    <row r="47" spans="1:11" ht="36.75" customHeight="1" x14ac:dyDescent="0.25">
      <c r="A47" s="25" t="s">
        <v>60</v>
      </c>
      <c r="B47" s="63" t="s">
        <v>192</v>
      </c>
      <c r="C47" s="64"/>
      <c r="D47" s="64"/>
      <c r="E47" s="64"/>
      <c r="F47" s="64"/>
      <c r="G47" s="64"/>
      <c r="H47" s="64"/>
      <c r="I47" s="64"/>
      <c r="J47" s="64"/>
      <c r="K47" s="65"/>
    </row>
    <row r="48" spans="1:11" ht="50.25" customHeight="1" x14ac:dyDescent="0.25">
      <c r="A48" s="2" t="s">
        <v>61</v>
      </c>
      <c r="B48" s="74" t="s">
        <v>118</v>
      </c>
      <c r="C48" s="67"/>
      <c r="D48" s="37" t="s">
        <v>45</v>
      </c>
      <c r="E48" s="2" t="s">
        <v>12</v>
      </c>
      <c r="F48" s="2">
        <v>258</v>
      </c>
      <c r="G48" s="39">
        <v>237</v>
      </c>
      <c r="H48" s="2">
        <v>237</v>
      </c>
      <c r="I48" s="2">
        <v>237</v>
      </c>
      <c r="J48" s="2">
        <v>237</v>
      </c>
      <c r="K48" s="2">
        <v>237</v>
      </c>
    </row>
    <row r="49" spans="1:11" ht="44.25" customHeight="1" x14ac:dyDescent="0.25">
      <c r="A49" s="25" t="s">
        <v>62</v>
      </c>
      <c r="B49" s="63" t="s">
        <v>134</v>
      </c>
      <c r="C49" s="64"/>
      <c r="D49" s="64"/>
      <c r="E49" s="64"/>
      <c r="F49" s="64"/>
      <c r="G49" s="64"/>
      <c r="H49" s="64"/>
      <c r="I49" s="64"/>
      <c r="J49" s="64"/>
      <c r="K49" s="65"/>
    </row>
    <row r="50" spans="1:11" ht="73.5" customHeight="1" x14ac:dyDescent="0.25">
      <c r="A50" s="2" t="s">
        <v>63</v>
      </c>
      <c r="B50" s="74" t="s">
        <v>64</v>
      </c>
      <c r="C50" s="67"/>
      <c r="D50" s="37" t="s">
        <v>65</v>
      </c>
      <c r="E50" s="2" t="s">
        <v>12</v>
      </c>
      <c r="F50" s="2">
        <v>10</v>
      </c>
      <c r="G50" s="39">
        <v>8</v>
      </c>
      <c r="H50" s="2">
        <v>8</v>
      </c>
      <c r="I50" s="2">
        <v>8</v>
      </c>
      <c r="J50" s="2">
        <v>8</v>
      </c>
      <c r="K50" s="2">
        <v>8</v>
      </c>
    </row>
    <row r="51" spans="1:11" ht="114.75" customHeight="1" x14ac:dyDescent="0.25">
      <c r="A51" s="2" t="s">
        <v>66</v>
      </c>
      <c r="B51" s="74" t="s">
        <v>139</v>
      </c>
      <c r="C51" s="67"/>
      <c r="D51" s="37" t="s">
        <v>67</v>
      </c>
      <c r="E51" s="37" t="s">
        <v>12</v>
      </c>
      <c r="F51" s="43" t="s">
        <v>96</v>
      </c>
      <c r="G51" s="37" t="s">
        <v>81</v>
      </c>
      <c r="H51" s="37" t="s">
        <v>81</v>
      </c>
      <c r="I51" s="37" t="s">
        <v>81</v>
      </c>
      <c r="J51" s="37" t="s">
        <v>81</v>
      </c>
      <c r="K51" s="37" t="s">
        <v>81</v>
      </c>
    </row>
    <row r="52" spans="1:11" ht="34.5" customHeight="1" x14ac:dyDescent="0.25">
      <c r="A52" s="25" t="s">
        <v>68</v>
      </c>
      <c r="B52" s="63" t="s">
        <v>135</v>
      </c>
      <c r="C52" s="64"/>
      <c r="D52" s="64"/>
      <c r="E52" s="64"/>
      <c r="F52" s="64"/>
      <c r="G52" s="64"/>
      <c r="H52" s="64"/>
      <c r="I52" s="64"/>
      <c r="J52" s="64"/>
      <c r="K52" s="65"/>
    </row>
    <row r="53" spans="1:11" ht="57" customHeight="1" x14ac:dyDescent="0.25">
      <c r="A53" s="2" t="s">
        <v>69</v>
      </c>
      <c r="B53" s="74" t="s">
        <v>110</v>
      </c>
      <c r="C53" s="67"/>
      <c r="D53" s="37" t="s">
        <v>97</v>
      </c>
      <c r="E53" s="37" t="s">
        <v>20</v>
      </c>
      <c r="F53" s="37">
        <v>0.4</v>
      </c>
      <c r="G53" s="40">
        <v>0.4</v>
      </c>
      <c r="H53" s="37">
        <v>0.4</v>
      </c>
      <c r="I53" s="37">
        <v>0.4</v>
      </c>
      <c r="J53" s="37">
        <v>0.4</v>
      </c>
      <c r="K53" s="37">
        <v>0.4</v>
      </c>
    </row>
    <row r="54" spans="1:11" ht="43.5" customHeight="1" x14ac:dyDescent="0.25">
      <c r="A54" s="28" t="s">
        <v>98</v>
      </c>
      <c r="B54" s="73" t="s">
        <v>136</v>
      </c>
      <c r="C54" s="64"/>
      <c r="D54" s="64"/>
      <c r="E54" s="64"/>
      <c r="F54" s="64"/>
      <c r="G54" s="64"/>
      <c r="H54" s="64"/>
      <c r="I54" s="64"/>
      <c r="J54" s="64"/>
      <c r="K54" s="65"/>
    </row>
    <row r="55" spans="1:11" ht="48.75" customHeight="1" x14ac:dyDescent="0.25">
      <c r="A55" s="28" t="s">
        <v>72</v>
      </c>
      <c r="B55" s="66" t="s">
        <v>115</v>
      </c>
      <c r="C55" s="65"/>
      <c r="D55" s="37" t="s">
        <v>26</v>
      </c>
      <c r="E55" s="37" t="s">
        <v>12</v>
      </c>
      <c r="F55" s="2">
        <v>5314</v>
      </c>
      <c r="G55" s="2">
        <v>9876</v>
      </c>
      <c r="H55" s="2">
        <v>9876</v>
      </c>
      <c r="I55" s="2">
        <v>9876</v>
      </c>
      <c r="J55" s="2">
        <v>10216</v>
      </c>
      <c r="K55" s="2">
        <v>10216</v>
      </c>
    </row>
    <row r="56" spans="1:11" ht="34.5" customHeight="1" x14ac:dyDescent="0.25">
      <c r="A56" s="28" t="s">
        <v>73</v>
      </c>
      <c r="B56" s="75" t="s">
        <v>165</v>
      </c>
      <c r="C56" s="64"/>
      <c r="D56" s="64"/>
      <c r="E56" s="64"/>
      <c r="F56" s="64"/>
      <c r="G56" s="64"/>
      <c r="H56" s="64"/>
      <c r="I56" s="64"/>
      <c r="J56" s="64"/>
      <c r="K56" s="65"/>
    </row>
    <row r="57" spans="1:11" ht="53.25" customHeight="1" x14ac:dyDescent="0.25">
      <c r="A57" s="28" t="s">
        <v>74</v>
      </c>
      <c r="B57" s="66" t="s">
        <v>99</v>
      </c>
      <c r="C57" s="65"/>
      <c r="D57" s="37" t="s">
        <v>26</v>
      </c>
      <c r="E57" s="37" t="s">
        <v>12</v>
      </c>
      <c r="F57" s="37">
        <v>222</v>
      </c>
      <c r="G57" s="52">
        <v>241</v>
      </c>
      <c r="H57" s="37">
        <v>235</v>
      </c>
      <c r="I57" s="37">
        <v>235</v>
      </c>
      <c r="J57" s="37">
        <v>235</v>
      </c>
      <c r="K57" s="37">
        <v>235</v>
      </c>
    </row>
    <row r="58" spans="1:11" ht="39" customHeight="1" x14ac:dyDescent="0.25">
      <c r="A58" s="28" t="s">
        <v>75</v>
      </c>
      <c r="B58" s="74" t="s">
        <v>80</v>
      </c>
      <c r="C58" s="65"/>
      <c r="D58" s="37" t="s">
        <v>70</v>
      </c>
      <c r="E58" s="2" t="s">
        <v>84</v>
      </c>
      <c r="F58" s="37">
        <v>1</v>
      </c>
      <c r="G58" s="2">
        <v>1</v>
      </c>
      <c r="H58" s="2">
        <v>1</v>
      </c>
      <c r="I58" s="2">
        <v>1</v>
      </c>
      <c r="J58" s="2">
        <v>1</v>
      </c>
      <c r="K58" s="2">
        <v>1</v>
      </c>
    </row>
    <row r="59" spans="1:11" ht="62.25" customHeight="1" x14ac:dyDescent="0.25">
      <c r="A59" s="25" t="s">
        <v>76</v>
      </c>
      <c r="B59" s="99" t="s">
        <v>191</v>
      </c>
      <c r="C59" s="100"/>
      <c r="D59" s="100"/>
      <c r="E59" s="100"/>
      <c r="F59" s="100"/>
      <c r="G59" s="100"/>
      <c r="H59" s="100"/>
      <c r="I59" s="100"/>
      <c r="J59" s="100"/>
      <c r="K59" s="98"/>
    </row>
    <row r="60" spans="1:11" ht="132" customHeight="1" x14ac:dyDescent="0.25">
      <c r="A60" s="28" t="s">
        <v>77</v>
      </c>
      <c r="B60" s="74" t="s">
        <v>123</v>
      </c>
      <c r="C60" s="98"/>
      <c r="D60" s="46" t="s">
        <v>180</v>
      </c>
      <c r="E60" s="2" t="s">
        <v>82</v>
      </c>
      <c r="F60" s="46">
        <v>4003</v>
      </c>
      <c r="G60" s="39">
        <v>4122</v>
      </c>
      <c r="H60" s="2">
        <v>4142</v>
      </c>
      <c r="I60" s="2">
        <v>4142</v>
      </c>
      <c r="J60" s="2">
        <v>4100</v>
      </c>
      <c r="K60" s="2">
        <v>4100</v>
      </c>
    </row>
    <row r="61" spans="1:11" ht="102.75" customHeight="1" x14ac:dyDescent="0.25">
      <c r="A61" s="2" t="s">
        <v>78</v>
      </c>
      <c r="B61" s="74" t="s">
        <v>124</v>
      </c>
      <c r="C61" s="98"/>
      <c r="D61" s="46" t="s">
        <v>181</v>
      </c>
      <c r="E61" s="2" t="s">
        <v>82</v>
      </c>
      <c r="F61" s="46">
        <v>86</v>
      </c>
      <c r="G61" s="39">
        <v>157</v>
      </c>
      <c r="H61" s="4">
        <v>157</v>
      </c>
      <c r="I61" s="4">
        <v>157</v>
      </c>
      <c r="J61" s="4">
        <v>188</v>
      </c>
      <c r="K61" s="4">
        <v>190</v>
      </c>
    </row>
    <row r="62" spans="1:11" ht="105.75" customHeight="1" x14ac:dyDescent="0.25">
      <c r="A62" s="2" t="s">
        <v>100</v>
      </c>
      <c r="B62" s="74" t="s">
        <v>125</v>
      </c>
      <c r="C62" s="98"/>
      <c r="D62" s="46" t="s">
        <v>182</v>
      </c>
      <c r="E62" s="2" t="s">
        <v>82</v>
      </c>
      <c r="F62" s="46">
        <v>63</v>
      </c>
      <c r="G62" s="39">
        <v>55</v>
      </c>
      <c r="H62" s="4">
        <v>55</v>
      </c>
      <c r="I62" s="4">
        <v>55</v>
      </c>
      <c r="J62" s="4">
        <v>70</v>
      </c>
      <c r="K62" s="4">
        <v>70</v>
      </c>
    </row>
    <row r="63" spans="1:11" ht="171.75" customHeight="1" x14ac:dyDescent="0.25">
      <c r="A63" s="2" t="s">
        <v>120</v>
      </c>
      <c r="B63" s="74" t="s">
        <v>126</v>
      </c>
      <c r="C63" s="98"/>
      <c r="D63" s="46" t="s">
        <v>183</v>
      </c>
      <c r="E63" s="2" t="s">
        <v>82</v>
      </c>
      <c r="F63" s="46">
        <v>106</v>
      </c>
      <c r="G63" s="39">
        <v>106</v>
      </c>
      <c r="H63" s="2">
        <v>106</v>
      </c>
      <c r="I63" s="2">
        <v>106</v>
      </c>
      <c r="J63" s="2">
        <v>100</v>
      </c>
      <c r="K63" s="2">
        <v>100</v>
      </c>
    </row>
    <row r="64" spans="1:11" ht="171" customHeight="1" x14ac:dyDescent="0.25">
      <c r="A64" s="2" t="s">
        <v>121</v>
      </c>
      <c r="B64" s="66" t="s">
        <v>127</v>
      </c>
      <c r="C64" s="67"/>
      <c r="D64" s="46" t="s">
        <v>184</v>
      </c>
      <c r="E64" s="2" t="s">
        <v>82</v>
      </c>
      <c r="F64" s="46">
        <v>77</v>
      </c>
      <c r="G64" s="39">
        <v>56</v>
      </c>
      <c r="H64" s="4">
        <v>56</v>
      </c>
      <c r="I64" s="4">
        <v>56</v>
      </c>
      <c r="J64" s="4">
        <v>30</v>
      </c>
      <c r="K64" s="4">
        <v>30</v>
      </c>
    </row>
    <row r="65" spans="1:11" ht="172.5" customHeight="1" x14ac:dyDescent="0.25">
      <c r="A65" s="2" t="s">
        <v>122</v>
      </c>
      <c r="B65" s="66" t="s">
        <v>128</v>
      </c>
      <c r="C65" s="67"/>
      <c r="D65" s="46" t="s">
        <v>185</v>
      </c>
      <c r="E65" s="2" t="s">
        <v>82</v>
      </c>
      <c r="F65" s="27">
        <v>3</v>
      </c>
      <c r="G65" s="27">
        <v>4</v>
      </c>
      <c r="H65" s="27">
        <v>3</v>
      </c>
      <c r="I65" s="27">
        <v>3</v>
      </c>
      <c r="J65" s="27">
        <v>3</v>
      </c>
      <c r="K65" s="27">
        <v>3</v>
      </c>
    </row>
    <row r="66" spans="1:11" ht="54.75" customHeight="1" x14ac:dyDescent="0.25">
      <c r="A66" s="29" t="s">
        <v>140</v>
      </c>
      <c r="B66" s="66" t="s">
        <v>193</v>
      </c>
      <c r="C66" s="67"/>
      <c r="D66" s="46" t="s">
        <v>174</v>
      </c>
      <c r="E66" s="46" t="s">
        <v>82</v>
      </c>
      <c r="F66" s="46">
        <v>3972</v>
      </c>
      <c r="G66" s="46">
        <v>4481</v>
      </c>
      <c r="H66" s="46" t="s">
        <v>178</v>
      </c>
      <c r="I66" s="46" t="s">
        <v>178</v>
      </c>
      <c r="J66" s="46" t="s">
        <v>178</v>
      </c>
      <c r="K66" s="46" t="s">
        <v>178</v>
      </c>
    </row>
    <row r="67" spans="1:11" ht="123.75" customHeight="1" x14ac:dyDescent="0.25">
      <c r="A67" s="29" t="s">
        <v>179</v>
      </c>
      <c r="B67" s="66" t="s">
        <v>187</v>
      </c>
      <c r="C67" s="67"/>
      <c r="D67" s="46" t="s">
        <v>186</v>
      </c>
      <c r="E67" s="46" t="s">
        <v>82</v>
      </c>
      <c r="F67" s="46">
        <v>1</v>
      </c>
      <c r="G67" s="46">
        <v>1</v>
      </c>
      <c r="H67" s="46" t="s">
        <v>178</v>
      </c>
      <c r="I67" s="46" t="s">
        <v>178</v>
      </c>
      <c r="J67" s="46" t="s">
        <v>178</v>
      </c>
      <c r="K67" s="46" t="s">
        <v>178</v>
      </c>
    </row>
    <row r="68" spans="1:11" ht="15.75" x14ac:dyDescent="0.25">
      <c r="A68" s="30">
        <v>12</v>
      </c>
      <c r="B68" s="72" t="s">
        <v>137</v>
      </c>
      <c r="C68" s="67"/>
      <c r="D68" s="18"/>
      <c r="E68" s="31"/>
      <c r="F68" s="18"/>
      <c r="G68" s="31"/>
      <c r="H68" s="32"/>
      <c r="I68" s="32"/>
      <c r="J68" s="32"/>
      <c r="K68" s="32"/>
    </row>
    <row r="69" spans="1:11" ht="49.5" customHeight="1" x14ac:dyDescent="0.25">
      <c r="A69" s="2" t="s">
        <v>104</v>
      </c>
      <c r="B69" s="74" t="s">
        <v>101</v>
      </c>
      <c r="C69" s="67"/>
      <c r="D69" s="37" t="s">
        <v>70</v>
      </c>
      <c r="E69" s="2" t="s">
        <v>84</v>
      </c>
      <c r="F69" s="37">
        <v>1</v>
      </c>
      <c r="G69" s="37">
        <v>1</v>
      </c>
      <c r="H69" s="3">
        <v>1</v>
      </c>
      <c r="I69" s="3">
        <v>1</v>
      </c>
      <c r="J69" s="3">
        <v>1</v>
      </c>
      <c r="K69" s="3">
        <v>1</v>
      </c>
    </row>
    <row r="70" spans="1:11" ht="31.5" x14ac:dyDescent="0.25">
      <c r="A70" s="2" t="s">
        <v>103</v>
      </c>
      <c r="B70" s="74" t="s">
        <v>102</v>
      </c>
      <c r="C70" s="67"/>
      <c r="D70" s="37" t="s">
        <v>70</v>
      </c>
      <c r="E70" s="2" t="s">
        <v>84</v>
      </c>
      <c r="F70" s="37">
        <v>1</v>
      </c>
      <c r="G70" s="37">
        <v>1</v>
      </c>
      <c r="H70" s="3">
        <v>1</v>
      </c>
      <c r="I70" s="3">
        <v>1</v>
      </c>
      <c r="J70" s="3">
        <v>1</v>
      </c>
      <c r="K70" s="3">
        <v>1</v>
      </c>
    </row>
    <row r="71" spans="1:11" ht="18.75" customHeight="1" x14ac:dyDescent="0.25">
      <c r="A71" s="25" t="s">
        <v>79</v>
      </c>
      <c r="B71" s="63" t="s">
        <v>138</v>
      </c>
      <c r="C71" s="64"/>
      <c r="D71" s="64"/>
      <c r="E71" s="64"/>
      <c r="F71" s="64"/>
      <c r="G71" s="64"/>
      <c r="H71" s="64"/>
      <c r="I71" s="64"/>
      <c r="J71" s="64"/>
      <c r="K71" s="65"/>
    </row>
    <row r="72" spans="1:11" ht="48" customHeight="1" x14ac:dyDescent="0.25">
      <c r="A72" s="33" t="s">
        <v>105</v>
      </c>
      <c r="B72" s="66" t="s">
        <v>173</v>
      </c>
      <c r="C72" s="67"/>
      <c r="D72" s="37" t="s">
        <v>108</v>
      </c>
      <c r="E72" s="2" t="s">
        <v>107</v>
      </c>
      <c r="F72" s="37">
        <v>100</v>
      </c>
      <c r="G72" s="44" t="s">
        <v>178</v>
      </c>
      <c r="H72" s="44" t="s">
        <v>178</v>
      </c>
      <c r="I72" s="44" t="s">
        <v>178</v>
      </c>
      <c r="J72" s="37">
        <v>100</v>
      </c>
      <c r="K72" s="37">
        <v>100</v>
      </c>
    </row>
    <row r="73" spans="1:11" ht="56.25" customHeight="1" x14ac:dyDescent="0.25">
      <c r="A73" s="33" t="s">
        <v>141</v>
      </c>
      <c r="B73" s="66" t="s">
        <v>172</v>
      </c>
      <c r="C73" s="67"/>
      <c r="D73" s="37" t="s">
        <v>108</v>
      </c>
      <c r="E73" s="2" t="s">
        <v>107</v>
      </c>
      <c r="F73" s="2">
        <v>20</v>
      </c>
      <c r="G73" s="2" t="s">
        <v>178</v>
      </c>
      <c r="H73" s="2" t="s">
        <v>178</v>
      </c>
      <c r="I73" s="2" t="s">
        <v>178</v>
      </c>
      <c r="J73" s="2">
        <v>20</v>
      </c>
      <c r="K73" s="2">
        <v>20</v>
      </c>
    </row>
    <row r="74" spans="1:11" ht="87" customHeight="1" x14ac:dyDescent="0.25">
      <c r="A74" s="33" t="s">
        <v>106</v>
      </c>
      <c r="B74" s="66" t="s">
        <v>119</v>
      </c>
      <c r="C74" s="67"/>
      <c r="D74" s="37" t="s">
        <v>26</v>
      </c>
      <c r="E74" s="2" t="s">
        <v>12</v>
      </c>
      <c r="F74" s="2">
        <v>30</v>
      </c>
      <c r="G74" s="39">
        <v>30</v>
      </c>
      <c r="H74" s="2">
        <v>30</v>
      </c>
      <c r="I74" s="2">
        <v>30</v>
      </c>
      <c r="J74" s="2">
        <v>30</v>
      </c>
      <c r="K74" s="2">
        <v>30</v>
      </c>
    </row>
    <row r="75" spans="1:11" ht="18.75" customHeight="1" x14ac:dyDescent="0.25">
      <c r="A75" s="25" t="s">
        <v>142</v>
      </c>
      <c r="B75" s="63" t="s">
        <v>145</v>
      </c>
      <c r="C75" s="64"/>
      <c r="D75" s="64"/>
      <c r="E75" s="64"/>
      <c r="F75" s="64"/>
      <c r="G75" s="64"/>
      <c r="H75" s="64"/>
      <c r="I75" s="64"/>
      <c r="J75" s="64"/>
      <c r="K75" s="65"/>
    </row>
    <row r="76" spans="1:11" ht="95.25" customHeight="1" x14ac:dyDescent="0.25">
      <c r="A76" s="33" t="s">
        <v>143</v>
      </c>
      <c r="B76" s="66" t="s">
        <v>166</v>
      </c>
      <c r="C76" s="67"/>
      <c r="D76" s="37" t="s">
        <v>147</v>
      </c>
      <c r="E76" s="2" t="s">
        <v>12</v>
      </c>
      <c r="F76" s="37">
        <v>330</v>
      </c>
      <c r="G76" s="44" t="s">
        <v>178</v>
      </c>
      <c r="H76" s="44" t="s">
        <v>178</v>
      </c>
      <c r="I76" s="44" t="s">
        <v>178</v>
      </c>
      <c r="J76" s="37">
        <v>330</v>
      </c>
      <c r="K76" s="37">
        <v>330</v>
      </c>
    </row>
    <row r="77" spans="1:11" ht="123.75" customHeight="1" x14ac:dyDescent="0.25">
      <c r="A77" s="33" t="s">
        <v>144</v>
      </c>
      <c r="B77" s="66" t="s">
        <v>167</v>
      </c>
      <c r="C77" s="67"/>
      <c r="D77" s="37" t="s">
        <v>147</v>
      </c>
      <c r="E77" s="2" t="s">
        <v>12</v>
      </c>
      <c r="F77" s="2">
        <v>540</v>
      </c>
      <c r="G77" s="2">
        <v>41</v>
      </c>
      <c r="H77" s="2" t="s">
        <v>178</v>
      </c>
      <c r="I77" s="2" t="s">
        <v>178</v>
      </c>
      <c r="J77" s="2">
        <v>540</v>
      </c>
      <c r="K77" s="2">
        <v>540</v>
      </c>
    </row>
    <row r="78" spans="1:11" ht="95.25" customHeight="1" x14ac:dyDescent="0.25">
      <c r="A78" s="33" t="s">
        <v>146</v>
      </c>
      <c r="B78" s="66" t="s">
        <v>168</v>
      </c>
      <c r="C78" s="67"/>
      <c r="D78" s="37" t="s">
        <v>147</v>
      </c>
      <c r="E78" s="2" t="s">
        <v>12</v>
      </c>
      <c r="F78" s="2">
        <v>8</v>
      </c>
      <c r="G78" s="2">
        <v>8</v>
      </c>
      <c r="H78" s="2" t="s">
        <v>178</v>
      </c>
      <c r="I78" s="2" t="s">
        <v>178</v>
      </c>
      <c r="J78" s="2">
        <v>8</v>
      </c>
      <c r="K78" s="2">
        <v>8</v>
      </c>
    </row>
    <row r="79" spans="1:11" ht="48" customHeight="1" x14ac:dyDescent="0.25">
      <c r="A79" s="25" t="s">
        <v>154</v>
      </c>
      <c r="B79" s="88" t="s">
        <v>169</v>
      </c>
      <c r="C79" s="64"/>
      <c r="D79" s="64"/>
      <c r="E79" s="64"/>
      <c r="F79" s="64"/>
      <c r="G79" s="64"/>
      <c r="H79" s="64"/>
      <c r="I79" s="64"/>
      <c r="J79" s="64"/>
      <c r="K79" s="65"/>
    </row>
    <row r="80" spans="1:11" ht="48" customHeight="1" x14ac:dyDescent="0.25">
      <c r="A80" s="33" t="s">
        <v>155</v>
      </c>
      <c r="B80" s="66" t="s">
        <v>156</v>
      </c>
      <c r="C80" s="67"/>
      <c r="D80" s="37" t="s">
        <v>175</v>
      </c>
      <c r="E80" s="37" t="s">
        <v>157</v>
      </c>
      <c r="F80" s="2">
        <v>3000</v>
      </c>
      <c r="G80" s="2" t="s">
        <v>178</v>
      </c>
      <c r="H80" s="2" t="s">
        <v>178</v>
      </c>
      <c r="I80" s="2" t="s">
        <v>178</v>
      </c>
      <c r="J80" s="2">
        <v>3000</v>
      </c>
      <c r="K80" s="2">
        <v>3000</v>
      </c>
    </row>
    <row r="81" spans="1:11" ht="29.25" customHeight="1" x14ac:dyDescent="0.25">
      <c r="A81" s="34"/>
      <c r="B81" s="35"/>
      <c r="C81" s="19"/>
      <c r="D81" s="19"/>
      <c r="E81" s="19"/>
      <c r="F81" s="19"/>
      <c r="G81" s="19"/>
      <c r="H81" s="19"/>
      <c r="I81" s="19"/>
      <c r="J81" s="19"/>
      <c r="K81" s="19"/>
    </row>
  </sheetData>
  <mergeCells count="80">
    <mergeCell ref="B60:C60"/>
    <mergeCell ref="B61:C61"/>
    <mergeCell ref="B62:C62"/>
    <mergeCell ref="B63:C63"/>
    <mergeCell ref="B59:K59"/>
    <mergeCell ref="B79:K79"/>
    <mergeCell ref="B80:C80"/>
    <mergeCell ref="B78:C78"/>
    <mergeCell ref="D25:D29"/>
    <mergeCell ref="B12:C12"/>
    <mergeCell ref="B13:C13"/>
    <mergeCell ref="B14:C14"/>
    <mergeCell ref="B15:C15"/>
    <mergeCell ref="B16:C16"/>
    <mergeCell ref="B19:K19"/>
    <mergeCell ref="B17:C17"/>
    <mergeCell ref="B18:C18"/>
    <mergeCell ref="B20:C20"/>
    <mergeCell ref="B21:K21"/>
    <mergeCell ref="B22:C22"/>
    <mergeCell ref="B23:C23"/>
    <mergeCell ref="B36:C36"/>
    <mergeCell ref="B24:K24"/>
    <mergeCell ref="E4:I4"/>
    <mergeCell ref="A5:I5"/>
    <mergeCell ref="A7:A8"/>
    <mergeCell ref="B11:K11"/>
    <mergeCell ref="D7:D8"/>
    <mergeCell ref="E7:E8"/>
    <mergeCell ref="F7:F8"/>
    <mergeCell ref="G7:K7"/>
    <mergeCell ref="A10:K10"/>
    <mergeCell ref="B41:C41"/>
    <mergeCell ref="B53:C53"/>
    <mergeCell ref="B44:B46"/>
    <mergeCell ref="B55:C55"/>
    <mergeCell ref="B25:C25"/>
    <mergeCell ref="B37:C37"/>
    <mergeCell ref="B26:C26"/>
    <mergeCell ref="B27:C27"/>
    <mergeCell ref="B28:C28"/>
    <mergeCell ref="B29:C29"/>
    <mergeCell ref="B30:C30"/>
    <mergeCell ref="B31:C31"/>
    <mergeCell ref="B32:C32"/>
    <mergeCell ref="B33:C33"/>
    <mergeCell ref="B34:C34"/>
    <mergeCell ref="B35:C35"/>
    <mergeCell ref="B67:C67"/>
    <mergeCell ref="B71:K71"/>
    <mergeCell ref="E1:J2"/>
    <mergeCell ref="E3:I3"/>
    <mergeCell ref="B72:C72"/>
    <mergeCell ref="B58:C58"/>
    <mergeCell ref="B38:C38"/>
    <mergeCell ref="B39:C39"/>
    <mergeCell ref="B40:C40"/>
    <mergeCell ref="B43:K43"/>
    <mergeCell ref="B47:K47"/>
    <mergeCell ref="B48:C48"/>
    <mergeCell ref="B49:K49"/>
    <mergeCell ref="B50:C50"/>
    <mergeCell ref="B51:C51"/>
    <mergeCell ref="B42:C42"/>
    <mergeCell ref="B75:K75"/>
    <mergeCell ref="B76:C76"/>
    <mergeCell ref="B77:C77"/>
    <mergeCell ref="B7:C8"/>
    <mergeCell ref="B64:C64"/>
    <mergeCell ref="B65:C65"/>
    <mergeCell ref="B66:C66"/>
    <mergeCell ref="B68:C68"/>
    <mergeCell ref="B73:C73"/>
    <mergeCell ref="B74:C74"/>
    <mergeCell ref="B54:K54"/>
    <mergeCell ref="B69:C69"/>
    <mergeCell ref="B70:C70"/>
    <mergeCell ref="B52:K52"/>
    <mergeCell ref="B56:K56"/>
    <mergeCell ref="B57:C57"/>
  </mergeCells>
  <pageMargins left="0.43307086614173229" right="0.23622047244094491" top="0.23622047244094491" bottom="0.19685039370078741" header="0.15748031496062992" footer="0.19685039370078741"/>
  <pageSetup paperSize="9" scale="4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1:E10"/>
  <sheetViews>
    <sheetView showGridLines="0" workbookViewId="0"/>
  </sheetViews>
  <sheetFormatPr defaultRowHeight="15" x14ac:dyDescent="0.25"/>
  <cols>
    <col min="1" max="1" width="1.140625" customWidth="1"/>
    <col min="2" max="2" width="64.42578125" customWidth="1"/>
    <col min="3" max="3" width="1.5703125" customWidth="1"/>
    <col min="4" max="4" width="5.5703125" customWidth="1"/>
    <col min="5" max="5" width="16" customWidth="1"/>
  </cols>
  <sheetData>
    <row r="1" spans="2:5" x14ac:dyDescent="0.25">
      <c r="B1" s="5" t="s">
        <v>85</v>
      </c>
      <c r="C1" s="6"/>
      <c r="D1" s="11"/>
      <c r="E1" s="11"/>
    </row>
    <row r="2" spans="2:5" x14ac:dyDescent="0.25">
      <c r="B2" s="5" t="s">
        <v>86</v>
      </c>
      <c r="C2" s="6"/>
      <c r="D2" s="11"/>
      <c r="E2" s="11"/>
    </row>
    <row r="3" spans="2:5" x14ac:dyDescent="0.25">
      <c r="B3" s="7"/>
      <c r="C3" s="7"/>
      <c r="D3" s="12"/>
      <c r="E3" s="12"/>
    </row>
    <row r="4" spans="2:5" ht="60" x14ac:dyDescent="0.25">
      <c r="B4" s="8" t="s">
        <v>87</v>
      </c>
      <c r="C4" s="7"/>
      <c r="D4" s="12"/>
      <c r="E4" s="12"/>
    </row>
    <row r="5" spans="2:5" x14ac:dyDescent="0.25">
      <c r="B5" s="7"/>
      <c r="C5" s="7"/>
      <c r="D5" s="12"/>
      <c r="E5" s="12"/>
    </row>
    <row r="6" spans="2:5" ht="30" x14ac:dyDescent="0.25">
      <c r="B6" s="5" t="s">
        <v>88</v>
      </c>
      <c r="C6" s="6"/>
      <c r="D6" s="11"/>
      <c r="E6" s="13" t="s">
        <v>89</v>
      </c>
    </row>
    <row r="7" spans="2:5" ht="15.75" thickBot="1" x14ac:dyDescent="0.3">
      <c r="B7" s="7"/>
      <c r="C7" s="7"/>
      <c r="D7" s="12"/>
      <c r="E7" s="12"/>
    </row>
    <row r="8" spans="2:5" ht="60.75" thickBot="1" x14ac:dyDescent="0.3">
      <c r="B8" s="9" t="s">
        <v>90</v>
      </c>
      <c r="C8" s="10"/>
      <c r="D8" s="14"/>
      <c r="E8" s="15">
        <v>10</v>
      </c>
    </row>
    <row r="9" spans="2:5" x14ac:dyDescent="0.25">
      <c r="B9" s="7"/>
      <c r="C9" s="7"/>
      <c r="D9" s="12"/>
      <c r="E9" s="12"/>
    </row>
    <row r="10" spans="2:5" x14ac:dyDescent="0.25">
      <c r="B10" s="7"/>
      <c r="C10" s="7"/>
      <c r="D10" s="12"/>
      <c r="E10" s="12"/>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K81"/>
  <sheetViews>
    <sheetView view="pageBreakPreview" zoomScale="60" workbookViewId="0">
      <selection sqref="A1:XFD1048576"/>
    </sheetView>
  </sheetViews>
  <sheetFormatPr defaultRowHeight="15" x14ac:dyDescent="0.25"/>
  <cols>
    <col min="1" max="1" width="8.85546875" style="16" customWidth="1"/>
    <col min="2" max="2" width="41.7109375" style="16" customWidth="1"/>
    <col min="3" max="3" width="56.28515625" style="16" customWidth="1"/>
    <col min="4" max="4" width="33.28515625" style="16" customWidth="1"/>
    <col min="5" max="5" width="12.28515625" style="16" customWidth="1"/>
    <col min="6" max="6" width="11.42578125" style="16" customWidth="1"/>
    <col min="7" max="8" width="9.140625" style="16"/>
    <col min="9" max="11" width="10.5703125" style="16" customWidth="1"/>
    <col min="12" max="16384" width="9.140625" style="16"/>
  </cols>
  <sheetData>
    <row r="1" spans="1:11" x14ac:dyDescent="0.25">
      <c r="E1" s="76" t="s">
        <v>189</v>
      </c>
      <c r="F1" s="77"/>
      <c r="G1" s="77"/>
      <c r="H1" s="77"/>
      <c r="I1" s="77"/>
      <c r="J1" s="77"/>
    </row>
    <row r="2" spans="1:11" x14ac:dyDescent="0.25">
      <c r="E2" s="77"/>
      <c r="F2" s="77"/>
      <c r="G2" s="77"/>
      <c r="H2" s="77"/>
      <c r="I2" s="77"/>
      <c r="J2" s="77"/>
    </row>
    <row r="3" spans="1:11" x14ac:dyDescent="0.25">
      <c r="E3" s="78" t="s">
        <v>190</v>
      </c>
      <c r="F3" s="78"/>
      <c r="G3" s="78"/>
      <c r="H3" s="78"/>
      <c r="I3" s="78"/>
      <c r="J3" s="51"/>
    </row>
    <row r="4" spans="1:11" ht="58.5" customHeight="1" x14ac:dyDescent="0.25">
      <c r="A4" s="20"/>
      <c r="B4" s="20"/>
      <c r="E4" s="83" t="s">
        <v>188</v>
      </c>
      <c r="F4" s="83"/>
      <c r="G4" s="83"/>
      <c r="H4" s="83"/>
      <c r="I4" s="83"/>
    </row>
    <row r="5" spans="1:11" ht="18.75" x14ac:dyDescent="0.25">
      <c r="A5" s="84" t="s">
        <v>0</v>
      </c>
      <c r="B5" s="84"/>
      <c r="C5" s="84"/>
      <c r="D5" s="84"/>
      <c r="E5" s="84"/>
      <c r="F5" s="84"/>
      <c r="G5" s="84"/>
      <c r="H5" s="84"/>
      <c r="I5" s="84"/>
    </row>
    <row r="6" spans="1:11" ht="13.5" customHeight="1" x14ac:dyDescent="0.25">
      <c r="A6" s="17"/>
      <c r="B6" s="17"/>
      <c r="C6" s="17"/>
      <c r="D6" s="17"/>
      <c r="E6" s="17"/>
      <c r="F6" s="17"/>
      <c r="G6" s="17"/>
      <c r="H6" s="17"/>
      <c r="I6" s="17"/>
      <c r="J6" s="17"/>
      <c r="K6" s="17"/>
    </row>
    <row r="7" spans="1:11" ht="33" customHeight="1" x14ac:dyDescent="0.25">
      <c r="A7" s="85" t="s">
        <v>1</v>
      </c>
      <c r="B7" s="68" t="s">
        <v>2</v>
      </c>
      <c r="C7" s="69"/>
      <c r="D7" s="85" t="s">
        <v>3</v>
      </c>
      <c r="E7" s="85" t="s">
        <v>4</v>
      </c>
      <c r="F7" s="85" t="s">
        <v>5</v>
      </c>
      <c r="G7" s="85" t="s">
        <v>6</v>
      </c>
      <c r="H7" s="85"/>
      <c r="I7" s="85"/>
      <c r="J7" s="87"/>
      <c r="K7" s="87"/>
    </row>
    <row r="8" spans="1:11" ht="15.75" x14ac:dyDescent="0.25">
      <c r="A8" s="86"/>
      <c r="B8" s="70"/>
      <c r="C8" s="71"/>
      <c r="D8" s="85"/>
      <c r="E8" s="85"/>
      <c r="F8" s="85"/>
      <c r="G8" s="21">
        <v>2020</v>
      </c>
      <c r="H8" s="21">
        <v>2021</v>
      </c>
      <c r="I8" s="22">
        <v>2022</v>
      </c>
      <c r="J8" s="22">
        <v>2023</v>
      </c>
      <c r="K8" s="22">
        <v>2024</v>
      </c>
    </row>
    <row r="9" spans="1:11" ht="15.75" x14ac:dyDescent="0.25">
      <c r="A9" s="23">
        <v>1</v>
      </c>
      <c r="B9" s="23"/>
      <c r="C9" s="50">
        <v>2</v>
      </c>
      <c r="D9" s="50">
        <v>3</v>
      </c>
      <c r="E9" s="50">
        <v>4</v>
      </c>
      <c r="F9" s="50">
        <v>5</v>
      </c>
      <c r="G9" s="50">
        <v>6</v>
      </c>
      <c r="H9" s="50">
        <v>7</v>
      </c>
      <c r="I9" s="50">
        <v>8</v>
      </c>
      <c r="J9" s="50">
        <v>8</v>
      </c>
      <c r="K9" s="50">
        <v>8</v>
      </c>
    </row>
    <row r="10" spans="1:11" s="24" customFormat="1" ht="39" customHeight="1" x14ac:dyDescent="0.25">
      <c r="A10" s="85" t="s">
        <v>7</v>
      </c>
      <c r="B10" s="85"/>
      <c r="C10" s="85"/>
      <c r="D10" s="85"/>
      <c r="E10" s="85"/>
      <c r="F10" s="85"/>
      <c r="G10" s="85"/>
      <c r="H10" s="85"/>
      <c r="I10" s="85"/>
      <c r="J10" s="87"/>
      <c r="K10" s="87"/>
    </row>
    <row r="11" spans="1:11" ht="96" customHeight="1" x14ac:dyDescent="0.25">
      <c r="A11" s="25" t="s">
        <v>8</v>
      </c>
      <c r="B11" s="63" t="s">
        <v>148</v>
      </c>
      <c r="C11" s="64"/>
      <c r="D11" s="64"/>
      <c r="E11" s="64"/>
      <c r="F11" s="64"/>
      <c r="G11" s="64"/>
      <c r="H11" s="64"/>
      <c r="I11" s="64"/>
      <c r="J11" s="64"/>
      <c r="K11" s="65"/>
    </row>
    <row r="12" spans="1:11" ht="92.25" customHeight="1" x14ac:dyDescent="0.25">
      <c r="A12" s="2" t="s">
        <v>9</v>
      </c>
      <c r="B12" s="90" t="s">
        <v>10</v>
      </c>
      <c r="C12" s="91"/>
      <c r="D12" s="49" t="s">
        <v>11</v>
      </c>
      <c r="E12" s="2" t="s">
        <v>12</v>
      </c>
      <c r="F12" s="56">
        <v>5774</v>
      </c>
      <c r="G12" s="56">
        <v>5774</v>
      </c>
      <c r="H12" s="38" t="s">
        <v>178</v>
      </c>
      <c r="I12" s="38" t="s">
        <v>178</v>
      </c>
      <c r="J12" s="1">
        <v>6054</v>
      </c>
      <c r="K12" s="1">
        <v>6054</v>
      </c>
    </row>
    <row r="13" spans="1:11" ht="104.25" customHeight="1" x14ac:dyDescent="0.25">
      <c r="A13" s="2" t="s">
        <v>13</v>
      </c>
      <c r="B13" s="92" t="s">
        <v>129</v>
      </c>
      <c r="C13" s="93"/>
      <c r="D13" s="49" t="s">
        <v>14</v>
      </c>
      <c r="E13" s="2" t="s">
        <v>12</v>
      </c>
      <c r="F13" s="56">
        <v>1720</v>
      </c>
      <c r="G13" s="56">
        <v>1720</v>
      </c>
      <c r="H13" s="38" t="s">
        <v>178</v>
      </c>
      <c r="I13" s="38" t="s">
        <v>178</v>
      </c>
      <c r="J13" s="1">
        <v>1782</v>
      </c>
      <c r="K13" s="1">
        <v>1782</v>
      </c>
    </row>
    <row r="14" spans="1:11" ht="53.25" customHeight="1" x14ac:dyDescent="0.25">
      <c r="A14" s="2" t="s">
        <v>15</v>
      </c>
      <c r="B14" s="74" t="s">
        <v>116</v>
      </c>
      <c r="C14" s="93"/>
      <c r="D14" s="49" t="s">
        <v>16</v>
      </c>
      <c r="E14" s="2" t="s">
        <v>12</v>
      </c>
      <c r="F14" s="39">
        <v>86</v>
      </c>
      <c r="G14" s="39">
        <f>86</f>
        <v>86</v>
      </c>
      <c r="H14" s="39">
        <v>86</v>
      </c>
      <c r="I14" s="39">
        <v>86</v>
      </c>
      <c r="J14" s="2">
        <v>86</v>
      </c>
      <c r="K14" s="2">
        <v>86</v>
      </c>
    </row>
    <row r="15" spans="1:11" ht="81.75" customHeight="1" x14ac:dyDescent="0.25">
      <c r="A15" s="2" t="s">
        <v>17</v>
      </c>
      <c r="B15" s="66" t="s">
        <v>130</v>
      </c>
      <c r="C15" s="91"/>
      <c r="D15" s="49" t="s">
        <v>16</v>
      </c>
      <c r="E15" s="2" t="s">
        <v>18</v>
      </c>
      <c r="F15" s="39">
        <v>815</v>
      </c>
      <c r="G15" s="39">
        <v>815</v>
      </c>
      <c r="H15" s="39">
        <v>815</v>
      </c>
      <c r="I15" s="39">
        <v>815</v>
      </c>
      <c r="J15" s="2">
        <v>1630</v>
      </c>
      <c r="K15" s="2">
        <v>1630</v>
      </c>
    </row>
    <row r="16" spans="1:11" ht="64.5" customHeight="1" x14ac:dyDescent="0.25">
      <c r="A16" s="2" t="s">
        <v>19</v>
      </c>
      <c r="B16" s="74" t="s">
        <v>158</v>
      </c>
      <c r="C16" s="93"/>
      <c r="D16" s="49" t="s">
        <v>11</v>
      </c>
      <c r="E16" s="49" t="s">
        <v>12</v>
      </c>
      <c r="F16" s="40">
        <v>993</v>
      </c>
      <c r="G16" s="40">
        <v>993</v>
      </c>
      <c r="H16" s="40" t="s">
        <v>178</v>
      </c>
      <c r="I16" s="40" t="s">
        <v>178</v>
      </c>
      <c r="J16" s="49">
        <v>830</v>
      </c>
      <c r="K16" s="49">
        <v>830</v>
      </c>
    </row>
    <row r="17" spans="1:11" ht="92.25" customHeight="1" x14ac:dyDescent="0.25">
      <c r="A17" s="2" t="s">
        <v>149</v>
      </c>
      <c r="B17" s="96" t="s">
        <v>151</v>
      </c>
      <c r="C17" s="97"/>
      <c r="D17" s="40" t="s">
        <v>153</v>
      </c>
      <c r="E17" s="40" t="s">
        <v>12</v>
      </c>
      <c r="F17" s="40">
        <v>77</v>
      </c>
      <c r="G17" s="40" t="s">
        <v>178</v>
      </c>
      <c r="H17" s="40" t="s">
        <v>178</v>
      </c>
      <c r="I17" s="40" t="s">
        <v>178</v>
      </c>
      <c r="J17" s="40">
        <v>77</v>
      </c>
      <c r="K17" s="40">
        <v>77</v>
      </c>
    </row>
    <row r="18" spans="1:11" ht="87" customHeight="1" x14ac:dyDescent="0.25">
      <c r="A18" s="2" t="s">
        <v>150</v>
      </c>
      <c r="B18" s="96" t="s">
        <v>152</v>
      </c>
      <c r="C18" s="97"/>
      <c r="D18" s="40" t="s">
        <v>153</v>
      </c>
      <c r="E18" s="40" t="s">
        <v>12</v>
      </c>
      <c r="F18" s="40">
        <v>1098</v>
      </c>
      <c r="G18" s="40" t="s">
        <v>178</v>
      </c>
      <c r="H18" s="40" t="s">
        <v>178</v>
      </c>
      <c r="I18" s="40" t="s">
        <v>178</v>
      </c>
      <c r="J18" s="40">
        <v>1098</v>
      </c>
      <c r="K18" s="40">
        <v>1098</v>
      </c>
    </row>
    <row r="19" spans="1:11" ht="57" customHeight="1" x14ac:dyDescent="0.25">
      <c r="A19" s="25" t="s">
        <v>21</v>
      </c>
      <c r="B19" s="63" t="s">
        <v>131</v>
      </c>
      <c r="C19" s="94"/>
      <c r="D19" s="94"/>
      <c r="E19" s="94"/>
      <c r="F19" s="94"/>
      <c r="G19" s="94"/>
      <c r="H19" s="94"/>
      <c r="I19" s="94"/>
      <c r="J19" s="94"/>
      <c r="K19" s="95"/>
    </row>
    <row r="20" spans="1:11" ht="69.75" customHeight="1" x14ac:dyDescent="0.25">
      <c r="A20" s="2" t="s">
        <v>22</v>
      </c>
      <c r="B20" s="82" t="s">
        <v>176</v>
      </c>
      <c r="C20" s="67"/>
      <c r="D20" s="49" t="s">
        <v>23</v>
      </c>
      <c r="E20" s="49" t="s">
        <v>12</v>
      </c>
      <c r="F20" s="49">
        <v>334</v>
      </c>
      <c r="G20" s="40">
        <v>385</v>
      </c>
      <c r="H20" s="49">
        <v>385</v>
      </c>
      <c r="I20" s="49">
        <v>385</v>
      </c>
      <c r="J20" s="49">
        <v>385</v>
      </c>
      <c r="K20" s="49">
        <v>385</v>
      </c>
    </row>
    <row r="21" spans="1:11" ht="54.75" customHeight="1" x14ac:dyDescent="0.25">
      <c r="A21" s="25" t="s">
        <v>24</v>
      </c>
      <c r="B21" s="63" t="s">
        <v>195</v>
      </c>
      <c r="C21" s="64"/>
      <c r="D21" s="64"/>
      <c r="E21" s="64"/>
      <c r="F21" s="64"/>
      <c r="G21" s="64"/>
      <c r="H21" s="64"/>
      <c r="I21" s="64"/>
      <c r="J21" s="64"/>
      <c r="K21" s="65"/>
    </row>
    <row r="22" spans="1:11" ht="52.5" customHeight="1" x14ac:dyDescent="0.25">
      <c r="A22" s="2" t="s">
        <v>25</v>
      </c>
      <c r="B22" s="74" t="s">
        <v>170</v>
      </c>
      <c r="C22" s="67"/>
      <c r="D22" s="49" t="s">
        <v>26</v>
      </c>
      <c r="E22" s="2" t="s">
        <v>12</v>
      </c>
      <c r="F22" s="2">
        <v>106</v>
      </c>
      <c r="G22" s="39">
        <v>114</v>
      </c>
      <c r="H22" s="2">
        <v>114</v>
      </c>
      <c r="I22" s="2">
        <v>114</v>
      </c>
      <c r="J22" s="2">
        <v>110</v>
      </c>
      <c r="K22" s="2">
        <v>110</v>
      </c>
    </row>
    <row r="23" spans="1:11" ht="63" customHeight="1" x14ac:dyDescent="0.25">
      <c r="A23" s="2" t="s">
        <v>27</v>
      </c>
      <c r="B23" s="74" t="s">
        <v>171</v>
      </c>
      <c r="C23" s="67"/>
      <c r="D23" s="49" t="s">
        <v>26</v>
      </c>
      <c r="E23" s="2" t="s">
        <v>12</v>
      </c>
      <c r="F23" s="2">
        <v>174</v>
      </c>
      <c r="G23" s="39">
        <v>298</v>
      </c>
      <c r="H23" s="2">
        <v>298</v>
      </c>
      <c r="I23" s="2">
        <v>298</v>
      </c>
      <c r="J23" s="2">
        <v>166</v>
      </c>
      <c r="K23" s="2">
        <v>166</v>
      </c>
    </row>
    <row r="24" spans="1:11" ht="35.25" customHeight="1" x14ac:dyDescent="0.25">
      <c r="A24" s="25" t="s">
        <v>28</v>
      </c>
      <c r="B24" s="63" t="s">
        <v>159</v>
      </c>
      <c r="C24" s="64"/>
      <c r="D24" s="64"/>
      <c r="E24" s="64"/>
      <c r="F24" s="64"/>
      <c r="G24" s="64"/>
      <c r="H24" s="64"/>
      <c r="I24" s="64"/>
      <c r="J24" s="64"/>
      <c r="K24" s="65"/>
    </row>
    <row r="25" spans="1:11" ht="33.75" customHeight="1" x14ac:dyDescent="0.25">
      <c r="A25" s="2" t="s">
        <v>29</v>
      </c>
      <c r="B25" s="82" t="s">
        <v>30</v>
      </c>
      <c r="C25" s="67"/>
      <c r="D25" s="89" t="s">
        <v>31</v>
      </c>
      <c r="E25" s="2" t="s">
        <v>12</v>
      </c>
      <c r="F25" s="1">
        <f t="shared" ref="F25:K25" si="0">F26+F27+F28+F29</f>
        <v>7236</v>
      </c>
      <c r="G25" s="1">
        <f t="shared" si="0"/>
        <v>5591</v>
      </c>
      <c r="H25" s="1">
        <f t="shared" si="0"/>
        <v>6362</v>
      </c>
      <c r="I25" s="1">
        <f t="shared" si="0"/>
        <v>6362</v>
      </c>
      <c r="J25" s="1">
        <f t="shared" si="0"/>
        <v>6362</v>
      </c>
      <c r="K25" s="1">
        <f t="shared" si="0"/>
        <v>6362</v>
      </c>
    </row>
    <row r="26" spans="1:11" ht="37.5" customHeight="1" x14ac:dyDescent="0.25">
      <c r="A26" s="26" t="s">
        <v>32</v>
      </c>
      <c r="B26" s="74" t="s">
        <v>91</v>
      </c>
      <c r="C26" s="67"/>
      <c r="D26" s="89"/>
      <c r="E26" s="27" t="s">
        <v>12</v>
      </c>
      <c r="F26" s="41">
        <v>164</v>
      </c>
      <c r="G26" s="54">
        <f>177</f>
        <v>177</v>
      </c>
      <c r="H26" s="41">
        <v>177</v>
      </c>
      <c r="I26" s="41">
        <v>177</v>
      </c>
      <c r="J26" s="41">
        <v>177</v>
      </c>
      <c r="K26" s="41">
        <v>177</v>
      </c>
    </row>
    <row r="27" spans="1:11" ht="68.25" customHeight="1" x14ac:dyDescent="0.25">
      <c r="A27" s="26" t="s">
        <v>33</v>
      </c>
      <c r="B27" s="74" t="s">
        <v>160</v>
      </c>
      <c r="C27" s="67"/>
      <c r="D27" s="89"/>
      <c r="E27" s="27" t="s">
        <v>12</v>
      </c>
      <c r="F27" s="41">
        <v>5667</v>
      </c>
      <c r="G27" s="53">
        <f>4775-771</f>
        <v>4004</v>
      </c>
      <c r="H27" s="41">
        <v>4775</v>
      </c>
      <c r="I27" s="41">
        <v>4775</v>
      </c>
      <c r="J27" s="41">
        <v>4775</v>
      </c>
      <c r="K27" s="41">
        <v>4775</v>
      </c>
    </row>
    <row r="28" spans="1:11" ht="26.25" customHeight="1" x14ac:dyDescent="0.25">
      <c r="A28" s="26" t="s">
        <v>34</v>
      </c>
      <c r="B28" s="74" t="s">
        <v>35</v>
      </c>
      <c r="C28" s="67"/>
      <c r="D28" s="89"/>
      <c r="E28" s="27" t="s">
        <v>12</v>
      </c>
      <c r="F28" s="41">
        <v>1313</v>
      </c>
      <c r="G28" s="54">
        <f>1315</f>
        <v>1315</v>
      </c>
      <c r="H28" s="41">
        <v>1315</v>
      </c>
      <c r="I28" s="41">
        <v>1315</v>
      </c>
      <c r="J28" s="41">
        <v>1315</v>
      </c>
      <c r="K28" s="41">
        <v>1315</v>
      </c>
    </row>
    <row r="29" spans="1:11" ht="29.25" customHeight="1" x14ac:dyDescent="0.25">
      <c r="A29" s="26" t="s">
        <v>36</v>
      </c>
      <c r="B29" s="74" t="s">
        <v>37</v>
      </c>
      <c r="C29" s="67"/>
      <c r="D29" s="89"/>
      <c r="E29" s="27" t="s">
        <v>12</v>
      </c>
      <c r="F29" s="41">
        <v>92</v>
      </c>
      <c r="G29" s="54">
        <f>95</f>
        <v>95</v>
      </c>
      <c r="H29" s="41">
        <v>95</v>
      </c>
      <c r="I29" s="41">
        <v>95</v>
      </c>
      <c r="J29" s="41">
        <v>95</v>
      </c>
      <c r="K29" s="41">
        <v>95</v>
      </c>
    </row>
    <row r="30" spans="1:11" ht="135" customHeight="1" x14ac:dyDescent="0.25">
      <c r="A30" s="2" t="s">
        <v>38</v>
      </c>
      <c r="B30" s="74" t="s">
        <v>39</v>
      </c>
      <c r="C30" s="67"/>
      <c r="D30" s="49" t="s">
        <v>40</v>
      </c>
      <c r="E30" s="2" t="s">
        <v>12</v>
      </c>
      <c r="F30" s="2">
        <v>1</v>
      </c>
      <c r="G30" s="2">
        <v>1</v>
      </c>
      <c r="H30" s="2">
        <v>1</v>
      </c>
      <c r="I30" s="2">
        <v>1</v>
      </c>
      <c r="J30" s="2">
        <v>1</v>
      </c>
      <c r="K30" s="2">
        <v>1</v>
      </c>
    </row>
    <row r="31" spans="1:11" ht="63" customHeight="1" x14ac:dyDescent="0.25">
      <c r="A31" s="2" t="s">
        <v>41</v>
      </c>
      <c r="B31" s="74" t="s">
        <v>42</v>
      </c>
      <c r="C31" s="67"/>
      <c r="D31" s="49" t="s">
        <v>26</v>
      </c>
      <c r="E31" s="2" t="s">
        <v>12</v>
      </c>
      <c r="F31" s="2">
        <v>203</v>
      </c>
      <c r="G31" s="39">
        <f>215</f>
        <v>215</v>
      </c>
      <c r="H31" s="2">
        <v>215</v>
      </c>
      <c r="I31" s="2">
        <v>215</v>
      </c>
      <c r="J31" s="2">
        <v>215</v>
      </c>
      <c r="K31" s="2">
        <v>215</v>
      </c>
    </row>
    <row r="32" spans="1:11" ht="52.5" customHeight="1" x14ac:dyDescent="0.25">
      <c r="A32" s="2" t="s">
        <v>43</v>
      </c>
      <c r="B32" s="74" t="s">
        <v>117</v>
      </c>
      <c r="C32" s="67"/>
      <c r="D32" s="49" t="s">
        <v>26</v>
      </c>
      <c r="E32" s="2" t="s">
        <v>12</v>
      </c>
      <c r="F32" s="2">
        <v>18</v>
      </c>
      <c r="G32" s="2">
        <v>20</v>
      </c>
      <c r="H32" s="2">
        <v>20</v>
      </c>
      <c r="I32" s="2">
        <v>20</v>
      </c>
      <c r="J32" s="2">
        <v>20</v>
      </c>
      <c r="K32" s="2">
        <v>20</v>
      </c>
    </row>
    <row r="33" spans="1:11" ht="63" customHeight="1" x14ac:dyDescent="0.25">
      <c r="A33" s="2" t="s">
        <v>44</v>
      </c>
      <c r="B33" s="74" t="s">
        <v>177</v>
      </c>
      <c r="C33" s="67"/>
      <c r="D33" s="49" t="s">
        <v>45</v>
      </c>
      <c r="E33" s="2" t="s">
        <v>12</v>
      </c>
      <c r="F33" s="2">
        <v>6</v>
      </c>
      <c r="G33" s="2">
        <v>7</v>
      </c>
      <c r="H33" s="2">
        <v>7</v>
      </c>
      <c r="I33" s="2">
        <v>7</v>
      </c>
      <c r="J33" s="2">
        <v>7</v>
      </c>
      <c r="K33" s="2">
        <v>7</v>
      </c>
    </row>
    <row r="34" spans="1:11" ht="78.75" customHeight="1" x14ac:dyDescent="0.25">
      <c r="A34" s="2" t="s">
        <v>46</v>
      </c>
      <c r="B34" s="74" t="s">
        <v>47</v>
      </c>
      <c r="C34" s="67"/>
      <c r="D34" s="49" t="s">
        <v>26</v>
      </c>
      <c r="E34" s="2" t="s">
        <v>12</v>
      </c>
      <c r="F34" s="2">
        <v>1</v>
      </c>
      <c r="G34" s="2">
        <v>1</v>
      </c>
      <c r="H34" s="2">
        <v>1</v>
      </c>
      <c r="I34" s="2">
        <v>1</v>
      </c>
      <c r="J34" s="2">
        <v>1</v>
      </c>
      <c r="K34" s="2">
        <v>1</v>
      </c>
    </row>
    <row r="35" spans="1:11" ht="51" customHeight="1" x14ac:dyDescent="0.25">
      <c r="A35" s="2" t="s">
        <v>48</v>
      </c>
      <c r="B35" s="74" t="s">
        <v>161</v>
      </c>
      <c r="C35" s="67"/>
      <c r="D35" s="49" t="s">
        <v>45</v>
      </c>
      <c r="E35" s="2" t="s">
        <v>12</v>
      </c>
      <c r="F35" s="2">
        <v>1</v>
      </c>
      <c r="G35" s="2">
        <v>1</v>
      </c>
      <c r="H35" s="2">
        <v>1</v>
      </c>
      <c r="I35" s="2">
        <v>1</v>
      </c>
      <c r="J35" s="2">
        <v>1</v>
      </c>
      <c r="K35" s="2">
        <v>1</v>
      </c>
    </row>
    <row r="36" spans="1:11" ht="69.75" customHeight="1" x14ac:dyDescent="0.25">
      <c r="A36" s="2" t="s">
        <v>49</v>
      </c>
      <c r="B36" s="74" t="s">
        <v>111</v>
      </c>
      <c r="C36" s="67"/>
      <c r="D36" s="49" t="s">
        <v>40</v>
      </c>
      <c r="E36" s="2" t="s">
        <v>12</v>
      </c>
      <c r="F36" s="49">
        <v>2</v>
      </c>
      <c r="G36" s="2">
        <v>1</v>
      </c>
      <c r="H36" s="2">
        <v>1</v>
      </c>
      <c r="I36" s="2">
        <v>1</v>
      </c>
      <c r="J36" s="2">
        <v>1</v>
      </c>
      <c r="K36" s="2">
        <v>1</v>
      </c>
    </row>
    <row r="37" spans="1:11" ht="92.25" customHeight="1" x14ac:dyDescent="0.25">
      <c r="A37" s="2" t="s">
        <v>50</v>
      </c>
      <c r="B37" s="74" t="s">
        <v>112</v>
      </c>
      <c r="C37" s="67"/>
      <c r="D37" s="49" t="s">
        <v>51</v>
      </c>
      <c r="E37" s="2" t="s">
        <v>12</v>
      </c>
      <c r="F37" s="2">
        <v>3</v>
      </c>
      <c r="G37" s="48">
        <f>4+3</f>
        <v>7</v>
      </c>
      <c r="H37" s="2">
        <v>4</v>
      </c>
      <c r="I37" s="2">
        <v>4</v>
      </c>
      <c r="J37" s="2">
        <v>4</v>
      </c>
      <c r="K37" s="2">
        <v>4</v>
      </c>
    </row>
    <row r="38" spans="1:11" ht="109.5" customHeight="1" x14ac:dyDescent="0.25">
      <c r="A38" s="2" t="s">
        <v>52</v>
      </c>
      <c r="B38" s="74" t="s">
        <v>113</v>
      </c>
      <c r="C38" s="67"/>
      <c r="D38" s="49" t="s">
        <v>40</v>
      </c>
      <c r="E38" s="2" t="s">
        <v>12</v>
      </c>
      <c r="F38" s="2">
        <v>1</v>
      </c>
      <c r="G38" s="2">
        <v>3</v>
      </c>
      <c r="H38" s="2">
        <v>3</v>
      </c>
      <c r="I38" s="2">
        <v>3</v>
      </c>
      <c r="J38" s="2">
        <v>3</v>
      </c>
      <c r="K38" s="2">
        <v>3</v>
      </c>
    </row>
    <row r="39" spans="1:11" ht="66" customHeight="1" x14ac:dyDescent="0.25">
      <c r="A39" s="2" t="s">
        <v>53</v>
      </c>
      <c r="B39" s="74" t="s">
        <v>114</v>
      </c>
      <c r="C39" s="67"/>
      <c r="D39" s="49" t="s">
        <v>40</v>
      </c>
      <c r="E39" s="2" t="s">
        <v>12</v>
      </c>
      <c r="F39" s="2">
        <v>1</v>
      </c>
      <c r="G39" s="2">
        <v>1</v>
      </c>
      <c r="H39" s="2">
        <v>1</v>
      </c>
      <c r="I39" s="2">
        <v>1</v>
      </c>
      <c r="J39" s="2">
        <v>1</v>
      </c>
      <c r="K39" s="2">
        <v>1</v>
      </c>
    </row>
    <row r="40" spans="1:11" ht="61.5" customHeight="1" x14ac:dyDescent="0.25">
      <c r="A40" s="2" t="s">
        <v>54</v>
      </c>
      <c r="B40" s="74" t="s">
        <v>162</v>
      </c>
      <c r="C40" s="67"/>
      <c r="D40" s="49" t="s">
        <v>40</v>
      </c>
      <c r="E40" s="2" t="s">
        <v>12</v>
      </c>
      <c r="F40" s="2">
        <v>5</v>
      </c>
      <c r="G40" s="39">
        <f>5</f>
        <v>5</v>
      </c>
      <c r="H40" s="2">
        <v>5</v>
      </c>
      <c r="I40" s="2">
        <v>5</v>
      </c>
      <c r="J40" s="2">
        <v>5</v>
      </c>
      <c r="K40" s="2">
        <v>5</v>
      </c>
    </row>
    <row r="41" spans="1:11" ht="82.5" customHeight="1" x14ac:dyDescent="0.25">
      <c r="A41" s="2" t="s">
        <v>55</v>
      </c>
      <c r="B41" s="74" t="s">
        <v>163</v>
      </c>
      <c r="C41" s="67"/>
      <c r="D41" s="49" t="s">
        <v>40</v>
      </c>
      <c r="E41" s="2" t="s">
        <v>12</v>
      </c>
      <c r="F41" s="2">
        <v>168</v>
      </c>
      <c r="G41" s="39">
        <v>515</v>
      </c>
      <c r="H41" s="2">
        <v>168</v>
      </c>
      <c r="I41" s="2">
        <v>168</v>
      </c>
      <c r="J41" s="2">
        <v>211</v>
      </c>
      <c r="K41" s="2">
        <v>211</v>
      </c>
    </row>
    <row r="42" spans="1:11" ht="52.5" customHeight="1" x14ac:dyDescent="0.25">
      <c r="A42" s="2" t="s">
        <v>56</v>
      </c>
      <c r="B42" s="74" t="s">
        <v>83</v>
      </c>
      <c r="C42" s="67"/>
      <c r="D42" s="49" t="s">
        <v>92</v>
      </c>
      <c r="E42" s="49" t="s">
        <v>71</v>
      </c>
      <c r="F42" s="49">
        <v>585</v>
      </c>
      <c r="G42" s="52">
        <f>586+9</f>
        <v>595</v>
      </c>
      <c r="H42" s="49">
        <v>586</v>
      </c>
      <c r="I42" s="49">
        <v>586</v>
      </c>
      <c r="J42" s="49">
        <v>585</v>
      </c>
      <c r="K42" s="49">
        <v>585</v>
      </c>
    </row>
    <row r="43" spans="1:11" ht="36.75" customHeight="1" x14ac:dyDescent="0.25">
      <c r="A43" s="25" t="s">
        <v>57</v>
      </c>
      <c r="B43" s="63" t="s">
        <v>133</v>
      </c>
      <c r="C43" s="64"/>
      <c r="D43" s="64"/>
      <c r="E43" s="64"/>
      <c r="F43" s="64"/>
      <c r="G43" s="64"/>
      <c r="H43" s="64"/>
      <c r="I43" s="64"/>
      <c r="J43" s="64"/>
      <c r="K43" s="65"/>
    </row>
    <row r="44" spans="1:11" ht="60.75" customHeight="1" x14ac:dyDescent="0.25">
      <c r="A44" s="2" t="s">
        <v>58</v>
      </c>
      <c r="B44" s="79" t="s">
        <v>164</v>
      </c>
      <c r="C44" s="42" t="s">
        <v>93</v>
      </c>
      <c r="D44" s="49" t="s">
        <v>26</v>
      </c>
      <c r="E44" s="27" t="s">
        <v>12</v>
      </c>
      <c r="F44" s="27">
        <v>36</v>
      </c>
      <c r="G44" s="55">
        <f>41</f>
        <v>41</v>
      </c>
      <c r="H44" s="55">
        <v>41</v>
      </c>
      <c r="I44" s="55">
        <v>41</v>
      </c>
      <c r="J44" s="55">
        <v>41</v>
      </c>
      <c r="K44" s="55">
        <v>41</v>
      </c>
    </row>
    <row r="45" spans="1:11" ht="66" customHeight="1" x14ac:dyDescent="0.25">
      <c r="A45" s="2" t="s">
        <v>59</v>
      </c>
      <c r="B45" s="80"/>
      <c r="C45" s="42" t="s">
        <v>109</v>
      </c>
      <c r="D45" s="49" t="s">
        <v>26</v>
      </c>
      <c r="E45" s="27" t="s">
        <v>12</v>
      </c>
      <c r="F45" s="49">
        <v>12</v>
      </c>
      <c r="G45" s="40">
        <f>17</f>
        <v>17</v>
      </c>
      <c r="H45" s="40">
        <v>17</v>
      </c>
      <c r="I45" s="40">
        <v>17</v>
      </c>
      <c r="J45" s="40">
        <v>17</v>
      </c>
      <c r="K45" s="40">
        <v>17</v>
      </c>
    </row>
    <row r="46" spans="1:11" ht="69.75" customHeight="1" x14ac:dyDescent="0.25">
      <c r="A46" s="2" t="s">
        <v>94</v>
      </c>
      <c r="B46" s="81"/>
      <c r="C46" s="42" t="s">
        <v>95</v>
      </c>
      <c r="D46" s="49" t="s">
        <v>26</v>
      </c>
      <c r="E46" s="27" t="s">
        <v>12</v>
      </c>
      <c r="F46" s="49">
        <v>12</v>
      </c>
      <c r="G46" s="40">
        <f>17</f>
        <v>17</v>
      </c>
      <c r="H46" s="40">
        <v>17</v>
      </c>
      <c r="I46" s="40">
        <v>17</v>
      </c>
      <c r="J46" s="40">
        <v>17</v>
      </c>
      <c r="K46" s="40">
        <v>17</v>
      </c>
    </row>
    <row r="47" spans="1:11" ht="36.75" customHeight="1" x14ac:dyDescent="0.25">
      <c r="A47" s="25" t="s">
        <v>60</v>
      </c>
      <c r="B47" s="63" t="s">
        <v>192</v>
      </c>
      <c r="C47" s="64"/>
      <c r="D47" s="64"/>
      <c r="E47" s="64"/>
      <c r="F47" s="64"/>
      <c r="G47" s="64"/>
      <c r="H47" s="64"/>
      <c r="I47" s="64"/>
      <c r="J47" s="64"/>
      <c r="K47" s="65"/>
    </row>
    <row r="48" spans="1:11" ht="50.25" customHeight="1" x14ac:dyDescent="0.25">
      <c r="A48" s="2" t="s">
        <v>61</v>
      </c>
      <c r="B48" s="74" t="s">
        <v>118</v>
      </c>
      <c r="C48" s="67"/>
      <c r="D48" s="49" t="s">
        <v>45</v>
      </c>
      <c r="E48" s="2" t="s">
        <v>12</v>
      </c>
      <c r="F48" s="2">
        <v>258</v>
      </c>
      <c r="G48" s="39">
        <v>237</v>
      </c>
      <c r="H48" s="2">
        <v>237</v>
      </c>
      <c r="I48" s="2">
        <v>237</v>
      </c>
      <c r="J48" s="2">
        <v>237</v>
      </c>
      <c r="K48" s="2">
        <v>237</v>
      </c>
    </row>
    <row r="49" spans="1:11" ht="44.25" customHeight="1" x14ac:dyDescent="0.25">
      <c r="A49" s="25" t="s">
        <v>62</v>
      </c>
      <c r="B49" s="63" t="s">
        <v>134</v>
      </c>
      <c r="C49" s="64"/>
      <c r="D49" s="64"/>
      <c r="E49" s="64"/>
      <c r="F49" s="64"/>
      <c r="G49" s="64"/>
      <c r="H49" s="64"/>
      <c r="I49" s="64"/>
      <c r="J49" s="64"/>
      <c r="K49" s="65"/>
    </row>
    <row r="50" spans="1:11" ht="73.5" customHeight="1" x14ac:dyDescent="0.25">
      <c r="A50" s="2" t="s">
        <v>63</v>
      </c>
      <c r="B50" s="74" t="s">
        <v>64</v>
      </c>
      <c r="C50" s="67"/>
      <c r="D50" s="49" t="s">
        <v>65</v>
      </c>
      <c r="E50" s="2" t="s">
        <v>12</v>
      </c>
      <c r="F50" s="2">
        <v>10</v>
      </c>
      <c r="G50" s="48">
        <f>8-1</f>
        <v>7</v>
      </c>
      <c r="H50" s="2">
        <v>8</v>
      </c>
      <c r="I50" s="2">
        <v>8</v>
      </c>
      <c r="J50" s="2">
        <v>8</v>
      </c>
      <c r="K50" s="2">
        <v>8</v>
      </c>
    </row>
    <row r="51" spans="1:11" ht="114.75" customHeight="1" x14ac:dyDescent="0.25">
      <c r="A51" s="2" t="s">
        <v>66</v>
      </c>
      <c r="B51" s="74" t="s">
        <v>139</v>
      </c>
      <c r="C51" s="67"/>
      <c r="D51" s="49" t="s">
        <v>67</v>
      </c>
      <c r="E51" s="49" t="s">
        <v>12</v>
      </c>
      <c r="F51" s="43" t="s">
        <v>96</v>
      </c>
      <c r="G51" s="52" t="s">
        <v>194</v>
      </c>
      <c r="H51" s="49" t="s">
        <v>81</v>
      </c>
      <c r="I51" s="49" t="s">
        <v>81</v>
      </c>
      <c r="J51" s="49" t="s">
        <v>81</v>
      </c>
      <c r="K51" s="49" t="s">
        <v>81</v>
      </c>
    </row>
    <row r="52" spans="1:11" ht="34.5" customHeight="1" x14ac:dyDescent="0.25">
      <c r="A52" s="25" t="s">
        <v>68</v>
      </c>
      <c r="B52" s="63" t="s">
        <v>135</v>
      </c>
      <c r="C52" s="64"/>
      <c r="D52" s="64"/>
      <c r="E52" s="64"/>
      <c r="F52" s="64"/>
      <c r="G52" s="64"/>
      <c r="H52" s="64"/>
      <c r="I52" s="64"/>
      <c r="J52" s="64"/>
      <c r="K52" s="65"/>
    </row>
    <row r="53" spans="1:11" ht="57" customHeight="1" x14ac:dyDescent="0.25">
      <c r="A53" s="2" t="s">
        <v>69</v>
      </c>
      <c r="B53" s="74" t="s">
        <v>110</v>
      </c>
      <c r="C53" s="67"/>
      <c r="D53" s="49" t="s">
        <v>97</v>
      </c>
      <c r="E53" s="49" t="s">
        <v>20</v>
      </c>
      <c r="F53" s="49">
        <v>0.4</v>
      </c>
      <c r="G53" s="52">
        <f>0.4+0.3</f>
        <v>0.7</v>
      </c>
      <c r="H53" s="49">
        <v>0.4</v>
      </c>
      <c r="I53" s="49">
        <v>0.4</v>
      </c>
      <c r="J53" s="49">
        <v>0.4</v>
      </c>
      <c r="K53" s="49">
        <v>0.4</v>
      </c>
    </row>
    <row r="54" spans="1:11" ht="43.5" customHeight="1" x14ac:dyDescent="0.25">
      <c r="A54" s="28" t="s">
        <v>98</v>
      </c>
      <c r="B54" s="73" t="s">
        <v>136</v>
      </c>
      <c r="C54" s="64"/>
      <c r="D54" s="64"/>
      <c r="E54" s="64"/>
      <c r="F54" s="64"/>
      <c r="G54" s="64"/>
      <c r="H54" s="64"/>
      <c r="I54" s="64"/>
      <c r="J54" s="64"/>
      <c r="K54" s="65"/>
    </row>
    <row r="55" spans="1:11" ht="48.75" customHeight="1" x14ac:dyDescent="0.25">
      <c r="A55" s="28" t="s">
        <v>72</v>
      </c>
      <c r="B55" s="66" t="s">
        <v>115</v>
      </c>
      <c r="C55" s="65"/>
      <c r="D55" s="49" t="s">
        <v>26</v>
      </c>
      <c r="E55" s="49" t="s">
        <v>12</v>
      </c>
      <c r="F55" s="2">
        <v>5314</v>
      </c>
      <c r="G55" s="2">
        <v>9876</v>
      </c>
      <c r="H55" s="2">
        <v>9876</v>
      </c>
      <c r="I55" s="2">
        <v>9876</v>
      </c>
      <c r="J55" s="2">
        <v>10216</v>
      </c>
      <c r="K55" s="2">
        <v>10216</v>
      </c>
    </row>
    <row r="56" spans="1:11" ht="34.5" customHeight="1" x14ac:dyDescent="0.25">
      <c r="A56" s="28" t="s">
        <v>73</v>
      </c>
      <c r="B56" s="75" t="s">
        <v>165</v>
      </c>
      <c r="C56" s="64"/>
      <c r="D56" s="64"/>
      <c r="E56" s="64"/>
      <c r="F56" s="64"/>
      <c r="G56" s="64"/>
      <c r="H56" s="64"/>
      <c r="I56" s="64"/>
      <c r="J56" s="64"/>
      <c r="K56" s="65"/>
    </row>
    <row r="57" spans="1:11" ht="53.25" customHeight="1" x14ac:dyDescent="0.25">
      <c r="A57" s="28" t="s">
        <v>74</v>
      </c>
      <c r="B57" s="66" t="s">
        <v>99</v>
      </c>
      <c r="C57" s="65"/>
      <c r="D57" s="49" t="s">
        <v>26</v>
      </c>
      <c r="E57" s="49" t="s">
        <v>12</v>
      </c>
      <c r="F57" s="49">
        <v>222</v>
      </c>
      <c r="G57" s="40">
        <v>235</v>
      </c>
      <c r="H57" s="49">
        <v>235</v>
      </c>
      <c r="I57" s="49">
        <v>235</v>
      </c>
      <c r="J57" s="49">
        <v>235</v>
      </c>
      <c r="K57" s="49">
        <v>235</v>
      </c>
    </row>
    <row r="58" spans="1:11" ht="39" customHeight="1" x14ac:dyDescent="0.25">
      <c r="A58" s="28" t="s">
        <v>75</v>
      </c>
      <c r="B58" s="74" t="s">
        <v>80</v>
      </c>
      <c r="C58" s="65"/>
      <c r="D58" s="49" t="s">
        <v>70</v>
      </c>
      <c r="E58" s="2" t="s">
        <v>84</v>
      </c>
      <c r="F58" s="49">
        <v>1</v>
      </c>
      <c r="G58" s="2">
        <v>1</v>
      </c>
      <c r="H58" s="2">
        <v>1</v>
      </c>
      <c r="I58" s="2">
        <v>1</v>
      </c>
      <c r="J58" s="2">
        <v>1</v>
      </c>
      <c r="K58" s="2">
        <v>1</v>
      </c>
    </row>
    <row r="59" spans="1:11" ht="62.25" customHeight="1" x14ac:dyDescent="0.25">
      <c r="A59" s="25" t="s">
        <v>76</v>
      </c>
      <c r="B59" s="99" t="s">
        <v>191</v>
      </c>
      <c r="C59" s="100"/>
      <c r="D59" s="100"/>
      <c r="E59" s="100"/>
      <c r="F59" s="100"/>
      <c r="G59" s="100"/>
      <c r="H59" s="100"/>
      <c r="I59" s="100"/>
      <c r="J59" s="100"/>
      <c r="K59" s="98"/>
    </row>
    <row r="60" spans="1:11" ht="132" customHeight="1" x14ac:dyDescent="0.25">
      <c r="A60" s="28" t="s">
        <v>77</v>
      </c>
      <c r="B60" s="74" t="s">
        <v>123</v>
      </c>
      <c r="C60" s="98"/>
      <c r="D60" s="49" t="s">
        <v>180</v>
      </c>
      <c r="E60" s="2" t="s">
        <v>82</v>
      </c>
      <c r="F60" s="49">
        <v>4003</v>
      </c>
      <c r="G60" s="48">
        <f>4122-82</f>
        <v>4040</v>
      </c>
      <c r="H60" s="2">
        <v>4142</v>
      </c>
      <c r="I60" s="2">
        <v>4142</v>
      </c>
      <c r="J60" s="2">
        <v>4100</v>
      </c>
      <c r="K60" s="2">
        <v>4100</v>
      </c>
    </row>
    <row r="61" spans="1:11" ht="102.75" customHeight="1" x14ac:dyDescent="0.25">
      <c r="A61" s="2" t="s">
        <v>78</v>
      </c>
      <c r="B61" s="74" t="s">
        <v>124</v>
      </c>
      <c r="C61" s="98"/>
      <c r="D61" s="49" t="s">
        <v>181</v>
      </c>
      <c r="E61" s="2" t="s">
        <v>82</v>
      </c>
      <c r="F61" s="49">
        <v>86</v>
      </c>
      <c r="G61" s="39">
        <f>157</f>
        <v>157</v>
      </c>
      <c r="H61" s="4">
        <v>157</v>
      </c>
      <c r="I61" s="4">
        <v>157</v>
      </c>
      <c r="J61" s="4">
        <v>188</v>
      </c>
      <c r="K61" s="4">
        <v>190</v>
      </c>
    </row>
    <row r="62" spans="1:11" ht="105.75" customHeight="1" x14ac:dyDescent="0.25">
      <c r="A62" s="2" t="s">
        <v>100</v>
      </c>
      <c r="B62" s="74" t="s">
        <v>125</v>
      </c>
      <c r="C62" s="98"/>
      <c r="D62" s="49" t="s">
        <v>182</v>
      </c>
      <c r="E62" s="2" t="s">
        <v>82</v>
      </c>
      <c r="F62" s="49">
        <v>63</v>
      </c>
      <c r="G62" s="39">
        <f>55</f>
        <v>55</v>
      </c>
      <c r="H62" s="4">
        <v>55</v>
      </c>
      <c r="I62" s="4">
        <v>55</v>
      </c>
      <c r="J62" s="4">
        <v>70</v>
      </c>
      <c r="K62" s="4">
        <v>70</v>
      </c>
    </row>
    <row r="63" spans="1:11" ht="171.75" customHeight="1" x14ac:dyDescent="0.25">
      <c r="A63" s="2" t="s">
        <v>120</v>
      </c>
      <c r="B63" s="74" t="s">
        <v>126</v>
      </c>
      <c r="C63" s="98"/>
      <c r="D63" s="49" t="s">
        <v>183</v>
      </c>
      <c r="E63" s="2" t="s">
        <v>82</v>
      </c>
      <c r="F63" s="49">
        <v>106</v>
      </c>
      <c r="G63" s="39">
        <f>106</f>
        <v>106</v>
      </c>
      <c r="H63" s="2">
        <v>106</v>
      </c>
      <c r="I63" s="2">
        <v>106</v>
      </c>
      <c r="J63" s="2">
        <v>100</v>
      </c>
      <c r="K63" s="2">
        <v>100</v>
      </c>
    </row>
    <row r="64" spans="1:11" ht="171" customHeight="1" x14ac:dyDescent="0.25">
      <c r="A64" s="2" t="s">
        <v>121</v>
      </c>
      <c r="B64" s="66" t="s">
        <v>127</v>
      </c>
      <c r="C64" s="67"/>
      <c r="D64" s="49" t="s">
        <v>184</v>
      </c>
      <c r="E64" s="2" t="s">
        <v>82</v>
      </c>
      <c r="F64" s="49">
        <v>77</v>
      </c>
      <c r="G64" s="39">
        <f>56</f>
        <v>56</v>
      </c>
      <c r="H64" s="4">
        <v>56</v>
      </c>
      <c r="I64" s="4">
        <v>56</v>
      </c>
      <c r="J64" s="4">
        <v>30</v>
      </c>
      <c r="K64" s="4">
        <v>30</v>
      </c>
    </row>
    <row r="65" spans="1:11" ht="172.5" customHeight="1" x14ac:dyDescent="0.25">
      <c r="A65" s="2" t="s">
        <v>122</v>
      </c>
      <c r="B65" s="66" t="s">
        <v>128</v>
      </c>
      <c r="C65" s="67"/>
      <c r="D65" s="49" t="s">
        <v>185</v>
      </c>
      <c r="E65" s="2" t="s">
        <v>82</v>
      </c>
      <c r="F65" s="27">
        <v>3</v>
      </c>
      <c r="G65" s="27">
        <v>4</v>
      </c>
      <c r="H65" s="27">
        <v>3</v>
      </c>
      <c r="I65" s="27">
        <v>3</v>
      </c>
      <c r="J65" s="27">
        <v>3</v>
      </c>
      <c r="K65" s="27">
        <v>3</v>
      </c>
    </row>
    <row r="66" spans="1:11" ht="54.75" customHeight="1" x14ac:dyDescent="0.25">
      <c r="A66" s="29" t="s">
        <v>140</v>
      </c>
      <c r="B66" s="66" t="s">
        <v>193</v>
      </c>
      <c r="C66" s="67"/>
      <c r="D66" s="49" t="s">
        <v>174</v>
      </c>
      <c r="E66" s="49" t="s">
        <v>82</v>
      </c>
      <c r="F66" s="49">
        <v>3972</v>
      </c>
      <c r="G66" s="49">
        <v>4481</v>
      </c>
      <c r="H66" s="49" t="s">
        <v>178</v>
      </c>
      <c r="I66" s="49" t="s">
        <v>178</v>
      </c>
      <c r="J66" s="49" t="s">
        <v>178</v>
      </c>
      <c r="K66" s="49" t="s">
        <v>178</v>
      </c>
    </row>
    <row r="67" spans="1:11" ht="123.75" customHeight="1" x14ac:dyDescent="0.25">
      <c r="A67" s="29" t="s">
        <v>179</v>
      </c>
      <c r="B67" s="66" t="s">
        <v>187</v>
      </c>
      <c r="C67" s="67"/>
      <c r="D67" s="49" t="s">
        <v>186</v>
      </c>
      <c r="E67" s="49" t="s">
        <v>82</v>
      </c>
      <c r="F67" s="49">
        <v>1</v>
      </c>
      <c r="G67" s="49">
        <v>1</v>
      </c>
      <c r="H67" s="49" t="s">
        <v>178</v>
      </c>
      <c r="I67" s="49" t="s">
        <v>178</v>
      </c>
      <c r="J67" s="49" t="s">
        <v>178</v>
      </c>
      <c r="K67" s="49" t="s">
        <v>178</v>
      </c>
    </row>
    <row r="68" spans="1:11" ht="15.75" x14ac:dyDescent="0.25">
      <c r="A68" s="30">
        <v>12</v>
      </c>
      <c r="B68" s="72" t="s">
        <v>137</v>
      </c>
      <c r="C68" s="67"/>
      <c r="D68" s="18"/>
      <c r="E68" s="31"/>
      <c r="F68" s="18"/>
      <c r="G68" s="31"/>
      <c r="H68" s="32"/>
      <c r="I68" s="32"/>
      <c r="J68" s="32"/>
      <c r="K68" s="32"/>
    </row>
    <row r="69" spans="1:11" ht="49.5" customHeight="1" x14ac:dyDescent="0.25">
      <c r="A69" s="2" t="s">
        <v>104</v>
      </c>
      <c r="B69" s="74" t="s">
        <v>101</v>
      </c>
      <c r="C69" s="67"/>
      <c r="D69" s="49" t="s">
        <v>70</v>
      </c>
      <c r="E69" s="2" t="s">
        <v>84</v>
      </c>
      <c r="F69" s="49">
        <v>1</v>
      </c>
      <c r="G69" s="49">
        <v>1</v>
      </c>
      <c r="H69" s="3">
        <v>1</v>
      </c>
      <c r="I69" s="3">
        <v>1</v>
      </c>
      <c r="J69" s="3">
        <v>1</v>
      </c>
      <c r="K69" s="3">
        <v>1</v>
      </c>
    </row>
    <row r="70" spans="1:11" ht="31.5" x14ac:dyDescent="0.25">
      <c r="A70" s="2" t="s">
        <v>103</v>
      </c>
      <c r="B70" s="74" t="s">
        <v>102</v>
      </c>
      <c r="C70" s="67"/>
      <c r="D70" s="49" t="s">
        <v>70</v>
      </c>
      <c r="E70" s="2" t="s">
        <v>84</v>
      </c>
      <c r="F70" s="49">
        <v>1</v>
      </c>
      <c r="G70" s="49">
        <v>1</v>
      </c>
      <c r="H70" s="3">
        <v>1</v>
      </c>
      <c r="I70" s="3">
        <v>1</v>
      </c>
      <c r="J70" s="3">
        <v>1</v>
      </c>
      <c r="K70" s="3">
        <v>1</v>
      </c>
    </row>
    <row r="71" spans="1:11" ht="18.75" customHeight="1" x14ac:dyDescent="0.25">
      <c r="A71" s="25" t="s">
        <v>79</v>
      </c>
      <c r="B71" s="63" t="s">
        <v>138</v>
      </c>
      <c r="C71" s="64"/>
      <c r="D71" s="64"/>
      <c r="E71" s="64"/>
      <c r="F71" s="64"/>
      <c r="G71" s="64"/>
      <c r="H71" s="64"/>
      <c r="I71" s="64"/>
      <c r="J71" s="64"/>
      <c r="K71" s="65"/>
    </row>
    <row r="72" spans="1:11" ht="48" customHeight="1" x14ac:dyDescent="0.25">
      <c r="A72" s="33" t="s">
        <v>105</v>
      </c>
      <c r="B72" s="66" t="s">
        <v>173</v>
      </c>
      <c r="C72" s="67"/>
      <c r="D72" s="49" t="s">
        <v>108</v>
      </c>
      <c r="E72" s="2" t="s">
        <v>107</v>
      </c>
      <c r="F72" s="49">
        <v>100</v>
      </c>
      <c r="G72" s="49" t="s">
        <v>178</v>
      </c>
      <c r="H72" s="49" t="s">
        <v>178</v>
      </c>
      <c r="I72" s="49" t="s">
        <v>178</v>
      </c>
      <c r="J72" s="49">
        <v>100</v>
      </c>
      <c r="K72" s="49">
        <v>100</v>
      </c>
    </row>
    <row r="73" spans="1:11" ht="56.25" customHeight="1" x14ac:dyDescent="0.25">
      <c r="A73" s="33" t="s">
        <v>141</v>
      </c>
      <c r="B73" s="66" t="s">
        <v>172</v>
      </c>
      <c r="C73" s="67"/>
      <c r="D73" s="49" t="s">
        <v>108</v>
      </c>
      <c r="E73" s="2" t="s">
        <v>107</v>
      </c>
      <c r="F73" s="2">
        <v>20</v>
      </c>
      <c r="G73" s="2" t="s">
        <v>178</v>
      </c>
      <c r="H73" s="2" t="s">
        <v>178</v>
      </c>
      <c r="I73" s="2" t="s">
        <v>178</v>
      </c>
      <c r="J73" s="2">
        <v>20</v>
      </c>
      <c r="K73" s="2">
        <v>20</v>
      </c>
    </row>
    <row r="74" spans="1:11" ht="87" customHeight="1" x14ac:dyDescent="0.25">
      <c r="A74" s="33" t="s">
        <v>106</v>
      </c>
      <c r="B74" s="66" t="s">
        <v>119</v>
      </c>
      <c r="C74" s="67"/>
      <c r="D74" s="49" t="s">
        <v>26</v>
      </c>
      <c r="E74" s="2" t="s">
        <v>12</v>
      </c>
      <c r="F74" s="2">
        <v>30</v>
      </c>
      <c r="G74" s="39">
        <v>30</v>
      </c>
      <c r="H74" s="2">
        <v>30</v>
      </c>
      <c r="I74" s="2">
        <v>30</v>
      </c>
      <c r="J74" s="2">
        <v>30</v>
      </c>
      <c r="K74" s="2">
        <v>30</v>
      </c>
    </row>
    <row r="75" spans="1:11" ht="18.75" customHeight="1" x14ac:dyDescent="0.25">
      <c r="A75" s="25" t="s">
        <v>142</v>
      </c>
      <c r="B75" s="63" t="s">
        <v>196</v>
      </c>
      <c r="C75" s="64"/>
      <c r="D75" s="64"/>
      <c r="E75" s="64"/>
      <c r="F75" s="64"/>
      <c r="G75" s="64"/>
      <c r="H75" s="64"/>
      <c r="I75" s="64"/>
      <c r="J75" s="64"/>
      <c r="K75" s="65"/>
    </row>
    <row r="76" spans="1:11" ht="95.25" customHeight="1" x14ac:dyDescent="0.25">
      <c r="A76" s="33" t="s">
        <v>143</v>
      </c>
      <c r="B76" s="66" t="s">
        <v>166</v>
      </c>
      <c r="C76" s="67"/>
      <c r="D76" s="49" t="s">
        <v>147</v>
      </c>
      <c r="E76" s="2" t="s">
        <v>12</v>
      </c>
      <c r="F76" s="49">
        <v>330</v>
      </c>
      <c r="G76" s="49" t="s">
        <v>178</v>
      </c>
      <c r="H76" s="49" t="s">
        <v>178</v>
      </c>
      <c r="I76" s="49" t="s">
        <v>178</v>
      </c>
      <c r="J76" s="49">
        <v>330</v>
      </c>
      <c r="K76" s="49">
        <v>330</v>
      </c>
    </row>
    <row r="77" spans="1:11" ht="123.75" customHeight="1" x14ac:dyDescent="0.25">
      <c r="A77" s="33" t="s">
        <v>144</v>
      </c>
      <c r="B77" s="66" t="s">
        <v>167</v>
      </c>
      <c r="C77" s="67"/>
      <c r="D77" s="49" t="s">
        <v>147</v>
      </c>
      <c r="E77" s="2" t="s">
        <v>12</v>
      </c>
      <c r="F77" s="2">
        <v>540</v>
      </c>
      <c r="G77" s="2">
        <v>41</v>
      </c>
      <c r="H77" s="2" t="s">
        <v>178</v>
      </c>
      <c r="I77" s="2" t="s">
        <v>178</v>
      </c>
      <c r="J77" s="2">
        <v>540</v>
      </c>
      <c r="K77" s="2">
        <v>540</v>
      </c>
    </row>
    <row r="78" spans="1:11" ht="95.25" customHeight="1" x14ac:dyDescent="0.25">
      <c r="A78" s="33" t="s">
        <v>146</v>
      </c>
      <c r="B78" s="66" t="s">
        <v>168</v>
      </c>
      <c r="C78" s="67"/>
      <c r="D78" s="49" t="s">
        <v>147</v>
      </c>
      <c r="E78" s="2" t="s">
        <v>12</v>
      </c>
      <c r="F78" s="2">
        <v>8</v>
      </c>
      <c r="G78" s="2">
        <v>8</v>
      </c>
      <c r="H78" s="2" t="s">
        <v>178</v>
      </c>
      <c r="I78" s="2" t="s">
        <v>178</v>
      </c>
      <c r="J78" s="2">
        <v>8</v>
      </c>
      <c r="K78" s="2">
        <v>8</v>
      </c>
    </row>
    <row r="79" spans="1:11" ht="48" customHeight="1" x14ac:dyDescent="0.25">
      <c r="A79" s="25" t="s">
        <v>154</v>
      </c>
      <c r="B79" s="88" t="s">
        <v>169</v>
      </c>
      <c r="C79" s="64"/>
      <c r="D79" s="64"/>
      <c r="E79" s="64"/>
      <c r="F79" s="64"/>
      <c r="G79" s="64"/>
      <c r="H79" s="64"/>
      <c r="I79" s="64"/>
      <c r="J79" s="64"/>
      <c r="K79" s="65"/>
    </row>
    <row r="80" spans="1:11" ht="48" customHeight="1" x14ac:dyDescent="0.25">
      <c r="A80" s="33" t="s">
        <v>155</v>
      </c>
      <c r="B80" s="66" t="s">
        <v>156</v>
      </c>
      <c r="C80" s="67"/>
      <c r="D80" s="49" t="s">
        <v>175</v>
      </c>
      <c r="E80" s="49" t="s">
        <v>157</v>
      </c>
      <c r="F80" s="2">
        <v>3000</v>
      </c>
      <c r="G80" s="2" t="s">
        <v>178</v>
      </c>
      <c r="H80" s="2" t="s">
        <v>178</v>
      </c>
      <c r="I80" s="2" t="s">
        <v>178</v>
      </c>
      <c r="J80" s="2">
        <v>3000</v>
      </c>
      <c r="K80" s="2">
        <v>3000</v>
      </c>
    </row>
    <row r="81" spans="1:11" ht="29.25" customHeight="1" x14ac:dyDescent="0.25">
      <c r="A81" s="34"/>
      <c r="B81" s="35"/>
      <c r="C81" s="19"/>
      <c r="D81" s="19"/>
      <c r="E81" s="19"/>
      <c r="F81" s="19"/>
      <c r="G81" s="19"/>
      <c r="H81" s="19"/>
      <c r="I81" s="19"/>
      <c r="J81" s="19"/>
      <c r="K81" s="19"/>
    </row>
  </sheetData>
  <mergeCells count="80">
    <mergeCell ref="B80:C80"/>
    <mergeCell ref="B74:C74"/>
    <mergeCell ref="B75:K75"/>
    <mergeCell ref="B76:C76"/>
    <mergeCell ref="B77:C77"/>
    <mergeCell ref="B78:C78"/>
    <mergeCell ref="B79:K79"/>
    <mergeCell ref="B73:C73"/>
    <mergeCell ref="B62:C62"/>
    <mergeCell ref="B63:C63"/>
    <mergeCell ref="B64:C64"/>
    <mergeCell ref="B65:C65"/>
    <mergeCell ref="B66:C66"/>
    <mergeCell ref="B67:C67"/>
    <mergeCell ref="B68:C68"/>
    <mergeCell ref="B69:C69"/>
    <mergeCell ref="B70:C70"/>
    <mergeCell ref="B71:K71"/>
    <mergeCell ref="B72:C72"/>
    <mergeCell ref="B61:C61"/>
    <mergeCell ref="B50:C50"/>
    <mergeCell ref="B51:C51"/>
    <mergeCell ref="B52:K52"/>
    <mergeCell ref="B53:C53"/>
    <mergeCell ref="B54:K54"/>
    <mergeCell ref="B55:C55"/>
    <mergeCell ref="B56:K56"/>
    <mergeCell ref="B57:C57"/>
    <mergeCell ref="B58:C58"/>
    <mergeCell ref="B59:K59"/>
    <mergeCell ref="B60:C60"/>
    <mergeCell ref="B49:K49"/>
    <mergeCell ref="B36:C36"/>
    <mergeCell ref="B37:C37"/>
    <mergeCell ref="B38:C38"/>
    <mergeCell ref="B39:C39"/>
    <mergeCell ref="B40:C40"/>
    <mergeCell ref="B41:C41"/>
    <mergeCell ref="B42:C42"/>
    <mergeCell ref="B43:K43"/>
    <mergeCell ref="B44:B46"/>
    <mergeCell ref="B47:K47"/>
    <mergeCell ref="B48:C48"/>
    <mergeCell ref="B35:C35"/>
    <mergeCell ref="B22:C22"/>
    <mergeCell ref="B23:C23"/>
    <mergeCell ref="B24:K24"/>
    <mergeCell ref="B25:C25"/>
    <mergeCell ref="D25:D29"/>
    <mergeCell ref="B26:C26"/>
    <mergeCell ref="B27:C27"/>
    <mergeCell ref="B28:C28"/>
    <mergeCell ref="B29:C29"/>
    <mergeCell ref="B30:C30"/>
    <mergeCell ref="B31:C31"/>
    <mergeCell ref="B32:C32"/>
    <mergeCell ref="B33:C33"/>
    <mergeCell ref="B34:C34"/>
    <mergeCell ref="B21:K21"/>
    <mergeCell ref="A10:K10"/>
    <mergeCell ref="B11:K11"/>
    <mergeCell ref="B12:C12"/>
    <mergeCell ref="B13:C13"/>
    <mergeCell ref="B14:C14"/>
    <mergeCell ref="B15:C15"/>
    <mergeCell ref="B16:C16"/>
    <mergeCell ref="B17:C17"/>
    <mergeCell ref="B18:C18"/>
    <mergeCell ref="B19:K19"/>
    <mergeCell ref="B20:C20"/>
    <mergeCell ref="E1:J2"/>
    <mergeCell ref="E3:I3"/>
    <mergeCell ref="E4:I4"/>
    <mergeCell ref="A5:I5"/>
    <mergeCell ref="A7:A8"/>
    <mergeCell ref="B7:C8"/>
    <mergeCell ref="D7:D8"/>
    <mergeCell ref="E7:E8"/>
    <mergeCell ref="F7:F8"/>
    <mergeCell ref="G7:K7"/>
  </mergeCells>
  <pageMargins left="0.7" right="0.7" top="0.75" bottom="0.75" header="0.3" footer="0.3"/>
  <pageSetup paperSize="9" scale="4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K81"/>
  <sheetViews>
    <sheetView view="pageBreakPreview" topLeftCell="A67" zoomScale="60" workbookViewId="0">
      <selection activeCell="A67" sqref="A1:XFD1048576"/>
    </sheetView>
  </sheetViews>
  <sheetFormatPr defaultRowHeight="15" x14ac:dyDescent="0.25"/>
  <cols>
    <col min="1" max="1" width="8.85546875" style="16" customWidth="1"/>
    <col min="2" max="2" width="41.7109375" style="16" customWidth="1"/>
    <col min="3" max="3" width="56.28515625" style="16" customWidth="1"/>
    <col min="4" max="4" width="33.28515625" style="16" customWidth="1"/>
    <col min="5" max="5" width="12.28515625" style="16" customWidth="1"/>
    <col min="6" max="6" width="11.42578125" style="16" customWidth="1"/>
    <col min="7" max="8" width="9.140625" style="16"/>
    <col min="9" max="11" width="10.5703125" style="16" customWidth="1"/>
    <col min="12" max="16384" width="9.140625" style="16"/>
  </cols>
  <sheetData>
    <row r="1" spans="1:11" x14ac:dyDescent="0.25">
      <c r="E1" s="76" t="s">
        <v>189</v>
      </c>
      <c r="F1" s="77"/>
      <c r="G1" s="77"/>
      <c r="H1" s="77"/>
      <c r="I1" s="77"/>
      <c r="J1" s="77"/>
    </row>
    <row r="2" spans="1:11" x14ac:dyDescent="0.25">
      <c r="E2" s="77"/>
      <c r="F2" s="77"/>
      <c r="G2" s="77"/>
      <c r="H2" s="77"/>
      <c r="I2" s="77"/>
      <c r="J2" s="77"/>
    </row>
    <row r="3" spans="1:11" x14ac:dyDescent="0.25">
      <c r="E3" s="78" t="s">
        <v>190</v>
      </c>
      <c r="F3" s="78"/>
      <c r="G3" s="78"/>
      <c r="H3" s="78"/>
      <c r="I3" s="78"/>
      <c r="J3" s="59"/>
    </row>
    <row r="4" spans="1:11" ht="58.5" customHeight="1" x14ac:dyDescent="0.25">
      <c r="A4" s="20"/>
      <c r="B4" s="20"/>
      <c r="E4" s="83" t="s">
        <v>188</v>
      </c>
      <c r="F4" s="83"/>
      <c r="G4" s="83"/>
      <c r="H4" s="83"/>
      <c r="I4" s="83"/>
    </row>
    <row r="5" spans="1:11" ht="18.75" x14ac:dyDescent="0.25">
      <c r="A5" s="84" t="s">
        <v>0</v>
      </c>
      <c r="B5" s="84"/>
      <c r="C5" s="84"/>
      <c r="D5" s="84"/>
      <c r="E5" s="84"/>
      <c r="F5" s="84"/>
      <c r="G5" s="84"/>
      <c r="H5" s="84"/>
      <c r="I5" s="84"/>
    </row>
    <row r="6" spans="1:11" ht="13.5" customHeight="1" x14ac:dyDescent="0.25">
      <c r="A6" s="17"/>
      <c r="B6" s="17"/>
      <c r="C6" s="17"/>
      <c r="D6" s="17"/>
      <c r="E6" s="17"/>
      <c r="F6" s="17"/>
      <c r="G6" s="17"/>
      <c r="H6" s="17"/>
      <c r="I6" s="17"/>
      <c r="J6" s="17"/>
      <c r="K6" s="17"/>
    </row>
    <row r="7" spans="1:11" ht="33" customHeight="1" x14ac:dyDescent="0.25">
      <c r="A7" s="85" t="s">
        <v>1</v>
      </c>
      <c r="B7" s="68" t="s">
        <v>2</v>
      </c>
      <c r="C7" s="69"/>
      <c r="D7" s="85" t="s">
        <v>3</v>
      </c>
      <c r="E7" s="85" t="s">
        <v>4</v>
      </c>
      <c r="F7" s="85" t="s">
        <v>5</v>
      </c>
      <c r="G7" s="85" t="s">
        <v>6</v>
      </c>
      <c r="H7" s="85"/>
      <c r="I7" s="85"/>
      <c r="J7" s="87"/>
      <c r="K7" s="87"/>
    </row>
    <row r="8" spans="1:11" ht="15.75" x14ac:dyDescent="0.25">
      <c r="A8" s="86"/>
      <c r="B8" s="70"/>
      <c r="C8" s="71"/>
      <c r="D8" s="85"/>
      <c r="E8" s="85"/>
      <c r="F8" s="85"/>
      <c r="G8" s="21">
        <v>2020</v>
      </c>
      <c r="H8" s="21">
        <v>2021</v>
      </c>
      <c r="I8" s="22">
        <v>2022</v>
      </c>
      <c r="J8" s="22">
        <v>2023</v>
      </c>
      <c r="K8" s="22">
        <v>2024</v>
      </c>
    </row>
    <row r="9" spans="1:11" ht="15.75" x14ac:dyDescent="0.25">
      <c r="A9" s="23">
        <v>1</v>
      </c>
      <c r="B9" s="23"/>
      <c r="C9" s="58">
        <v>2</v>
      </c>
      <c r="D9" s="58">
        <v>3</v>
      </c>
      <c r="E9" s="58">
        <v>4</v>
      </c>
      <c r="F9" s="58">
        <v>5</v>
      </c>
      <c r="G9" s="58">
        <v>6</v>
      </c>
      <c r="H9" s="58">
        <v>7</v>
      </c>
      <c r="I9" s="58">
        <v>8</v>
      </c>
      <c r="J9" s="58">
        <v>8</v>
      </c>
      <c r="K9" s="58">
        <v>8</v>
      </c>
    </row>
    <row r="10" spans="1:11" s="24" customFormat="1" ht="39" customHeight="1" x14ac:dyDescent="0.25">
      <c r="A10" s="85" t="s">
        <v>7</v>
      </c>
      <c r="B10" s="85"/>
      <c r="C10" s="85"/>
      <c r="D10" s="85"/>
      <c r="E10" s="85"/>
      <c r="F10" s="85"/>
      <c r="G10" s="85"/>
      <c r="H10" s="85"/>
      <c r="I10" s="85"/>
      <c r="J10" s="87"/>
      <c r="K10" s="87"/>
    </row>
    <row r="11" spans="1:11" ht="96" customHeight="1" x14ac:dyDescent="0.25">
      <c r="A11" s="25" t="s">
        <v>8</v>
      </c>
      <c r="B11" s="63" t="s">
        <v>148</v>
      </c>
      <c r="C11" s="64"/>
      <c r="D11" s="64"/>
      <c r="E11" s="64"/>
      <c r="F11" s="64"/>
      <c r="G11" s="64"/>
      <c r="H11" s="64"/>
      <c r="I11" s="64"/>
      <c r="J11" s="64"/>
      <c r="K11" s="65"/>
    </row>
    <row r="12" spans="1:11" ht="92.25" customHeight="1" x14ac:dyDescent="0.25">
      <c r="A12" s="2" t="s">
        <v>9</v>
      </c>
      <c r="B12" s="90" t="s">
        <v>10</v>
      </c>
      <c r="C12" s="91"/>
      <c r="D12" s="57" t="s">
        <v>11</v>
      </c>
      <c r="E12" s="2" t="s">
        <v>12</v>
      </c>
      <c r="F12" s="38">
        <v>5774</v>
      </c>
      <c r="G12" s="56">
        <f>5774-1742</f>
        <v>4032</v>
      </c>
      <c r="H12" s="38" t="s">
        <v>178</v>
      </c>
      <c r="I12" s="38" t="s">
        <v>178</v>
      </c>
      <c r="J12" s="1">
        <v>6054</v>
      </c>
      <c r="K12" s="1">
        <v>6054</v>
      </c>
    </row>
    <row r="13" spans="1:11" ht="104.25" customHeight="1" x14ac:dyDescent="0.25">
      <c r="A13" s="2" t="s">
        <v>13</v>
      </c>
      <c r="B13" s="92" t="s">
        <v>129</v>
      </c>
      <c r="C13" s="93"/>
      <c r="D13" s="57" t="s">
        <v>14</v>
      </c>
      <c r="E13" s="2" t="s">
        <v>12</v>
      </c>
      <c r="F13" s="38">
        <v>1720</v>
      </c>
      <c r="G13" s="56">
        <f>1720-874</f>
        <v>846</v>
      </c>
      <c r="H13" s="38" t="s">
        <v>178</v>
      </c>
      <c r="I13" s="38" t="s">
        <v>178</v>
      </c>
      <c r="J13" s="1">
        <v>1782</v>
      </c>
      <c r="K13" s="1">
        <v>1782</v>
      </c>
    </row>
    <row r="14" spans="1:11" ht="78" customHeight="1" x14ac:dyDescent="0.25">
      <c r="A14" s="2" t="s">
        <v>15</v>
      </c>
      <c r="B14" s="74" t="s">
        <v>197</v>
      </c>
      <c r="C14" s="93"/>
      <c r="D14" s="57" t="s">
        <v>16</v>
      </c>
      <c r="E14" s="2" t="s">
        <v>12</v>
      </c>
      <c r="F14" s="39">
        <v>86</v>
      </c>
      <c r="G14" s="48">
        <f>86-33</f>
        <v>53</v>
      </c>
      <c r="H14" s="39">
        <v>86</v>
      </c>
      <c r="I14" s="39">
        <v>86</v>
      </c>
      <c r="J14" s="2">
        <v>86</v>
      </c>
      <c r="K14" s="2">
        <v>86</v>
      </c>
    </row>
    <row r="15" spans="1:11" ht="81.75" customHeight="1" x14ac:dyDescent="0.25">
      <c r="A15" s="2" t="s">
        <v>17</v>
      </c>
      <c r="B15" s="66" t="s">
        <v>130</v>
      </c>
      <c r="C15" s="91"/>
      <c r="D15" s="57" t="s">
        <v>16</v>
      </c>
      <c r="E15" s="2" t="s">
        <v>18</v>
      </c>
      <c r="F15" s="39">
        <v>815</v>
      </c>
      <c r="G15" s="39">
        <v>815</v>
      </c>
      <c r="H15" s="39">
        <v>815</v>
      </c>
      <c r="I15" s="39">
        <v>815</v>
      </c>
      <c r="J15" s="2">
        <v>1630</v>
      </c>
      <c r="K15" s="2">
        <v>1630</v>
      </c>
    </row>
    <row r="16" spans="1:11" ht="64.5" customHeight="1" x14ac:dyDescent="0.25">
      <c r="A16" s="2" t="s">
        <v>19</v>
      </c>
      <c r="B16" s="74" t="s">
        <v>158</v>
      </c>
      <c r="C16" s="93"/>
      <c r="D16" s="57" t="s">
        <v>11</v>
      </c>
      <c r="E16" s="57" t="s">
        <v>12</v>
      </c>
      <c r="F16" s="40">
        <v>993</v>
      </c>
      <c r="G16" s="52">
        <f>993-783</f>
        <v>210</v>
      </c>
      <c r="H16" s="40" t="s">
        <v>178</v>
      </c>
      <c r="I16" s="40" t="s">
        <v>178</v>
      </c>
      <c r="J16" s="57">
        <v>830</v>
      </c>
      <c r="K16" s="57">
        <v>830</v>
      </c>
    </row>
    <row r="17" spans="1:11" ht="92.25" customHeight="1" x14ac:dyDescent="0.25">
      <c r="A17" s="2" t="s">
        <v>149</v>
      </c>
      <c r="B17" s="96" t="s">
        <v>151</v>
      </c>
      <c r="C17" s="97"/>
      <c r="D17" s="40" t="s">
        <v>153</v>
      </c>
      <c r="E17" s="40" t="s">
        <v>12</v>
      </c>
      <c r="F17" s="40">
        <v>77</v>
      </c>
      <c r="G17" s="40" t="s">
        <v>178</v>
      </c>
      <c r="H17" s="40" t="s">
        <v>178</v>
      </c>
      <c r="I17" s="40" t="s">
        <v>178</v>
      </c>
      <c r="J17" s="40">
        <v>77</v>
      </c>
      <c r="K17" s="40">
        <v>77</v>
      </c>
    </row>
    <row r="18" spans="1:11" ht="87" customHeight="1" x14ac:dyDescent="0.25">
      <c r="A18" s="2" t="s">
        <v>150</v>
      </c>
      <c r="B18" s="96" t="s">
        <v>152</v>
      </c>
      <c r="C18" s="97"/>
      <c r="D18" s="40" t="s">
        <v>153</v>
      </c>
      <c r="E18" s="40" t="s">
        <v>12</v>
      </c>
      <c r="F18" s="40">
        <v>1098</v>
      </c>
      <c r="G18" s="40" t="s">
        <v>178</v>
      </c>
      <c r="H18" s="40" t="s">
        <v>178</v>
      </c>
      <c r="I18" s="40" t="s">
        <v>178</v>
      </c>
      <c r="J18" s="40">
        <v>1098</v>
      </c>
      <c r="K18" s="40">
        <v>1098</v>
      </c>
    </row>
    <row r="19" spans="1:11" ht="57" customHeight="1" x14ac:dyDescent="0.25">
      <c r="A19" s="25" t="s">
        <v>21</v>
      </c>
      <c r="B19" s="63" t="s">
        <v>131</v>
      </c>
      <c r="C19" s="94"/>
      <c r="D19" s="94"/>
      <c r="E19" s="94"/>
      <c r="F19" s="94"/>
      <c r="G19" s="94"/>
      <c r="H19" s="94"/>
      <c r="I19" s="94"/>
      <c r="J19" s="94"/>
      <c r="K19" s="95"/>
    </row>
    <row r="20" spans="1:11" ht="69.75" customHeight="1" x14ac:dyDescent="0.25">
      <c r="A20" s="2" t="s">
        <v>22</v>
      </c>
      <c r="B20" s="82" t="s">
        <v>176</v>
      </c>
      <c r="C20" s="67"/>
      <c r="D20" s="57" t="s">
        <v>23</v>
      </c>
      <c r="E20" s="57" t="s">
        <v>12</v>
      </c>
      <c r="F20" s="57">
        <v>334</v>
      </c>
      <c r="G20" s="52">
        <f>385-125</f>
        <v>260</v>
      </c>
      <c r="H20" s="57">
        <v>385</v>
      </c>
      <c r="I20" s="57">
        <v>385</v>
      </c>
      <c r="J20" s="57">
        <v>385</v>
      </c>
      <c r="K20" s="57">
        <v>385</v>
      </c>
    </row>
    <row r="21" spans="1:11" ht="54.75" customHeight="1" x14ac:dyDescent="0.25">
      <c r="A21" s="25" t="s">
        <v>24</v>
      </c>
      <c r="B21" s="63" t="s">
        <v>195</v>
      </c>
      <c r="C21" s="64"/>
      <c r="D21" s="64"/>
      <c r="E21" s="64"/>
      <c r="F21" s="64"/>
      <c r="G21" s="64"/>
      <c r="H21" s="64"/>
      <c r="I21" s="64"/>
      <c r="J21" s="64"/>
      <c r="K21" s="65"/>
    </row>
    <row r="22" spans="1:11" ht="52.5" customHeight="1" x14ac:dyDescent="0.25">
      <c r="A22" s="2" t="s">
        <v>25</v>
      </c>
      <c r="B22" s="74" t="s">
        <v>170</v>
      </c>
      <c r="C22" s="67"/>
      <c r="D22" s="57" t="s">
        <v>26</v>
      </c>
      <c r="E22" s="2" t="s">
        <v>12</v>
      </c>
      <c r="F22" s="2">
        <v>106</v>
      </c>
      <c r="G22" s="39">
        <v>114</v>
      </c>
      <c r="H22" s="2">
        <v>114</v>
      </c>
      <c r="I22" s="2">
        <v>114</v>
      </c>
      <c r="J22" s="2">
        <v>110</v>
      </c>
      <c r="K22" s="2">
        <v>110</v>
      </c>
    </row>
    <row r="23" spans="1:11" ht="63" customHeight="1" x14ac:dyDescent="0.25">
      <c r="A23" s="2" t="s">
        <v>27</v>
      </c>
      <c r="B23" s="74" t="s">
        <v>171</v>
      </c>
      <c r="C23" s="67"/>
      <c r="D23" s="57" t="s">
        <v>26</v>
      </c>
      <c r="E23" s="2" t="s">
        <v>12</v>
      </c>
      <c r="F23" s="2">
        <v>174</v>
      </c>
      <c r="G23" s="39">
        <v>298</v>
      </c>
      <c r="H23" s="2">
        <v>298</v>
      </c>
      <c r="I23" s="2">
        <v>298</v>
      </c>
      <c r="J23" s="2">
        <v>166</v>
      </c>
      <c r="K23" s="2">
        <v>166</v>
      </c>
    </row>
    <row r="24" spans="1:11" ht="35.25" customHeight="1" x14ac:dyDescent="0.25">
      <c r="A24" s="25" t="s">
        <v>28</v>
      </c>
      <c r="B24" s="63" t="s">
        <v>159</v>
      </c>
      <c r="C24" s="64"/>
      <c r="D24" s="64"/>
      <c r="E24" s="64"/>
      <c r="F24" s="64"/>
      <c r="G24" s="64"/>
      <c r="H24" s="64"/>
      <c r="I24" s="64"/>
      <c r="J24" s="64"/>
      <c r="K24" s="65"/>
    </row>
    <row r="25" spans="1:11" ht="33.75" customHeight="1" x14ac:dyDescent="0.25">
      <c r="A25" s="2" t="s">
        <v>29</v>
      </c>
      <c r="B25" s="82" t="s">
        <v>30</v>
      </c>
      <c r="C25" s="67"/>
      <c r="D25" s="89" t="s">
        <v>31</v>
      </c>
      <c r="E25" s="2" t="s">
        <v>12</v>
      </c>
      <c r="F25" s="1">
        <f t="shared" ref="F25:K25" si="0">F26+F27+F28+F29</f>
        <v>7236</v>
      </c>
      <c r="G25" s="1">
        <f t="shared" si="0"/>
        <v>5591</v>
      </c>
      <c r="H25" s="1">
        <f t="shared" si="0"/>
        <v>6362</v>
      </c>
      <c r="I25" s="1">
        <f t="shared" si="0"/>
        <v>6362</v>
      </c>
      <c r="J25" s="1">
        <f t="shared" si="0"/>
        <v>6362</v>
      </c>
      <c r="K25" s="1">
        <f t="shared" si="0"/>
        <v>6362</v>
      </c>
    </row>
    <row r="26" spans="1:11" ht="37.5" customHeight="1" x14ac:dyDescent="0.25">
      <c r="A26" s="26" t="s">
        <v>32</v>
      </c>
      <c r="B26" s="74" t="s">
        <v>91</v>
      </c>
      <c r="C26" s="67"/>
      <c r="D26" s="89"/>
      <c r="E26" s="27" t="s">
        <v>12</v>
      </c>
      <c r="F26" s="41">
        <v>164</v>
      </c>
      <c r="G26" s="54">
        <f>177</f>
        <v>177</v>
      </c>
      <c r="H26" s="41">
        <v>177</v>
      </c>
      <c r="I26" s="41">
        <v>177</v>
      </c>
      <c r="J26" s="41">
        <v>177</v>
      </c>
      <c r="K26" s="41">
        <v>177</v>
      </c>
    </row>
    <row r="27" spans="1:11" ht="68.25" customHeight="1" x14ac:dyDescent="0.25">
      <c r="A27" s="26" t="s">
        <v>33</v>
      </c>
      <c r="B27" s="74" t="s">
        <v>160</v>
      </c>
      <c r="C27" s="67"/>
      <c r="D27" s="89"/>
      <c r="E27" s="27" t="s">
        <v>12</v>
      </c>
      <c r="F27" s="41">
        <v>5667</v>
      </c>
      <c r="G27" s="54">
        <f>4775-771</f>
        <v>4004</v>
      </c>
      <c r="H27" s="41">
        <v>4775</v>
      </c>
      <c r="I27" s="41">
        <v>4775</v>
      </c>
      <c r="J27" s="41">
        <v>4775</v>
      </c>
      <c r="K27" s="41">
        <v>4775</v>
      </c>
    </row>
    <row r="28" spans="1:11" ht="26.25" customHeight="1" x14ac:dyDescent="0.25">
      <c r="A28" s="26" t="s">
        <v>34</v>
      </c>
      <c r="B28" s="74" t="s">
        <v>35</v>
      </c>
      <c r="C28" s="67"/>
      <c r="D28" s="89"/>
      <c r="E28" s="27" t="s">
        <v>12</v>
      </c>
      <c r="F28" s="41">
        <v>1313</v>
      </c>
      <c r="G28" s="54">
        <f>1315</f>
        <v>1315</v>
      </c>
      <c r="H28" s="41">
        <v>1315</v>
      </c>
      <c r="I28" s="41">
        <v>1315</v>
      </c>
      <c r="J28" s="41">
        <v>1315</v>
      </c>
      <c r="K28" s="41">
        <v>1315</v>
      </c>
    </row>
    <row r="29" spans="1:11" ht="29.25" customHeight="1" x14ac:dyDescent="0.25">
      <c r="A29" s="26" t="s">
        <v>36</v>
      </c>
      <c r="B29" s="74" t="s">
        <v>37</v>
      </c>
      <c r="C29" s="67"/>
      <c r="D29" s="89"/>
      <c r="E29" s="27" t="s">
        <v>12</v>
      </c>
      <c r="F29" s="41">
        <v>92</v>
      </c>
      <c r="G29" s="54">
        <f>95</f>
        <v>95</v>
      </c>
      <c r="H29" s="41">
        <v>95</v>
      </c>
      <c r="I29" s="41">
        <v>95</v>
      </c>
      <c r="J29" s="41">
        <v>95</v>
      </c>
      <c r="K29" s="41">
        <v>95</v>
      </c>
    </row>
    <row r="30" spans="1:11" ht="135" customHeight="1" x14ac:dyDescent="0.25">
      <c r="A30" s="2" t="s">
        <v>38</v>
      </c>
      <c r="B30" s="74" t="s">
        <v>39</v>
      </c>
      <c r="C30" s="67"/>
      <c r="D30" s="57" t="s">
        <v>40</v>
      </c>
      <c r="E30" s="2" t="s">
        <v>12</v>
      </c>
      <c r="F30" s="2">
        <v>1</v>
      </c>
      <c r="G30" s="2">
        <v>1</v>
      </c>
      <c r="H30" s="2">
        <v>1</v>
      </c>
      <c r="I30" s="2">
        <v>1</v>
      </c>
      <c r="J30" s="2">
        <v>1</v>
      </c>
      <c r="K30" s="2">
        <v>1</v>
      </c>
    </row>
    <row r="31" spans="1:11" ht="63" customHeight="1" x14ac:dyDescent="0.25">
      <c r="A31" s="2" t="s">
        <v>41</v>
      </c>
      <c r="B31" s="74" t="s">
        <v>42</v>
      </c>
      <c r="C31" s="67"/>
      <c r="D31" s="57" t="s">
        <v>26</v>
      </c>
      <c r="E31" s="2" t="s">
        <v>12</v>
      </c>
      <c r="F31" s="2">
        <v>203</v>
      </c>
      <c r="G31" s="39">
        <f>215</f>
        <v>215</v>
      </c>
      <c r="H31" s="2">
        <v>215</v>
      </c>
      <c r="I31" s="2">
        <v>215</v>
      </c>
      <c r="J31" s="2">
        <v>215</v>
      </c>
      <c r="K31" s="2">
        <v>215</v>
      </c>
    </row>
    <row r="32" spans="1:11" ht="52.5" customHeight="1" x14ac:dyDescent="0.25">
      <c r="A32" s="2" t="s">
        <v>43</v>
      </c>
      <c r="B32" s="74" t="s">
        <v>117</v>
      </c>
      <c r="C32" s="67"/>
      <c r="D32" s="57" t="s">
        <v>26</v>
      </c>
      <c r="E32" s="2" t="s">
        <v>12</v>
      </c>
      <c r="F32" s="2">
        <v>18</v>
      </c>
      <c r="G32" s="2">
        <v>20</v>
      </c>
      <c r="H32" s="2">
        <v>20</v>
      </c>
      <c r="I32" s="2">
        <v>20</v>
      </c>
      <c r="J32" s="2">
        <v>20</v>
      </c>
      <c r="K32" s="2">
        <v>20</v>
      </c>
    </row>
    <row r="33" spans="1:11" ht="63" customHeight="1" x14ac:dyDescent="0.25">
      <c r="A33" s="2" t="s">
        <v>44</v>
      </c>
      <c r="B33" s="74" t="s">
        <v>177</v>
      </c>
      <c r="C33" s="67"/>
      <c r="D33" s="57" t="s">
        <v>45</v>
      </c>
      <c r="E33" s="2" t="s">
        <v>12</v>
      </c>
      <c r="F33" s="2">
        <v>6</v>
      </c>
      <c r="G33" s="2">
        <v>7</v>
      </c>
      <c r="H33" s="2">
        <v>7</v>
      </c>
      <c r="I33" s="2">
        <v>7</v>
      </c>
      <c r="J33" s="2">
        <v>7</v>
      </c>
      <c r="K33" s="2">
        <v>7</v>
      </c>
    </row>
    <row r="34" spans="1:11" ht="78.75" customHeight="1" x14ac:dyDescent="0.25">
      <c r="A34" s="2" t="s">
        <v>46</v>
      </c>
      <c r="B34" s="74" t="s">
        <v>47</v>
      </c>
      <c r="C34" s="67"/>
      <c r="D34" s="57" t="s">
        <v>26</v>
      </c>
      <c r="E34" s="2" t="s">
        <v>12</v>
      </c>
      <c r="F34" s="2">
        <v>1</v>
      </c>
      <c r="G34" s="2">
        <v>1</v>
      </c>
      <c r="H34" s="2">
        <v>1</v>
      </c>
      <c r="I34" s="2">
        <v>1</v>
      </c>
      <c r="J34" s="2">
        <v>1</v>
      </c>
      <c r="K34" s="2">
        <v>1</v>
      </c>
    </row>
    <row r="35" spans="1:11" ht="51" customHeight="1" x14ac:dyDescent="0.25">
      <c r="A35" s="2" t="s">
        <v>48</v>
      </c>
      <c r="B35" s="74" t="s">
        <v>161</v>
      </c>
      <c r="C35" s="67"/>
      <c r="D35" s="57" t="s">
        <v>45</v>
      </c>
      <c r="E35" s="2" t="s">
        <v>12</v>
      </c>
      <c r="F35" s="2">
        <v>1</v>
      </c>
      <c r="G35" s="2">
        <v>1</v>
      </c>
      <c r="H35" s="2">
        <v>1</v>
      </c>
      <c r="I35" s="2">
        <v>1</v>
      </c>
      <c r="J35" s="2">
        <v>1</v>
      </c>
      <c r="K35" s="2">
        <v>1</v>
      </c>
    </row>
    <row r="36" spans="1:11" ht="69.75" customHeight="1" x14ac:dyDescent="0.25">
      <c r="A36" s="2" t="s">
        <v>49</v>
      </c>
      <c r="B36" s="74" t="s">
        <v>111</v>
      </c>
      <c r="C36" s="67"/>
      <c r="D36" s="57" t="s">
        <v>40</v>
      </c>
      <c r="E36" s="2" t="s">
        <v>12</v>
      </c>
      <c r="F36" s="57">
        <v>2</v>
      </c>
      <c r="G36" s="2">
        <v>1</v>
      </c>
      <c r="H36" s="2">
        <v>1</v>
      </c>
      <c r="I36" s="2">
        <v>1</v>
      </c>
      <c r="J36" s="2">
        <v>1</v>
      </c>
      <c r="K36" s="2">
        <v>1</v>
      </c>
    </row>
    <row r="37" spans="1:11" ht="92.25" customHeight="1" x14ac:dyDescent="0.25">
      <c r="A37" s="2" t="s">
        <v>50</v>
      </c>
      <c r="B37" s="74" t="s">
        <v>112</v>
      </c>
      <c r="C37" s="67"/>
      <c r="D37" s="57" t="s">
        <v>51</v>
      </c>
      <c r="E37" s="2" t="s">
        <v>12</v>
      </c>
      <c r="F37" s="2">
        <v>3</v>
      </c>
      <c r="G37" s="48">
        <f>4+3</f>
        <v>7</v>
      </c>
      <c r="H37" s="2">
        <v>4</v>
      </c>
      <c r="I37" s="2">
        <v>4</v>
      </c>
      <c r="J37" s="2">
        <v>4</v>
      </c>
      <c r="K37" s="2">
        <v>4</v>
      </c>
    </row>
    <row r="38" spans="1:11" ht="109.5" customHeight="1" x14ac:dyDescent="0.25">
      <c r="A38" s="2" t="s">
        <v>52</v>
      </c>
      <c r="B38" s="74" t="s">
        <v>113</v>
      </c>
      <c r="C38" s="67"/>
      <c r="D38" s="57" t="s">
        <v>40</v>
      </c>
      <c r="E38" s="2" t="s">
        <v>12</v>
      </c>
      <c r="F38" s="2">
        <v>1</v>
      </c>
      <c r="G38" s="2">
        <v>3</v>
      </c>
      <c r="H38" s="2">
        <v>3</v>
      </c>
      <c r="I38" s="2">
        <v>3</v>
      </c>
      <c r="J38" s="2">
        <v>3</v>
      </c>
      <c r="K38" s="2">
        <v>3</v>
      </c>
    </row>
    <row r="39" spans="1:11" ht="66" customHeight="1" x14ac:dyDescent="0.25">
      <c r="A39" s="2" t="s">
        <v>53</v>
      </c>
      <c r="B39" s="74" t="s">
        <v>114</v>
      </c>
      <c r="C39" s="67"/>
      <c r="D39" s="57" t="s">
        <v>40</v>
      </c>
      <c r="E39" s="2" t="s">
        <v>12</v>
      </c>
      <c r="F39" s="2">
        <v>1</v>
      </c>
      <c r="G39" s="2">
        <v>1</v>
      </c>
      <c r="H39" s="2">
        <v>1</v>
      </c>
      <c r="I39" s="2">
        <v>1</v>
      </c>
      <c r="J39" s="2">
        <v>1</v>
      </c>
      <c r="K39" s="2">
        <v>1</v>
      </c>
    </row>
    <row r="40" spans="1:11" ht="61.5" customHeight="1" x14ac:dyDescent="0.25">
      <c r="A40" s="2" t="s">
        <v>54</v>
      </c>
      <c r="B40" s="74" t="s">
        <v>162</v>
      </c>
      <c r="C40" s="67"/>
      <c r="D40" s="57" t="s">
        <v>40</v>
      </c>
      <c r="E40" s="2" t="s">
        <v>12</v>
      </c>
      <c r="F40" s="2">
        <v>5</v>
      </c>
      <c r="G40" s="39">
        <f>5</f>
        <v>5</v>
      </c>
      <c r="H40" s="2">
        <v>5</v>
      </c>
      <c r="I40" s="2">
        <v>5</v>
      </c>
      <c r="J40" s="2">
        <v>5</v>
      </c>
      <c r="K40" s="2">
        <v>5</v>
      </c>
    </row>
    <row r="41" spans="1:11" ht="82.5" customHeight="1" x14ac:dyDescent="0.25">
      <c r="A41" s="2" t="s">
        <v>55</v>
      </c>
      <c r="B41" s="74" t="s">
        <v>163</v>
      </c>
      <c r="C41" s="67"/>
      <c r="D41" s="57" t="s">
        <v>40</v>
      </c>
      <c r="E41" s="2" t="s">
        <v>12</v>
      </c>
      <c r="F41" s="2">
        <v>168</v>
      </c>
      <c r="G41" s="39">
        <v>515</v>
      </c>
      <c r="H41" s="2">
        <v>168</v>
      </c>
      <c r="I41" s="2">
        <v>168</v>
      </c>
      <c r="J41" s="2">
        <v>211</v>
      </c>
      <c r="K41" s="2">
        <v>211</v>
      </c>
    </row>
    <row r="42" spans="1:11" ht="52.5" customHeight="1" x14ac:dyDescent="0.25">
      <c r="A42" s="2" t="s">
        <v>56</v>
      </c>
      <c r="B42" s="74" t="s">
        <v>83</v>
      </c>
      <c r="C42" s="67"/>
      <c r="D42" s="57" t="s">
        <v>92</v>
      </c>
      <c r="E42" s="57" t="s">
        <v>71</v>
      </c>
      <c r="F42" s="57">
        <v>585</v>
      </c>
      <c r="G42" s="40">
        <f>586+9</f>
        <v>595</v>
      </c>
      <c r="H42" s="57">
        <v>586</v>
      </c>
      <c r="I42" s="57">
        <v>586</v>
      </c>
      <c r="J42" s="57">
        <v>585</v>
      </c>
      <c r="K42" s="57">
        <v>585</v>
      </c>
    </row>
    <row r="43" spans="1:11" ht="36.75" customHeight="1" x14ac:dyDescent="0.25">
      <c r="A43" s="25" t="s">
        <v>57</v>
      </c>
      <c r="B43" s="63" t="s">
        <v>133</v>
      </c>
      <c r="C43" s="64"/>
      <c r="D43" s="64"/>
      <c r="E43" s="64"/>
      <c r="F43" s="64"/>
      <c r="G43" s="64"/>
      <c r="H43" s="64"/>
      <c r="I43" s="64"/>
      <c r="J43" s="64"/>
      <c r="K43" s="65"/>
    </row>
    <row r="44" spans="1:11" ht="60.75" customHeight="1" x14ac:dyDescent="0.25">
      <c r="A44" s="2" t="s">
        <v>58</v>
      </c>
      <c r="B44" s="79" t="s">
        <v>164</v>
      </c>
      <c r="C44" s="42" t="s">
        <v>93</v>
      </c>
      <c r="D44" s="57" t="s">
        <v>26</v>
      </c>
      <c r="E44" s="27" t="s">
        <v>12</v>
      </c>
      <c r="F44" s="27">
        <v>36</v>
      </c>
      <c r="G44" s="55">
        <f>41</f>
        <v>41</v>
      </c>
      <c r="H44" s="55">
        <v>41</v>
      </c>
      <c r="I44" s="55">
        <v>41</v>
      </c>
      <c r="J44" s="55">
        <v>41</v>
      </c>
      <c r="K44" s="55">
        <v>41</v>
      </c>
    </row>
    <row r="45" spans="1:11" ht="66" customHeight="1" x14ac:dyDescent="0.25">
      <c r="A45" s="2" t="s">
        <v>59</v>
      </c>
      <c r="B45" s="80"/>
      <c r="C45" s="42" t="s">
        <v>109</v>
      </c>
      <c r="D45" s="57" t="s">
        <v>26</v>
      </c>
      <c r="E45" s="27" t="s">
        <v>12</v>
      </c>
      <c r="F45" s="57">
        <v>12</v>
      </c>
      <c r="G45" s="40">
        <f>17</f>
        <v>17</v>
      </c>
      <c r="H45" s="40">
        <v>17</v>
      </c>
      <c r="I45" s="40">
        <v>17</v>
      </c>
      <c r="J45" s="40">
        <v>17</v>
      </c>
      <c r="K45" s="40">
        <v>17</v>
      </c>
    </row>
    <row r="46" spans="1:11" ht="69.75" customHeight="1" x14ac:dyDescent="0.25">
      <c r="A46" s="2" t="s">
        <v>94</v>
      </c>
      <c r="B46" s="81"/>
      <c r="C46" s="42" t="s">
        <v>95</v>
      </c>
      <c r="D46" s="57" t="s">
        <v>26</v>
      </c>
      <c r="E46" s="27" t="s">
        <v>12</v>
      </c>
      <c r="F46" s="57">
        <v>12</v>
      </c>
      <c r="G46" s="40">
        <f>17</f>
        <v>17</v>
      </c>
      <c r="H46" s="40">
        <v>17</v>
      </c>
      <c r="I46" s="40">
        <v>17</v>
      </c>
      <c r="J46" s="40">
        <v>17</v>
      </c>
      <c r="K46" s="40">
        <v>17</v>
      </c>
    </row>
    <row r="47" spans="1:11" ht="36.75" customHeight="1" x14ac:dyDescent="0.25">
      <c r="A47" s="25" t="s">
        <v>60</v>
      </c>
      <c r="B47" s="63" t="s">
        <v>192</v>
      </c>
      <c r="C47" s="64"/>
      <c r="D47" s="64"/>
      <c r="E47" s="64"/>
      <c r="F47" s="64"/>
      <c r="G47" s="64"/>
      <c r="H47" s="64"/>
      <c r="I47" s="64"/>
      <c r="J47" s="64"/>
      <c r="K47" s="65"/>
    </row>
    <row r="48" spans="1:11" ht="50.25" customHeight="1" x14ac:dyDescent="0.25">
      <c r="A48" s="2" t="s">
        <v>61</v>
      </c>
      <c r="B48" s="74" t="s">
        <v>118</v>
      </c>
      <c r="C48" s="67"/>
      <c r="D48" s="57" t="s">
        <v>45</v>
      </c>
      <c r="E48" s="2" t="s">
        <v>12</v>
      </c>
      <c r="F48" s="2">
        <v>258</v>
      </c>
      <c r="G48" s="39">
        <v>237</v>
      </c>
      <c r="H48" s="2">
        <v>237</v>
      </c>
      <c r="I48" s="2">
        <v>237</v>
      </c>
      <c r="J48" s="2">
        <v>237</v>
      </c>
      <c r="K48" s="2">
        <v>237</v>
      </c>
    </row>
    <row r="49" spans="1:11" ht="44.25" customHeight="1" x14ac:dyDescent="0.25">
      <c r="A49" s="25" t="s">
        <v>62</v>
      </c>
      <c r="B49" s="63" t="s">
        <v>134</v>
      </c>
      <c r="C49" s="64"/>
      <c r="D49" s="64"/>
      <c r="E49" s="64"/>
      <c r="F49" s="64"/>
      <c r="G49" s="64"/>
      <c r="H49" s="64"/>
      <c r="I49" s="64"/>
      <c r="J49" s="64"/>
      <c r="K49" s="65"/>
    </row>
    <row r="50" spans="1:11" ht="73.5" customHeight="1" x14ac:dyDescent="0.25">
      <c r="A50" s="2" t="s">
        <v>63</v>
      </c>
      <c r="B50" s="74" t="s">
        <v>64</v>
      </c>
      <c r="C50" s="67"/>
      <c r="D50" s="57" t="s">
        <v>65</v>
      </c>
      <c r="E50" s="2" t="s">
        <v>12</v>
      </c>
      <c r="F50" s="2">
        <v>10</v>
      </c>
      <c r="G50" s="39">
        <f>8-1</f>
        <v>7</v>
      </c>
      <c r="H50" s="2">
        <v>8</v>
      </c>
      <c r="I50" s="2">
        <v>8</v>
      </c>
      <c r="J50" s="2">
        <v>8</v>
      </c>
      <c r="K50" s="2">
        <v>8</v>
      </c>
    </row>
    <row r="51" spans="1:11" ht="114.75" customHeight="1" x14ac:dyDescent="0.25">
      <c r="A51" s="2" t="s">
        <v>66</v>
      </c>
      <c r="B51" s="74" t="s">
        <v>139</v>
      </c>
      <c r="C51" s="67"/>
      <c r="D51" s="57" t="s">
        <v>67</v>
      </c>
      <c r="E51" s="57" t="s">
        <v>12</v>
      </c>
      <c r="F51" s="43" t="s">
        <v>96</v>
      </c>
      <c r="G51" s="40" t="s">
        <v>194</v>
      </c>
      <c r="H51" s="57" t="s">
        <v>81</v>
      </c>
      <c r="I51" s="57" t="s">
        <v>81</v>
      </c>
      <c r="J51" s="57" t="s">
        <v>81</v>
      </c>
      <c r="K51" s="57" t="s">
        <v>81</v>
      </c>
    </row>
    <row r="52" spans="1:11" ht="34.5" customHeight="1" x14ac:dyDescent="0.25">
      <c r="A52" s="25" t="s">
        <v>68</v>
      </c>
      <c r="B52" s="63" t="s">
        <v>135</v>
      </c>
      <c r="C52" s="64"/>
      <c r="D52" s="64"/>
      <c r="E52" s="64"/>
      <c r="F52" s="64"/>
      <c r="G52" s="64"/>
      <c r="H52" s="64"/>
      <c r="I52" s="64"/>
      <c r="J52" s="64"/>
      <c r="K52" s="65"/>
    </row>
    <row r="53" spans="1:11" ht="57" customHeight="1" x14ac:dyDescent="0.25">
      <c r="A53" s="2" t="s">
        <v>69</v>
      </c>
      <c r="B53" s="74" t="s">
        <v>110</v>
      </c>
      <c r="C53" s="67"/>
      <c r="D53" s="57" t="s">
        <v>97</v>
      </c>
      <c r="E53" s="57" t="s">
        <v>20</v>
      </c>
      <c r="F53" s="57">
        <v>0.4</v>
      </c>
      <c r="G53" s="40">
        <f>0.4+0.3</f>
        <v>0.7</v>
      </c>
      <c r="H53" s="57">
        <v>0.4</v>
      </c>
      <c r="I53" s="57">
        <v>0.4</v>
      </c>
      <c r="J53" s="57">
        <v>0.4</v>
      </c>
      <c r="K53" s="57">
        <v>0.4</v>
      </c>
    </row>
    <row r="54" spans="1:11" ht="43.5" customHeight="1" x14ac:dyDescent="0.25">
      <c r="A54" s="28" t="s">
        <v>98</v>
      </c>
      <c r="B54" s="73" t="s">
        <v>136</v>
      </c>
      <c r="C54" s="64"/>
      <c r="D54" s="64"/>
      <c r="E54" s="64"/>
      <c r="F54" s="64"/>
      <c r="G54" s="64"/>
      <c r="H54" s="64"/>
      <c r="I54" s="64"/>
      <c r="J54" s="64"/>
      <c r="K54" s="65"/>
    </row>
    <row r="55" spans="1:11" ht="48.75" customHeight="1" x14ac:dyDescent="0.25">
      <c r="A55" s="28" t="s">
        <v>72</v>
      </c>
      <c r="B55" s="66" t="s">
        <v>115</v>
      </c>
      <c r="C55" s="65"/>
      <c r="D55" s="57" t="s">
        <v>26</v>
      </c>
      <c r="E55" s="57" t="s">
        <v>12</v>
      </c>
      <c r="F55" s="2">
        <v>5314</v>
      </c>
      <c r="G55" s="2">
        <v>9876</v>
      </c>
      <c r="H55" s="2">
        <v>9876</v>
      </c>
      <c r="I55" s="2">
        <v>9876</v>
      </c>
      <c r="J55" s="2">
        <v>10216</v>
      </c>
      <c r="K55" s="2">
        <v>10216</v>
      </c>
    </row>
    <row r="56" spans="1:11" ht="34.5" customHeight="1" x14ac:dyDescent="0.25">
      <c r="A56" s="28" t="s">
        <v>73</v>
      </c>
      <c r="B56" s="75" t="s">
        <v>165</v>
      </c>
      <c r="C56" s="64"/>
      <c r="D56" s="64"/>
      <c r="E56" s="64"/>
      <c r="F56" s="64"/>
      <c r="G56" s="64"/>
      <c r="H56" s="64"/>
      <c r="I56" s="64"/>
      <c r="J56" s="64"/>
      <c r="K56" s="65"/>
    </row>
    <row r="57" spans="1:11" ht="53.25" customHeight="1" x14ac:dyDescent="0.25">
      <c r="A57" s="28" t="s">
        <v>74</v>
      </c>
      <c r="B57" s="66" t="s">
        <v>99</v>
      </c>
      <c r="C57" s="65"/>
      <c r="D57" s="57" t="s">
        <v>26</v>
      </c>
      <c r="E57" s="57" t="s">
        <v>12</v>
      </c>
      <c r="F57" s="57">
        <v>222</v>
      </c>
      <c r="G57" s="52">
        <f>235+6</f>
        <v>241</v>
      </c>
      <c r="H57" s="57">
        <v>235</v>
      </c>
      <c r="I57" s="57">
        <v>235</v>
      </c>
      <c r="J57" s="57">
        <v>235</v>
      </c>
      <c r="K57" s="57">
        <v>235</v>
      </c>
    </row>
    <row r="58" spans="1:11" ht="39" customHeight="1" x14ac:dyDescent="0.25">
      <c r="A58" s="28" t="s">
        <v>75</v>
      </c>
      <c r="B58" s="74" t="s">
        <v>80</v>
      </c>
      <c r="C58" s="65"/>
      <c r="D58" s="57" t="s">
        <v>70</v>
      </c>
      <c r="E58" s="2" t="s">
        <v>84</v>
      </c>
      <c r="F58" s="57">
        <v>1</v>
      </c>
      <c r="G58" s="2">
        <v>1</v>
      </c>
      <c r="H58" s="2">
        <v>1</v>
      </c>
      <c r="I58" s="2">
        <v>1</v>
      </c>
      <c r="J58" s="2">
        <v>1</v>
      </c>
      <c r="K58" s="2">
        <v>1</v>
      </c>
    </row>
    <row r="59" spans="1:11" ht="62.25" customHeight="1" x14ac:dyDescent="0.25">
      <c r="A59" s="25" t="s">
        <v>76</v>
      </c>
      <c r="B59" s="99" t="s">
        <v>191</v>
      </c>
      <c r="C59" s="100"/>
      <c r="D59" s="100"/>
      <c r="E59" s="100"/>
      <c r="F59" s="100"/>
      <c r="G59" s="100"/>
      <c r="H59" s="100"/>
      <c r="I59" s="100"/>
      <c r="J59" s="100"/>
      <c r="K59" s="98"/>
    </row>
    <row r="60" spans="1:11" ht="132" customHeight="1" x14ac:dyDescent="0.25">
      <c r="A60" s="28" t="s">
        <v>77</v>
      </c>
      <c r="B60" s="74" t="s">
        <v>123</v>
      </c>
      <c r="C60" s="98"/>
      <c r="D60" s="57" t="s">
        <v>180</v>
      </c>
      <c r="E60" s="2" t="s">
        <v>82</v>
      </c>
      <c r="F60" s="57">
        <v>4003</v>
      </c>
      <c r="G60" s="39">
        <f>4122-82</f>
        <v>4040</v>
      </c>
      <c r="H60" s="2">
        <v>4142</v>
      </c>
      <c r="I60" s="2">
        <v>4142</v>
      </c>
      <c r="J60" s="2">
        <v>4100</v>
      </c>
      <c r="K60" s="2">
        <v>4100</v>
      </c>
    </row>
    <row r="61" spans="1:11" ht="102.75" customHeight="1" x14ac:dyDescent="0.25">
      <c r="A61" s="2" t="s">
        <v>78</v>
      </c>
      <c r="B61" s="74" t="s">
        <v>124</v>
      </c>
      <c r="C61" s="98"/>
      <c r="D61" s="57" t="s">
        <v>181</v>
      </c>
      <c r="E61" s="2" t="s">
        <v>82</v>
      </c>
      <c r="F61" s="57">
        <v>86</v>
      </c>
      <c r="G61" s="39">
        <f>157</f>
        <v>157</v>
      </c>
      <c r="H61" s="4">
        <v>157</v>
      </c>
      <c r="I61" s="4">
        <v>157</v>
      </c>
      <c r="J61" s="4">
        <v>188</v>
      </c>
      <c r="K61" s="4">
        <v>190</v>
      </c>
    </row>
    <row r="62" spans="1:11" ht="105.75" customHeight="1" x14ac:dyDescent="0.25">
      <c r="A62" s="2" t="s">
        <v>100</v>
      </c>
      <c r="B62" s="74" t="s">
        <v>125</v>
      </c>
      <c r="C62" s="98"/>
      <c r="D62" s="57" t="s">
        <v>182</v>
      </c>
      <c r="E62" s="2" t="s">
        <v>82</v>
      </c>
      <c r="F62" s="57">
        <v>63</v>
      </c>
      <c r="G62" s="39">
        <f>55</f>
        <v>55</v>
      </c>
      <c r="H62" s="4">
        <v>55</v>
      </c>
      <c r="I62" s="4">
        <v>55</v>
      </c>
      <c r="J62" s="4">
        <v>70</v>
      </c>
      <c r="K62" s="4">
        <v>70</v>
      </c>
    </row>
    <row r="63" spans="1:11" ht="171.75" customHeight="1" x14ac:dyDescent="0.25">
      <c r="A63" s="2" t="s">
        <v>120</v>
      </c>
      <c r="B63" s="74" t="s">
        <v>126</v>
      </c>
      <c r="C63" s="98"/>
      <c r="D63" s="57" t="s">
        <v>183</v>
      </c>
      <c r="E63" s="2" t="s">
        <v>82</v>
      </c>
      <c r="F63" s="57">
        <v>106</v>
      </c>
      <c r="G63" s="39">
        <f>106</f>
        <v>106</v>
      </c>
      <c r="H63" s="2">
        <v>106</v>
      </c>
      <c r="I63" s="2">
        <v>106</v>
      </c>
      <c r="J63" s="2">
        <v>100</v>
      </c>
      <c r="K63" s="2">
        <v>100</v>
      </c>
    </row>
    <row r="64" spans="1:11" ht="171" customHeight="1" x14ac:dyDescent="0.25">
      <c r="A64" s="2" t="s">
        <v>121</v>
      </c>
      <c r="B64" s="66" t="s">
        <v>127</v>
      </c>
      <c r="C64" s="67"/>
      <c r="D64" s="57" t="s">
        <v>184</v>
      </c>
      <c r="E64" s="2" t="s">
        <v>82</v>
      </c>
      <c r="F64" s="57">
        <v>77</v>
      </c>
      <c r="G64" s="48">
        <f>56+9</f>
        <v>65</v>
      </c>
      <c r="H64" s="4">
        <v>56</v>
      </c>
      <c r="I64" s="4">
        <v>56</v>
      </c>
      <c r="J64" s="4">
        <v>30</v>
      </c>
      <c r="K64" s="4">
        <v>30</v>
      </c>
    </row>
    <row r="65" spans="1:11" ht="172.5" customHeight="1" x14ac:dyDescent="0.25">
      <c r="A65" s="2" t="s">
        <v>122</v>
      </c>
      <c r="B65" s="66" t="s">
        <v>128</v>
      </c>
      <c r="C65" s="67"/>
      <c r="D65" s="57" t="s">
        <v>185</v>
      </c>
      <c r="E65" s="2" t="s">
        <v>82</v>
      </c>
      <c r="F65" s="27">
        <v>3</v>
      </c>
      <c r="G65" s="27">
        <v>4</v>
      </c>
      <c r="H65" s="27">
        <v>3</v>
      </c>
      <c r="I65" s="27">
        <v>3</v>
      </c>
      <c r="J65" s="27">
        <v>3</v>
      </c>
      <c r="K65" s="27">
        <v>3</v>
      </c>
    </row>
    <row r="66" spans="1:11" ht="54.75" customHeight="1" x14ac:dyDescent="0.25">
      <c r="A66" s="29" t="s">
        <v>140</v>
      </c>
      <c r="B66" s="66" t="s">
        <v>193</v>
      </c>
      <c r="C66" s="67"/>
      <c r="D66" s="57" t="s">
        <v>174</v>
      </c>
      <c r="E66" s="57" t="s">
        <v>82</v>
      </c>
      <c r="F66" s="57">
        <v>3972</v>
      </c>
      <c r="G66" s="57">
        <v>4481</v>
      </c>
      <c r="H66" s="57" t="s">
        <v>178</v>
      </c>
      <c r="I66" s="57" t="s">
        <v>178</v>
      </c>
      <c r="J66" s="57" t="s">
        <v>178</v>
      </c>
      <c r="K66" s="57" t="s">
        <v>178</v>
      </c>
    </row>
    <row r="67" spans="1:11" ht="123.75" customHeight="1" x14ac:dyDescent="0.25">
      <c r="A67" s="29" t="s">
        <v>179</v>
      </c>
      <c r="B67" s="66" t="s">
        <v>187</v>
      </c>
      <c r="C67" s="67"/>
      <c r="D67" s="57" t="s">
        <v>186</v>
      </c>
      <c r="E67" s="57" t="s">
        <v>82</v>
      </c>
      <c r="F67" s="57">
        <v>1</v>
      </c>
      <c r="G67" s="57">
        <v>1</v>
      </c>
      <c r="H67" s="57" t="s">
        <v>178</v>
      </c>
      <c r="I67" s="57" t="s">
        <v>178</v>
      </c>
      <c r="J67" s="57" t="s">
        <v>178</v>
      </c>
      <c r="K67" s="57" t="s">
        <v>178</v>
      </c>
    </row>
    <row r="68" spans="1:11" ht="15.75" x14ac:dyDescent="0.25">
      <c r="A68" s="30">
        <v>12</v>
      </c>
      <c r="B68" s="72" t="s">
        <v>137</v>
      </c>
      <c r="C68" s="67"/>
      <c r="D68" s="18"/>
      <c r="E68" s="31"/>
      <c r="F68" s="18"/>
      <c r="G68" s="31"/>
      <c r="H68" s="32"/>
      <c r="I68" s="32"/>
      <c r="J68" s="32"/>
      <c r="K68" s="32"/>
    </row>
    <row r="69" spans="1:11" ht="49.5" customHeight="1" x14ac:dyDescent="0.25">
      <c r="A69" s="2" t="s">
        <v>104</v>
      </c>
      <c r="B69" s="74" t="s">
        <v>101</v>
      </c>
      <c r="C69" s="67"/>
      <c r="D69" s="57" t="s">
        <v>70</v>
      </c>
      <c r="E69" s="2" t="s">
        <v>84</v>
      </c>
      <c r="F69" s="57">
        <v>1</v>
      </c>
      <c r="G69" s="57">
        <v>1</v>
      </c>
      <c r="H69" s="3">
        <v>1</v>
      </c>
      <c r="I69" s="3">
        <v>1</v>
      </c>
      <c r="J69" s="3">
        <v>1</v>
      </c>
      <c r="K69" s="3">
        <v>1</v>
      </c>
    </row>
    <row r="70" spans="1:11" ht="31.5" x14ac:dyDescent="0.25">
      <c r="A70" s="2" t="s">
        <v>103</v>
      </c>
      <c r="B70" s="74" t="s">
        <v>102</v>
      </c>
      <c r="C70" s="67"/>
      <c r="D70" s="57" t="s">
        <v>70</v>
      </c>
      <c r="E70" s="2" t="s">
        <v>84</v>
      </c>
      <c r="F70" s="57">
        <v>1</v>
      </c>
      <c r="G70" s="57">
        <v>1</v>
      </c>
      <c r="H70" s="3">
        <v>1</v>
      </c>
      <c r="I70" s="3">
        <v>1</v>
      </c>
      <c r="J70" s="3">
        <v>1</v>
      </c>
      <c r="K70" s="3">
        <v>1</v>
      </c>
    </row>
    <row r="71" spans="1:11" ht="18.75" customHeight="1" x14ac:dyDescent="0.25">
      <c r="A71" s="25" t="s">
        <v>79</v>
      </c>
      <c r="B71" s="63" t="s">
        <v>138</v>
      </c>
      <c r="C71" s="64"/>
      <c r="D71" s="64"/>
      <c r="E71" s="64"/>
      <c r="F71" s="64"/>
      <c r="G71" s="64"/>
      <c r="H71" s="64"/>
      <c r="I71" s="64"/>
      <c r="J71" s="64"/>
      <c r="K71" s="65"/>
    </row>
    <row r="72" spans="1:11" ht="48" customHeight="1" x14ac:dyDescent="0.25">
      <c r="A72" s="33" t="s">
        <v>105</v>
      </c>
      <c r="B72" s="66" t="s">
        <v>173</v>
      </c>
      <c r="C72" s="67"/>
      <c r="D72" s="57" t="s">
        <v>108</v>
      </c>
      <c r="E72" s="2" t="s">
        <v>107</v>
      </c>
      <c r="F72" s="57">
        <v>100</v>
      </c>
      <c r="G72" s="57" t="s">
        <v>178</v>
      </c>
      <c r="H72" s="57" t="s">
        <v>178</v>
      </c>
      <c r="I72" s="57" t="s">
        <v>178</v>
      </c>
      <c r="J72" s="57">
        <v>100</v>
      </c>
      <c r="K72" s="57">
        <v>100</v>
      </c>
    </row>
    <row r="73" spans="1:11" ht="56.25" customHeight="1" x14ac:dyDescent="0.25">
      <c r="A73" s="33" t="s">
        <v>141</v>
      </c>
      <c r="B73" s="66" t="s">
        <v>172</v>
      </c>
      <c r="C73" s="67"/>
      <c r="D73" s="57" t="s">
        <v>108</v>
      </c>
      <c r="E73" s="2" t="s">
        <v>107</v>
      </c>
      <c r="F73" s="2">
        <v>20</v>
      </c>
      <c r="G73" s="2" t="s">
        <v>178</v>
      </c>
      <c r="H73" s="2" t="s">
        <v>178</v>
      </c>
      <c r="I73" s="2" t="s">
        <v>178</v>
      </c>
      <c r="J73" s="2">
        <v>20</v>
      </c>
      <c r="K73" s="2">
        <v>20</v>
      </c>
    </row>
    <row r="74" spans="1:11" ht="87" customHeight="1" x14ac:dyDescent="0.25">
      <c r="A74" s="33" t="s">
        <v>106</v>
      </c>
      <c r="B74" s="66" t="s">
        <v>119</v>
      </c>
      <c r="C74" s="67"/>
      <c r="D74" s="57" t="s">
        <v>26</v>
      </c>
      <c r="E74" s="2" t="s">
        <v>12</v>
      </c>
      <c r="F74" s="2">
        <v>30</v>
      </c>
      <c r="G74" s="48">
        <f>30-18</f>
        <v>12</v>
      </c>
      <c r="H74" s="2">
        <v>30</v>
      </c>
      <c r="I74" s="2">
        <v>30</v>
      </c>
      <c r="J74" s="2">
        <v>30</v>
      </c>
      <c r="K74" s="2">
        <v>30</v>
      </c>
    </row>
    <row r="75" spans="1:11" ht="18.75" customHeight="1" x14ac:dyDescent="0.25">
      <c r="A75" s="25" t="s">
        <v>142</v>
      </c>
      <c r="B75" s="63" t="s">
        <v>196</v>
      </c>
      <c r="C75" s="64"/>
      <c r="D75" s="64"/>
      <c r="E75" s="64"/>
      <c r="F75" s="64"/>
      <c r="G75" s="64"/>
      <c r="H75" s="64"/>
      <c r="I75" s="64"/>
      <c r="J75" s="64"/>
      <c r="K75" s="65"/>
    </row>
    <row r="76" spans="1:11" ht="95.25" customHeight="1" x14ac:dyDescent="0.25">
      <c r="A76" s="33" t="s">
        <v>143</v>
      </c>
      <c r="B76" s="66" t="s">
        <v>166</v>
      </c>
      <c r="C76" s="67"/>
      <c r="D76" s="57" t="s">
        <v>147</v>
      </c>
      <c r="E76" s="2" t="s">
        <v>12</v>
      </c>
      <c r="F76" s="57">
        <v>330</v>
      </c>
      <c r="G76" s="57" t="s">
        <v>178</v>
      </c>
      <c r="H76" s="57" t="s">
        <v>178</v>
      </c>
      <c r="I76" s="57" t="s">
        <v>178</v>
      </c>
      <c r="J76" s="57">
        <v>330</v>
      </c>
      <c r="K76" s="57">
        <v>330</v>
      </c>
    </row>
    <row r="77" spans="1:11" ht="123.75" customHeight="1" x14ac:dyDescent="0.25">
      <c r="A77" s="33" t="s">
        <v>144</v>
      </c>
      <c r="B77" s="66" t="s">
        <v>167</v>
      </c>
      <c r="C77" s="67"/>
      <c r="D77" s="57" t="s">
        <v>147</v>
      </c>
      <c r="E77" s="2" t="s">
        <v>12</v>
      </c>
      <c r="F77" s="2">
        <v>540</v>
      </c>
      <c r="G77" s="2">
        <v>41</v>
      </c>
      <c r="H77" s="2" t="s">
        <v>178</v>
      </c>
      <c r="I77" s="2" t="s">
        <v>178</v>
      </c>
      <c r="J77" s="2">
        <v>540</v>
      </c>
      <c r="K77" s="2">
        <v>540</v>
      </c>
    </row>
    <row r="78" spans="1:11" ht="95.25" customHeight="1" x14ac:dyDescent="0.25">
      <c r="A78" s="33" t="s">
        <v>146</v>
      </c>
      <c r="B78" s="66" t="s">
        <v>168</v>
      </c>
      <c r="C78" s="67"/>
      <c r="D78" s="57" t="s">
        <v>147</v>
      </c>
      <c r="E78" s="2" t="s">
        <v>12</v>
      </c>
      <c r="F78" s="2">
        <v>8</v>
      </c>
      <c r="G78" s="2">
        <v>8</v>
      </c>
      <c r="H78" s="2" t="s">
        <v>178</v>
      </c>
      <c r="I78" s="2" t="s">
        <v>178</v>
      </c>
      <c r="J78" s="2">
        <v>8</v>
      </c>
      <c r="K78" s="2">
        <v>8</v>
      </c>
    </row>
    <row r="79" spans="1:11" ht="48" customHeight="1" x14ac:dyDescent="0.25">
      <c r="A79" s="25" t="s">
        <v>154</v>
      </c>
      <c r="B79" s="88" t="s">
        <v>169</v>
      </c>
      <c r="C79" s="64"/>
      <c r="D79" s="64"/>
      <c r="E79" s="64"/>
      <c r="F79" s="64"/>
      <c r="G79" s="64"/>
      <c r="H79" s="64"/>
      <c r="I79" s="64"/>
      <c r="J79" s="64"/>
      <c r="K79" s="65"/>
    </row>
    <row r="80" spans="1:11" ht="48" customHeight="1" x14ac:dyDescent="0.25">
      <c r="A80" s="33" t="s">
        <v>155</v>
      </c>
      <c r="B80" s="66" t="s">
        <v>156</v>
      </c>
      <c r="C80" s="67"/>
      <c r="D80" s="57" t="s">
        <v>175</v>
      </c>
      <c r="E80" s="57" t="s">
        <v>157</v>
      </c>
      <c r="F80" s="2">
        <v>3000</v>
      </c>
      <c r="G80" s="2" t="s">
        <v>178</v>
      </c>
      <c r="H80" s="2" t="s">
        <v>178</v>
      </c>
      <c r="I80" s="2" t="s">
        <v>178</v>
      </c>
      <c r="J80" s="2">
        <v>3000</v>
      </c>
      <c r="K80" s="2">
        <v>3000</v>
      </c>
    </row>
    <row r="81" spans="1:11" ht="29.25" customHeight="1" x14ac:dyDescent="0.25">
      <c r="A81" s="34"/>
      <c r="B81" s="35"/>
      <c r="C81" s="19"/>
      <c r="D81" s="19"/>
      <c r="E81" s="19"/>
      <c r="F81" s="19"/>
      <c r="G81" s="19"/>
      <c r="H81" s="19"/>
      <c r="I81" s="19"/>
      <c r="J81" s="19"/>
      <c r="K81" s="19"/>
    </row>
  </sheetData>
  <mergeCells count="80">
    <mergeCell ref="B80:C80"/>
    <mergeCell ref="B74:C74"/>
    <mergeCell ref="B75:K75"/>
    <mergeCell ref="B76:C76"/>
    <mergeCell ref="B77:C77"/>
    <mergeCell ref="B78:C78"/>
    <mergeCell ref="B79:K79"/>
    <mergeCell ref="B73:C73"/>
    <mergeCell ref="B62:C62"/>
    <mergeCell ref="B63:C63"/>
    <mergeCell ref="B64:C64"/>
    <mergeCell ref="B65:C65"/>
    <mergeCell ref="B66:C66"/>
    <mergeCell ref="B67:C67"/>
    <mergeCell ref="B68:C68"/>
    <mergeCell ref="B69:C69"/>
    <mergeCell ref="B70:C70"/>
    <mergeCell ref="B71:K71"/>
    <mergeCell ref="B72:C72"/>
    <mergeCell ref="B61:C61"/>
    <mergeCell ref="B50:C50"/>
    <mergeCell ref="B51:C51"/>
    <mergeCell ref="B52:K52"/>
    <mergeCell ref="B53:C53"/>
    <mergeCell ref="B54:K54"/>
    <mergeCell ref="B55:C55"/>
    <mergeCell ref="B56:K56"/>
    <mergeCell ref="B57:C57"/>
    <mergeCell ref="B58:C58"/>
    <mergeCell ref="B59:K59"/>
    <mergeCell ref="B60:C60"/>
    <mergeCell ref="B49:K49"/>
    <mergeCell ref="B36:C36"/>
    <mergeCell ref="B37:C37"/>
    <mergeCell ref="B38:C38"/>
    <mergeCell ref="B39:C39"/>
    <mergeCell ref="B40:C40"/>
    <mergeCell ref="B41:C41"/>
    <mergeCell ref="B42:C42"/>
    <mergeCell ref="B43:K43"/>
    <mergeCell ref="B44:B46"/>
    <mergeCell ref="B47:K47"/>
    <mergeCell ref="B48:C48"/>
    <mergeCell ref="B35:C35"/>
    <mergeCell ref="B22:C22"/>
    <mergeCell ref="B23:C23"/>
    <mergeCell ref="B24:K24"/>
    <mergeCell ref="B25:C25"/>
    <mergeCell ref="D25:D29"/>
    <mergeCell ref="B26:C26"/>
    <mergeCell ref="B27:C27"/>
    <mergeCell ref="B28:C28"/>
    <mergeCell ref="B29:C29"/>
    <mergeCell ref="B30:C30"/>
    <mergeCell ref="B31:C31"/>
    <mergeCell ref="B32:C32"/>
    <mergeCell ref="B33:C33"/>
    <mergeCell ref="B34:C34"/>
    <mergeCell ref="B21:K21"/>
    <mergeCell ref="A10:K10"/>
    <mergeCell ref="B11:K11"/>
    <mergeCell ref="B12:C12"/>
    <mergeCell ref="B13:C13"/>
    <mergeCell ref="B14:C14"/>
    <mergeCell ref="B15:C15"/>
    <mergeCell ref="B16:C16"/>
    <mergeCell ref="B17:C17"/>
    <mergeCell ref="B18:C18"/>
    <mergeCell ref="B19:K19"/>
    <mergeCell ref="B20:C20"/>
    <mergeCell ref="E1:J2"/>
    <mergeCell ref="E3:I3"/>
    <mergeCell ref="E4:I4"/>
    <mergeCell ref="A5:I5"/>
    <mergeCell ref="A7:A8"/>
    <mergeCell ref="B7:C8"/>
    <mergeCell ref="D7:D8"/>
    <mergeCell ref="E7:E8"/>
    <mergeCell ref="F7:F8"/>
    <mergeCell ref="G7:K7"/>
  </mergeCells>
  <pageMargins left="0.7" right="0.7" top="0.75" bottom="0.75" header="0.3" footer="0.3"/>
  <pageSetup paperSize="9" scale="61"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K68"/>
  <sheetViews>
    <sheetView tabSelected="1" view="pageBreakPreview" topLeftCell="A52" zoomScale="60" workbookViewId="0">
      <selection activeCell="B63" sqref="B63:C63"/>
    </sheetView>
  </sheetViews>
  <sheetFormatPr defaultRowHeight="15" x14ac:dyDescent="0.25"/>
  <cols>
    <col min="1" max="1" width="8.85546875" style="16" customWidth="1"/>
    <col min="2" max="2" width="41.7109375" style="16" customWidth="1"/>
    <col min="3" max="3" width="56.28515625" style="16" customWidth="1"/>
    <col min="4" max="4" width="33.28515625" style="16" customWidth="1"/>
    <col min="5" max="5" width="12.28515625" style="16" customWidth="1"/>
    <col min="6" max="6" width="11.42578125" style="16" customWidth="1"/>
    <col min="7" max="8" width="9.140625" style="16"/>
    <col min="9" max="11" width="10.5703125" style="16" customWidth="1"/>
    <col min="12" max="16384" width="9.140625" style="16"/>
  </cols>
  <sheetData>
    <row r="1" spans="1:11" x14ac:dyDescent="0.25">
      <c r="E1" s="76" t="s">
        <v>189</v>
      </c>
      <c r="F1" s="77"/>
      <c r="G1" s="77"/>
      <c r="H1" s="77"/>
      <c r="I1" s="77"/>
      <c r="J1" s="77"/>
    </row>
    <row r="2" spans="1:11" x14ac:dyDescent="0.25">
      <c r="E2" s="77"/>
      <c r="F2" s="77"/>
      <c r="G2" s="77"/>
      <c r="H2" s="77"/>
      <c r="I2" s="77"/>
      <c r="J2" s="77"/>
    </row>
    <row r="3" spans="1:11" x14ac:dyDescent="0.25">
      <c r="E3" s="78" t="s">
        <v>190</v>
      </c>
      <c r="F3" s="78"/>
      <c r="G3" s="78"/>
      <c r="H3" s="78"/>
      <c r="I3" s="78"/>
      <c r="J3" s="60"/>
    </row>
    <row r="4" spans="1:11" ht="58.5" customHeight="1" x14ac:dyDescent="0.25">
      <c r="A4" s="20"/>
      <c r="B4" s="20"/>
      <c r="E4" s="83" t="s">
        <v>188</v>
      </c>
      <c r="F4" s="83"/>
      <c r="G4" s="83"/>
      <c r="H4" s="83"/>
      <c r="I4" s="83"/>
    </row>
    <row r="5" spans="1:11" ht="18.75" x14ac:dyDescent="0.25">
      <c r="A5" s="84" t="s">
        <v>0</v>
      </c>
      <c r="B5" s="84"/>
      <c r="C5" s="84"/>
      <c r="D5" s="84"/>
      <c r="E5" s="84"/>
      <c r="F5" s="84"/>
      <c r="G5" s="84"/>
      <c r="H5" s="84"/>
      <c r="I5" s="84"/>
    </row>
    <row r="6" spans="1:11" ht="13.5" customHeight="1" x14ac:dyDescent="0.25">
      <c r="A6" s="17"/>
      <c r="B6" s="17"/>
      <c r="C6" s="17"/>
      <c r="D6" s="17"/>
      <c r="E6" s="17"/>
      <c r="F6" s="17"/>
      <c r="G6" s="17"/>
      <c r="H6" s="17"/>
      <c r="I6" s="17"/>
      <c r="J6" s="17"/>
      <c r="K6" s="17"/>
    </row>
    <row r="7" spans="1:11" ht="33" customHeight="1" x14ac:dyDescent="0.25">
      <c r="A7" s="85" t="s">
        <v>1</v>
      </c>
      <c r="B7" s="68" t="s">
        <v>2</v>
      </c>
      <c r="C7" s="69"/>
      <c r="D7" s="85" t="s">
        <v>3</v>
      </c>
      <c r="E7" s="85" t="s">
        <v>4</v>
      </c>
      <c r="F7" s="85" t="s">
        <v>5</v>
      </c>
      <c r="G7" s="85" t="s">
        <v>6</v>
      </c>
      <c r="H7" s="85"/>
      <c r="I7" s="85"/>
      <c r="J7" s="87"/>
      <c r="K7" s="87"/>
    </row>
    <row r="8" spans="1:11" ht="15.75" x14ac:dyDescent="0.25">
      <c r="A8" s="86"/>
      <c r="B8" s="70"/>
      <c r="C8" s="71"/>
      <c r="D8" s="85"/>
      <c r="E8" s="85"/>
      <c r="F8" s="85"/>
      <c r="G8" s="21">
        <v>2020</v>
      </c>
      <c r="H8" s="21">
        <v>2021</v>
      </c>
      <c r="I8" s="22">
        <v>2022</v>
      </c>
      <c r="J8" s="22">
        <v>2023</v>
      </c>
      <c r="K8" s="22">
        <v>2024</v>
      </c>
    </row>
    <row r="9" spans="1:11" ht="15.75" x14ac:dyDescent="0.25">
      <c r="A9" s="23">
        <v>1</v>
      </c>
      <c r="B9" s="23"/>
      <c r="C9" s="61">
        <v>2</v>
      </c>
      <c r="D9" s="61">
        <v>3</v>
      </c>
      <c r="E9" s="61">
        <v>4</v>
      </c>
      <c r="F9" s="61">
        <v>5</v>
      </c>
      <c r="G9" s="61">
        <v>6</v>
      </c>
      <c r="H9" s="61">
        <v>7</v>
      </c>
      <c r="I9" s="61">
        <v>8</v>
      </c>
      <c r="J9" s="61">
        <v>8</v>
      </c>
      <c r="K9" s="61">
        <v>8</v>
      </c>
    </row>
    <row r="10" spans="1:11" s="24" customFormat="1" ht="39" customHeight="1" x14ac:dyDescent="0.25">
      <c r="A10" s="85" t="s">
        <v>7</v>
      </c>
      <c r="B10" s="85"/>
      <c r="C10" s="85"/>
      <c r="D10" s="85"/>
      <c r="E10" s="85"/>
      <c r="F10" s="85"/>
      <c r="G10" s="85"/>
      <c r="H10" s="85"/>
      <c r="I10" s="85"/>
      <c r="J10" s="87"/>
      <c r="K10" s="87"/>
    </row>
    <row r="11" spans="1:11" ht="27" customHeight="1" x14ac:dyDescent="0.25">
      <c r="A11" s="25" t="s">
        <v>8</v>
      </c>
      <c r="B11" s="113" t="s">
        <v>240</v>
      </c>
      <c r="C11" s="114"/>
      <c r="D11" s="114"/>
      <c r="E11" s="114"/>
      <c r="F11" s="114"/>
      <c r="G11" s="114"/>
      <c r="H11" s="114"/>
      <c r="I11" s="114"/>
      <c r="J11" s="114"/>
      <c r="K11" s="115"/>
    </row>
    <row r="12" spans="1:11" ht="92.25" customHeight="1" x14ac:dyDescent="0.25">
      <c r="A12" s="2" t="s">
        <v>9</v>
      </c>
      <c r="B12" s="90" t="s">
        <v>10</v>
      </c>
      <c r="C12" s="91"/>
      <c r="D12" s="62" t="s">
        <v>11</v>
      </c>
      <c r="E12" s="2" t="s">
        <v>12</v>
      </c>
      <c r="F12" s="38">
        <v>5774</v>
      </c>
      <c r="G12" s="56">
        <f>5774-1742</f>
        <v>4032</v>
      </c>
      <c r="H12" s="38" t="s">
        <v>178</v>
      </c>
      <c r="I12" s="38" t="s">
        <v>178</v>
      </c>
      <c r="J12" s="1">
        <v>6054</v>
      </c>
      <c r="K12" s="1">
        <v>6054</v>
      </c>
    </row>
    <row r="13" spans="1:11" ht="104.25" customHeight="1" x14ac:dyDescent="0.25">
      <c r="A13" s="2" t="s">
        <v>13</v>
      </c>
      <c r="B13" s="116" t="s">
        <v>241</v>
      </c>
      <c r="C13" s="117"/>
      <c r="D13" s="62" t="s">
        <v>14</v>
      </c>
      <c r="E13" s="2" t="s">
        <v>12</v>
      </c>
      <c r="F13" s="38">
        <v>1720</v>
      </c>
      <c r="G13" s="56">
        <f>1720-874</f>
        <v>846</v>
      </c>
      <c r="H13" s="38" t="s">
        <v>178</v>
      </c>
      <c r="I13" s="38" t="s">
        <v>178</v>
      </c>
      <c r="J13" s="1">
        <v>1782</v>
      </c>
      <c r="K13" s="1">
        <v>1782</v>
      </c>
    </row>
    <row r="14" spans="1:11" ht="78" customHeight="1" x14ac:dyDescent="0.25">
      <c r="A14" s="2" t="s">
        <v>15</v>
      </c>
      <c r="B14" s="74" t="s">
        <v>130</v>
      </c>
      <c r="C14" s="93"/>
      <c r="D14" s="62" t="s">
        <v>16</v>
      </c>
      <c r="E14" s="2" t="s">
        <v>18</v>
      </c>
      <c r="F14" s="39">
        <v>815</v>
      </c>
      <c r="G14" s="39">
        <v>815</v>
      </c>
      <c r="H14" s="39">
        <v>815</v>
      </c>
      <c r="I14" s="39">
        <v>815</v>
      </c>
      <c r="J14" s="2">
        <v>1630</v>
      </c>
      <c r="K14" s="2">
        <v>1630</v>
      </c>
    </row>
    <row r="15" spans="1:11" ht="81.75" customHeight="1" x14ac:dyDescent="0.25">
      <c r="A15" s="2" t="s">
        <v>17</v>
      </c>
      <c r="B15" s="66" t="s">
        <v>244</v>
      </c>
      <c r="C15" s="91"/>
      <c r="D15" s="62" t="s">
        <v>11</v>
      </c>
      <c r="E15" s="62" t="s">
        <v>12</v>
      </c>
      <c r="F15" s="40">
        <v>993</v>
      </c>
      <c r="G15" s="52">
        <f>993-783</f>
        <v>210</v>
      </c>
      <c r="H15" s="40" t="s">
        <v>178</v>
      </c>
      <c r="I15" s="40" t="s">
        <v>178</v>
      </c>
      <c r="J15" s="62">
        <v>830</v>
      </c>
      <c r="K15" s="62">
        <v>830</v>
      </c>
    </row>
    <row r="16" spans="1:11" ht="64.5" customHeight="1" x14ac:dyDescent="0.25">
      <c r="A16" s="2" t="s">
        <v>19</v>
      </c>
      <c r="B16" s="74" t="s">
        <v>198</v>
      </c>
      <c r="C16" s="93"/>
      <c r="D16" s="62" t="s">
        <v>26</v>
      </c>
      <c r="E16" s="2" t="s">
        <v>12</v>
      </c>
      <c r="F16" s="2">
        <v>174</v>
      </c>
      <c r="G16" s="39">
        <v>298</v>
      </c>
      <c r="H16" s="2">
        <v>298</v>
      </c>
      <c r="I16" s="2">
        <v>298</v>
      </c>
      <c r="J16" s="2">
        <v>166</v>
      </c>
      <c r="K16" s="2">
        <v>166</v>
      </c>
    </row>
    <row r="17" spans="1:11" ht="92.25" customHeight="1" x14ac:dyDescent="0.25">
      <c r="A17" s="2" t="s">
        <v>149</v>
      </c>
      <c r="B17" s="96" t="s">
        <v>199</v>
      </c>
      <c r="C17" s="97"/>
      <c r="D17" s="62" t="s">
        <v>180</v>
      </c>
      <c r="E17" s="2" t="s">
        <v>82</v>
      </c>
      <c r="F17" s="62">
        <v>4003</v>
      </c>
      <c r="G17" s="39">
        <f>4122-82</f>
        <v>4040</v>
      </c>
      <c r="H17" s="2">
        <v>4142</v>
      </c>
      <c r="I17" s="2">
        <v>4142</v>
      </c>
      <c r="J17" s="2">
        <v>4100</v>
      </c>
      <c r="K17" s="2">
        <v>4100</v>
      </c>
    </row>
    <row r="18" spans="1:11" ht="87" customHeight="1" x14ac:dyDescent="0.25">
      <c r="A18" s="2" t="s">
        <v>150</v>
      </c>
      <c r="B18" s="74" t="s">
        <v>124</v>
      </c>
      <c r="C18" s="98"/>
      <c r="D18" s="62" t="s">
        <v>181</v>
      </c>
      <c r="E18" s="2" t="s">
        <v>82</v>
      </c>
      <c r="F18" s="62">
        <v>86</v>
      </c>
      <c r="G18" s="39">
        <f>157</f>
        <v>157</v>
      </c>
      <c r="H18" s="4">
        <v>157</v>
      </c>
      <c r="I18" s="4">
        <v>157</v>
      </c>
      <c r="J18" s="4">
        <v>188</v>
      </c>
      <c r="K18" s="4">
        <v>190</v>
      </c>
    </row>
    <row r="19" spans="1:11" ht="87" customHeight="1" x14ac:dyDescent="0.25">
      <c r="A19" s="2" t="s">
        <v>200</v>
      </c>
      <c r="B19" s="74" t="s">
        <v>125</v>
      </c>
      <c r="C19" s="98"/>
      <c r="D19" s="62" t="s">
        <v>182</v>
      </c>
      <c r="E19" s="2" t="s">
        <v>82</v>
      </c>
      <c r="F19" s="62">
        <v>63</v>
      </c>
      <c r="G19" s="39">
        <f>55</f>
        <v>55</v>
      </c>
      <c r="H19" s="4">
        <v>55</v>
      </c>
      <c r="I19" s="4">
        <v>55</v>
      </c>
      <c r="J19" s="4">
        <v>70</v>
      </c>
      <c r="K19" s="4">
        <v>70</v>
      </c>
    </row>
    <row r="20" spans="1:11" ht="87" customHeight="1" x14ac:dyDescent="0.25">
      <c r="A20" s="2" t="s">
        <v>201</v>
      </c>
      <c r="B20" s="74" t="s">
        <v>126</v>
      </c>
      <c r="C20" s="98"/>
      <c r="D20" s="62" t="s">
        <v>183</v>
      </c>
      <c r="E20" s="2" t="s">
        <v>82</v>
      </c>
      <c r="F20" s="62">
        <v>106</v>
      </c>
      <c r="G20" s="39">
        <f>106</f>
        <v>106</v>
      </c>
      <c r="H20" s="2">
        <v>106</v>
      </c>
      <c r="I20" s="2">
        <v>106</v>
      </c>
      <c r="J20" s="2">
        <v>100</v>
      </c>
      <c r="K20" s="2">
        <v>100</v>
      </c>
    </row>
    <row r="21" spans="1:11" ht="87" customHeight="1" x14ac:dyDescent="0.25">
      <c r="A21" s="2" t="s">
        <v>202</v>
      </c>
      <c r="B21" s="66" t="s">
        <v>127</v>
      </c>
      <c r="C21" s="67"/>
      <c r="D21" s="62" t="s">
        <v>184</v>
      </c>
      <c r="E21" s="2" t="s">
        <v>82</v>
      </c>
      <c r="F21" s="62">
        <v>77</v>
      </c>
      <c r="G21" s="48">
        <f>56+9</f>
        <v>65</v>
      </c>
      <c r="H21" s="4">
        <v>56</v>
      </c>
      <c r="I21" s="4">
        <v>56</v>
      </c>
      <c r="J21" s="4">
        <v>30</v>
      </c>
      <c r="K21" s="4">
        <v>30</v>
      </c>
    </row>
    <row r="22" spans="1:11" ht="87" customHeight="1" x14ac:dyDescent="0.25">
      <c r="A22" s="2" t="s">
        <v>203</v>
      </c>
      <c r="B22" s="66" t="s">
        <v>128</v>
      </c>
      <c r="C22" s="67"/>
      <c r="D22" s="62" t="s">
        <v>185</v>
      </c>
      <c r="E22" s="2" t="s">
        <v>82</v>
      </c>
      <c r="F22" s="27">
        <v>3</v>
      </c>
      <c r="G22" s="27">
        <v>4</v>
      </c>
      <c r="H22" s="27">
        <v>3</v>
      </c>
      <c r="I22" s="27">
        <v>3</v>
      </c>
      <c r="J22" s="27">
        <v>3</v>
      </c>
      <c r="K22" s="27">
        <v>3</v>
      </c>
    </row>
    <row r="23" spans="1:11" ht="87" customHeight="1" x14ac:dyDescent="0.25">
      <c r="A23" s="2" t="s">
        <v>204</v>
      </c>
      <c r="B23" s="66" t="s">
        <v>193</v>
      </c>
      <c r="C23" s="67"/>
      <c r="D23" s="62" t="s">
        <v>174</v>
      </c>
      <c r="E23" s="62" t="s">
        <v>82</v>
      </c>
      <c r="F23" s="62">
        <v>3972</v>
      </c>
      <c r="G23" s="62">
        <v>4481</v>
      </c>
      <c r="H23" s="62" t="s">
        <v>178</v>
      </c>
      <c r="I23" s="62" t="s">
        <v>178</v>
      </c>
      <c r="J23" s="62" t="s">
        <v>178</v>
      </c>
      <c r="K23" s="62" t="s">
        <v>178</v>
      </c>
    </row>
    <row r="24" spans="1:11" ht="100.5" customHeight="1" x14ac:dyDescent="0.25">
      <c r="A24" s="2" t="s">
        <v>205</v>
      </c>
      <c r="B24" s="66" t="s">
        <v>187</v>
      </c>
      <c r="C24" s="67"/>
      <c r="D24" s="62" t="s">
        <v>186</v>
      </c>
      <c r="E24" s="62" t="s">
        <v>82</v>
      </c>
      <c r="F24" s="62">
        <v>1</v>
      </c>
      <c r="G24" s="62">
        <v>1</v>
      </c>
      <c r="H24" s="62" t="s">
        <v>178</v>
      </c>
      <c r="I24" s="62" t="s">
        <v>178</v>
      </c>
      <c r="J24" s="62" t="s">
        <v>178</v>
      </c>
      <c r="K24" s="62" t="s">
        <v>178</v>
      </c>
    </row>
    <row r="25" spans="1:11" ht="87" customHeight="1" x14ac:dyDescent="0.25">
      <c r="A25" s="2" t="s">
        <v>206</v>
      </c>
      <c r="B25" s="105" t="s">
        <v>207</v>
      </c>
      <c r="C25" s="106"/>
      <c r="D25" s="62" t="s">
        <v>26</v>
      </c>
      <c r="E25" s="2" t="s">
        <v>12</v>
      </c>
      <c r="F25" s="2">
        <v>30</v>
      </c>
      <c r="G25" s="48">
        <f>30-18</f>
        <v>12</v>
      </c>
      <c r="H25" s="2">
        <v>30</v>
      </c>
      <c r="I25" s="2">
        <v>30</v>
      </c>
      <c r="J25" s="2">
        <v>30</v>
      </c>
      <c r="K25" s="2">
        <v>30</v>
      </c>
    </row>
    <row r="26" spans="1:11" ht="57" customHeight="1" x14ac:dyDescent="0.25">
      <c r="A26" s="25" t="s">
        <v>21</v>
      </c>
      <c r="B26" s="63" t="s">
        <v>131</v>
      </c>
      <c r="C26" s="94"/>
      <c r="D26" s="94"/>
      <c r="E26" s="94"/>
      <c r="F26" s="94"/>
      <c r="G26" s="94"/>
      <c r="H26" s="94"/>
      <c r="I26" s="94"/>
      <c r="J26" s="94"/>
      <c r="K26" s="95"/>
    </row>
    <row r="27" spans="1:11" ht="69.75" customHeight="1" x14ac:dyDescent="0.25">
      <c r="A27" s="2" t="s">
        <v>22</v>
      </c>
      <c r="B27" s="82" t="s">
        <v>176</v>
      </c>
      <c r="C27" s="67"/>
      <c r="D27" s="62" t="s">
        <v>23</v>
      </c>
      <c r="E27" s="62" t="s">
        <v>12</v>
      </c>
      <c r="F27" s="62">
        <v>334</v>
      </c>
      <c r="G27" s="52">
        <f>385-125</f>
        <v>260</v>
      </c>
      <c r="H27" s="62">
        <v>385</v>
      </c>
      <c r="I27" s="62">
        <v>385</v>
      </c>
      <c r="J27" s="62">
        <v>385</v>
      </c>
      <c r="K27" s="62">
        <v>385</v>
      </c>
    </row>
    <row r="28" spans="1:11" ht="35.25" customHeight="1" x14ac:dyDescent="0.25">
      <c r="A28" s="25" t="s">
        <v>24</v>
      </c>
      <c r="B28" s="63" t="s">
        <v>208</v>
      </c>
      <c r="C28" s="64"/>
      <c r="D28" s="64"/>
      <c r="E28" s="64"/>
      <c r="F28" s="64"/>
      <c r="G28" s="64"/>
      <c r="H28" s="64"/>
      <c r="I28" s="64"/>
      <c r="J28" s="64"/>
      <c r="K28" s="65"/>
    </row>
    <row r="29" spans="1:11" ht="33.75" customHeight="1" x14ac:dyDescent="0.25">
      <c r="A29" s="2" t="s">
        <v>25</v>
      </c>
      <c r="B29" s="82" t="s">
        <v>30</v>
      </c>
      <c r="C29" s="67"/>
      <c r="D29" s="89" t="s">
        <v>31</v>
      </c>
      <c r="E29" s="2" t="s">
        <v>12</v>
      </c>
      <c r="F29" s="1">
        <f t="shared" ref="F29:K29" si="0">F30+F31+F32+F33</f>
        <v>7236</v>
      </c>
      <c r="G29" s="1">
        <f t="shared" si="0"/>
        <v>5591</v>
      </c>
      <c r="H29" s="1">
        <f t="shared" si="0"/>
        <v>6362</v>
      </c>
      <c r="I29" s="1">
        <f t="shared" si="0"/>
        <v>6362</v>
      </c>
      <c r="J29" s="1">
        <f t="shared" si="0"/>
        <v>6362</v>
      </c>
      <c r="K29" s="1">
        <f t="shared" si="0"/>
        <v>6362</v>
      </c>
    </row>
    <row r="30" spans="1:11" ht="37.5" customHeight="1" x14ac:dyDescent="0.25">
      <c r="A30" s="26" t="s">
        <v>209</v>
      </c>
      <c r="B30" s="74" t="s">
        <v>91</v>
      </c>
      <c r="C30" s="67"/>
      <c r="D30" s="89"/>
      <c r="E30" s="27" t="s">
        <v>12</v>
      </c>
      <c r="F30" s="41">
        <v>164</v>
      </c>
      <c r="G30" s="54">
        <f>177</f>
        <v>177</v>
      </c>
      <c r="H30" s="41">
        <v>177</v>
      </c>
      <c r="I30" s="41">
        <v>177</v>
      </c>
      <c r="J30" s="41">
        <v>177</v>
      </c>
      <c r="K30" s="41">
        <v>177</v>
      </c>
    </row>
    <row r="31" spans="1:11" ht="68.25" customHeight="1" x14ac:dyDescent="0.25">
      <c r="A31" s="26" t="s">
        <v>210</v>
      </c>
      <c r="B31" s="74" t="s">
        <v>160</v>
      </c>
      <c r="C31" s="67"/>
      <c r="D31" s="89"/>
      <c r="E31" s="27" t="s">
        <v>12</v>
      </c>
      <c r="F31" s="41">
        <v>5667</v>
      </c>
      <c r="G31" s="54">
        <f>4775-771</f>
        <v>4004</v>
      </c>
      <c r="H31" s="41">
        <v>4775</v>
      </c>
      <c r="I31" s="41">
        <v>4775</v>
      </c>
      <c r="J31" s="41">
        <v>4775</v>
      </c>
      <c r="K31" s="41">
        <v>4775</v>
      </c>
    </row>
    <row r="32" spans="1:11" ht="26.25" customHeight="1" x14ac:dyDescent="0.25">
      <c r="A32" s="26" t="s">
        <v>211</v>
      </c>
      <c r="B32" s="74" t="s">
        <v>35</v>
      </c>
      <c r="C32" s="67"/>
      <c r="D32" s="89"/>
      <c r="E32" s="27" t="s">
        <v>12</v>
      </c>
      <c r="F32" s="41">
        <v>1313</v>
      </c>
      <c r="G32" s="54">
        <f>1315</f>
        <v>1315</v>
      </c>
      <c r="H32" s="41">
        <v>1315</v>
      </c>
      <c r="I32" s="41">
        <v>1315</v>
      </c>
      <c r="J32" s="41">
        <v>1315</v>
      </c>
      <c r="K32" s="41">
        <v>1315</v>
      </c>
    </row>
    <row r="33" spans="1:11" ht="29.25" customHeight="1" x14ac:dyDescent="0.25">
      <c r="A33" s="26" t="s">
        <v>212</v>
      </c>
      <c r="B33" s="74" t="s">
        <v>37</v>
      </c>
      <c r="C33" s="67"/>
      <c r="D33" s="89"/>
      <c r="E33" s="27" t="s">
        <v>12</v>
      </c>
      <c r="F33" s="41">
        <v>92</v>
      </c>
      <c r="G33" s="54">
        <f>95</f>
        <v>95</v>
      </c>
      <c r="H33" s="41">
        <v>95</v>
      </c>
      <c r="I33" s="41">
        <v>95</v>
      </c>
      <c r="J33" s="41">
        <v>95</v>
      </c>
      <c r="K33" s="41">
        <v>95</v>
      </c>
    </row>
    <row r="34" spans="1:11" ht="135" customHeight="1" x14ac:dyDescent="0.25">
      <c r="A34" s="2" t="s">
        <v>27</v>
      </c>
      <c r="B34" s="74" t="s">
        <v>39</v>
      </c>
      <c r="C34" s="67"/>
      <c r="D34" s="62" t="s">
        <v>40</v>
      </c>
      <c r="E34" s="2" t="s">
        <v>12</v>
      </c>
      <c r="F34" s="2">
        <v>1</v>
      </c>
      <c r="G34" s="2">
        <v>1</v>
      </c>
      <c r="H34" s="2">
        <v>1</v>
      </c>
      <c r="I34" s="2">
        <v>1</v>
      </c>
      <c r="J34" s="2">
        <v>1</v>
      </c>
      <c r="K34" s="2">
        <v>1</v>
      </c>
    </row>
    <row r="35" spans="1:11" ht="63" customHeight="1" x14ac:dyDescent="0.25">
      <c r="A35" s="2" t="s">
        <v>213</v>
      </c>
      <c r="B35" s="74" t="s">
        <v>42</v>
      </c>
      <c r="C35" s="67"/>
      <c r="D35" s="62" t="s">
        <v>26</v>
      </c>
      <c r="E35" s="2" t="s">
        <v>12</v>
      </c>
      <c r="F35" s="2">
        <v>203</v>
      </c>
      <c r="G35" s="39">
        <f>215</f>
        <v>215</v>
      </c>
      <c r="H35" s="2">
        <v>215</v>
      </c>
      <c r="I35" s="2">
        <v>215</v>
      </c>
      <c r="J35" s="2">
        <v>215</v>
      </c>
      <c r="K35" s="2">
        <v>215</v>
      </c>
    </row>
    <row r="36" spans="1:11" ht="52.5" customHeight="1" x14ac:dyDescent="0.25">
      <c r="A36" s="2" t="s">
        <v>214</v>
      </c>
      <c r="B36" s="74" t="s">
        <v>117</v>
      </c>
      <c r="C36" s="67"/>
      <c r="D36" s="62" t="s">
        <v>26</v>
      </c>
      <c r="E36" s="2" t="s">
        <v>12</v>
      </c>
      <c r="F36" s="2">
        <v>18</v>
      </c>
      <c r="G36" s="2">
        <v>20</v>
      </c>
      <c r="H36" s="2">
        <v>20</v>
      </c>
      <c r="I36" s="2">
        <v>20</v>
      </c>
      <c r="J36" s="2">
        <v>20</v>
      </c>
      <c r="K36" s="2">
        <v>20</v>
      </c>
    </row>
    <row r="37" spans="1:11" ht="63" customHeight="1" x14ac:dyDescent="0.25">
      <c r="A37" s="2" t="s">
        <v>215</v>
      </c>
      <c r="B37" s="74" t="s">
        <v>177</v>
      </c>
      <c r="C37" s="67"/>
      <c r="D37" s="62" t="s">
        <v>45</v>
      </c>
      <c r="E37" s="2" t="s">
        <v>12</v>
      </c>
      <c r="F37" s="2">
        <v>6</v>
      </c>
      <c r="G37" s="2">
        <v>7</v>
      </c>
      <c r="H37" s="2">
        <v>7</v>
      </c>
      <c r="I37" s="2">
        <v>7</v>
      </c>
      <c r="J37" s="2">
        <v>7</v>
      </c>
      <c r="K37" s="2">
        <v>7</v>
      </c>
    </row>
    <row r="38" spans="1:11" ht="78.75" customHeight="1" x14ac:dyDescent="0.25">
      <c r="A38" s="2" t="s">
        <v>216</v>
      </c>
      <c r="B38" s="74" t="s">
        <v>47</v>
      </c>
      <c r="C38" s="67"/>
      <c r="D38" s="62" t="s">
        <v>26</v>
      </c>
      <c r="E38" s="2" t="s">
        <v>12</v>
      </c>
      <c r="F38" s="2">
        <v>1</v>
      </c>
      <c r="G38" s="2">
        <v>1</v>
      </c>
      <c r="H38" s="2">
        <v>1</v>
      </c>
      <c r="I38" s="2">
        <v>1</v>
      </c>
      <c r="J38" s="2">
        <v>1</v>
      </c>
      <c r="K38" s="2">
        <v>1</v>
      </c>
    </row>
    <row r="39" spans="1:11" ht="83.25" customHeight="1" x14ac:dyDescent="0.25">
      <c r="A39" s="2" t="s">
        <v>217</v>
      </c>
      <c r="B39" s="74" t="s">
        <v>242</v>
      </c>
      <c r="C39" s="67"/>
      <c r="D39" s="62" t="s">
        <v>45</v>
      </c>
      <c r="E39" s="2" t="s">
        <v>12</v>
      </c>
      <c r="F39" s="2">
        <v>1</v>
      </c>
      <c r="G39" s="2">
        <v>1</v>
      </c>
      <c r="H39" s="2">
        <v>1</v>
      </c>
      <c r="I39" s="2">
        <v>1</v>
      </c>
      <c r="J39" s="2">
        <v>1</v>
      </c>
      <c r="K39" s="2">
        <v>1</v>
      </c>
    </row>
    <row r="40" spans="1:11" ht="69.75" customHeight="1" x14ac:dyDescent="0.25">
      <c r="A40" s="2" t="s">
        <v>218</v>
      </c>
      <c r="B40" s="74" t="s">
        <v>111</v>
      </c>
      <c r="C40" s="67"/>
      <c r="D40" s="62" t="s">
        <v>40</v>
      </c>
      <c r="E40" s="2" t="s">
        <v>12</v>
      </c>
      <c r="F40" s="62">
        <v>2</v>
      </c>
      <c r="G40" s="2">
        <v>1</v>
      </c>
      <c r="H40" s="2">
        <v>1</v>
      </c>
      <c r="I40" s="2">
        <v>1</v>
      </c>
      <c r="J40" s="2">
        <v>1</v>
      </c>
      <c r="K40" s="2">
        <v>1</v>
      </c>
    </row>
    <row r="41" spans="1:11" ht="92.25" customHeight="1" x14ac:dyDescent="0.25">
      <c r="A41" s="2" t="s">
        <v>219</v>
      </c>
      <c r="B41" s="74" t="s">
        <v>112</v>
      </c>
      <c r="C41" s="67"/>
      <c r="D41" s="62" t="s">
        <v>51</v>
      </c>
      <c r="E41" s="2" t="s">
        <v>12</v>
      </c>
      <c r="F41" s="2">
        <v>3</v>
      </c>
      <c r="G41" s="2">
        <f>4+3</f>
        <v>7</v>
      </c>
      <c r="H41" s="2">
        <v>4</v>
      </c>
      <c r="I41" s="2">
        <v>4</v>
      </c>
      <c r="J41" s="2">
        <v>4</v>
      </c>
      <c r="K41" s="2">
        <v>4</v>
      </c>
    </row>
    <row r="42" spans="1:11" ht="109.5" customHeight="1" x14ac:dyDescent="0.25">
      <c r="A42" s="2" t="s">
        <v>220</v>
      </c>
      <c r="B42" s="74" t="s">
        <v>113</v>
      </c>
      <c r="C42" s="67"/>
      <c r="D42" s="62" t="s">
        <v>40</v>
      </c>
      <c r="E42" s="2" t="s">
        <v>12</v>
      </c>
      <c r="F42" s="2">
        <v>1</v>
      </c>
      <c r="G42" s="2">
        <v>3</v>
      </c>
      <c r="H42" s="2">
        <v>3</v>
      </c>
      <c r="I42" s="2">
        <v>3</v>
      </c>
      <c r="J42" s="2">
        <v>3</v>
      </c>
      <c r="K42" s="2">
        <v>3</v>
      </c>
    </row>
    <row r="43" spans="1:11" ht="66" customHeight="1" x14ac:dyDescent="0.25">
      <c r="A43" s="2" t="s">
        <v>221</v>
      </c>
      <c r="B43" s="74" t="s">
        <v>114</v>
      </c>
      <c r="C43" s="67"/>
      <c r="D43" s="62" t="s">
        <v>40</v>
      </c>
      <c r="E43" s="2" t="s">
        <v>12</v>
      </c>
      <c r="F43" s="2">
        <v>1</v>
      </c>
      <c r="G43" s="2">
        <v>1</v>
      </c>
      <c r="H43" s="2">
        <v>1</v>
      </c>
      <c r="I43" s="2">
        <v>1</v>
      </c>
      <c r="J43" s="2">
        <v>1</v>
      </c>
      <c r="K43" s="2">
        <v>1</v>
      </c>
    </row>
    <row r="44" spans="1:11" ht="61.5" customHeight="1" x14ac:dyDescent="0.25">
      <c r="A44" s="2" t="s">
        <v>222</v>
      </c>
      <c r="B44" s="74" t="s">
        <v>162</v>
      </c>
      <c r="C44" s="67"/>
      <c r="D44" s="62" t="s">
        <v>40</v>
      </c>
      <c r="E44" s="2" t="s">
        <v>12</v>
      </c>
      <c r="F44" s="2">
        <v>5</v>
      </c>
      <c r="G44" s="39">
        <f>5</f>
        <v>5</v>
      </c>
      <c r="H44" s="2">
        <v>5</v>
      </c>
      <c r="I44" s="2">
        <v>5</v>
      </c>
      <c r="J44" s="2">
        <v>5</v>
      </c>
      <c r="K44" s="2">
        <v>5</v>
      </c>
    </row>
    <row r="45" spans="1:11" ht="82.5" customHeight="1" x14ac:dyDescent="0.25">
      <c r="A45" s="2" t="s">
        <v>223</v>
      </c>
      <c r="B45" s="74" t="s">
        <v>163</v>
      </c>
      <c r="C45" s="67"/>
      <c r="D45" s="62" t="s">
        <v>40</v>
      </c>
      <c r="E45" s="2" t="s">
        <v>12</v>
      </c>
      <c r="F45" s="2">
        <v>168</v>
      </c>
      <c r="G45" s="39">
        <v>515</v>
      </c>
      <c r="H45" s="2">
        <v>168</v>
      </c>
      <c r="I45" s="2">
        <v>168</v>
      </c>
      <c r="J45" s="2">
        <v>211</v>
      </c>
      <c r="K45" s="2">
        <v>211</v>
      </c>
    </row>
    <row r="46" spans="1:11" ht="52.5" customHeight="1" x14ac:dyDescent="0.25">
      <c r="A46" s="2" t="s">
        <v>224</v>
      </c>
      <c r="B46" s="74" t="s">
        <v>83</v>
      </c>
      <c r="C46" s="67"/>
      <c r="D46" s="62" t="s">
        <v>92</v>
      </c>
      <c r="E46" s="62" t="s">
        <v>71</v>
      </c>
      <c r="F46" s="62">
        <v>585</v>
      </c>
      <c r="G46" s="40">
        <f>586+9</f>
        <v>595</v>
      </c>
      <c r="H46" s="62">
        <v>586</v>
      </c>
      <c r="I46" s="62">
        <v>586</v>
      </c>
      <c r="J46" s="62">
        <v>585</v>
      </c>
      <c r="K46" s="62">
        <v>585</v>
      </c>
    </row>
    <row r="47" spans="1:11" ht="60.75" customHeight="1" x14ac:dyDescent="0.25">
      <c r="A47" s="107" t="s">
        <v>225</v>
      </c>
      <c r="B47" s="101" t="s">
        <v>164</v>
      </c>
      <c r="C47" s="42" t="s">
        <v>93</v>
      </c>
      <c r="D47" s="62" t="s">
        <v>26</v>
      </c>
      <c r="E47" s="27" t="s">
        <v>12</v>
      </c>
      <c r="F47" s="27">
        <v>36</v>
      </c>
      <c r="G47" s="55">
        <f>41</f>
        <v>41</v>
      </c>
      <c r="H47" s="55">
        <v>41</v>
      </c>
      <c r="I47" s="55">
        <v>41</v>
      </c>
      <c r="J47" s="55">
        <v>41</v>
      </c>
      <c r="K47" s="55">
        <v>41</v>
      </c>
    </row>
    <row r="48" spans="1:11" ht="66" customHeight="1" x14ac:dyDescent="0.25">
      <c r="A48" s="108"/>
      <c r="B48" s="102"/>
      <c r="C48" s="42" t="s">
        <v>109</v>
      </c>
      <c r="D48" s="62" t="s">
        <v>26</v>
      </c>
      <c r="E48" s="27" t="s">
        <v>12</v>
      </c>
      <c r="F48" s="62">
        <v>12</v>
      </c>
      <c r="G48" s="40">
        <f>17</f>
        <v>17</v>
      </c>
      <c r="H48" s="40">
        <v>17</v>
      </c>
      <c r="I48" s="40">
        <v>17</v>
      </c>
      <c r="J48" s="40">
        <v>17</v>
      </c>
      <c r="K48" s="40">
        <v>17</v>
      </c>
    </row>
    <row r="49" spans="1:11" ht="69.75" customHeight="1" x14ac:dyDescent="0.25">
      <c r="A49" s="109"/>
      <c r="B49" s="103"/>
      <c r="C49" s="42" t="s">
        <v>95</v>
      </c>
      <c r="D49" s="62" t="s">
        <v>26</v>
      </c>
      <c r="E49" s="27" t="s">
        <v>12</v>
      </c>
      <c r="F49" s="62">
        <v>12</v>
      </c>
      <c r="G49" s="40">
        <f>17</f>
        <v>17</v>
      </c>
      <c r="H49" s="40">
        <v>17</v>
      </c>
      <c r="I49" s="40">
        <v>17</v>
      </c>
      <c r="J49" s="40">
        <v>17</v>
      </c>
      <c r="K49" s="40">
        <v>17</v>
      </c>
    </row>
    <row r="50" spans="1:11" ht="36.75" customHeight="1" x14ac:dyDescent="0.25">
      <c r="A50" s="25" t="s">
        <v>28</v>
      </c>
      <c r="B50" s="63" t="s">
        <v>226</v>
      </c>
      <c r="C50" s="64"/>
      <c r="D50" s="64"/>
      <c r="E50" s="64"/>
      <c r="F50" s="64"/>
      <c r="G50" s="64"/>
      <c r="H50" s="64"/>
      <c r="I50" s="64"/>
      <c r="J50" s="64"/>
      <c r="K50" s="65"/>
    </row>
    <row r="51" spans="1:11" ht="50.25" customHeight="1" x14ac:dyDescent="0.25">
      <c r="A51" s="2" t="s">
        <v>29</v>
      </c>
      <c r="B51" s="74" t="s">
        <v>118</v>
      </c>
      <c r="C51" s="67"/>
      <c r="D51" s="62" t="s">
        <v>45</v>
      </c>
      <c r="E51" s="2" t="s">
        <v>12</v>
      </c>
      <c r="F51" s="2">
        <v>258</v>
      </c>
      <c r="G51" s="39">
        <v>237</v>
      </c>
      <c r="H51" s="2">
        <v>237</v>
      </c>
      <c r="I51" s="2">
        <v>237</v>
      </c>
      <c r="J51" s="2">
        <v>237</v>
      </c>
      <c r="K51" s="2">
        <v>237</v>
      </c>
    </row>
    <row r="52" spans="1:11" ht="44.25" customHeight="1" x14ac:dyDescent="0.25">
      <c r="A52" s="25" t="s">
        <v>57</v>
      </c>
      <c r="B52" s="63" t="s">
        <v>227</v>
      </c>
      <c r="C52" s="64"/>
      <c r="D52" s="64"/>
      <c r="E52" s="64"/>
      <c r="F52" s="64"/>
      <c r="G52" s="64"/>
      <c r="H52" s="64"/>
      <c r="I52" s="64"/>
      <c r="J52" s="64"/>
      <c r="K52" s="65"/>
    </row>
    <row r="53" spans="1:11" ht="73.5" customHeight="1" x14ac:dyDescent="0.25">
      <c r="A53" s="2" t="s">
        <v>58</v>
      </c>
      <c r="B53" s="74" t="s">
        <v>64</v>
      </c>
      <c r="C53" s="67"/>
      <c r="D53" s="62" t="s">
        <v>65</v>
      </c>
      <c r="E53" s="2" t="s">
        <v>12</v>
      </c>
      <c r="F53" s="2">
        <v>10</v>
      </c>
      <c r="G53" s="39">
        <f>8-1</f>
        <v>7</v>
      </c>
      <c r="H53" s="2">
        <v>8</v>
      </c>
      <c r="I53" s="2">
        <v>8</v>
      </c>
      <c r="J53" s="2">
        <v>8</v>
      </c>
      <c r="K53" s="2">
        <v>8</v>
      </c>
    </row>
    <row r="54" spans="1:11" ht="114.75" customHeight="1" x14ac:dyDescent="0.25">
      <c r="A54" s="2" t="s">
        <v>59</v>
      </c>
      <c r="B54" s="74" t="s">
        <v>243</v>
      </c>
      <c r="C54" s="67"/>
      <c r="D54" s="62" t="s">
        <v>67</v>
      </c>
      <c r="E54" s="62" t="s">
        <v>12</v>
      </c>
      <c r="F54" s="43" t="s">
        <v>96</v>
      </c>
      <c r="G54" s="40" t="s">
        <v>194</v>
      </c>
      <c r="H54" s="62" t="s">
        <v>81</v>
      </c>
      <c r="I54" s="62" t="s">
        <v>81</v>
      </c>
      <c r="J54" s="62" t="s">
        <v>81</v>
      </c>
      <c r="K54" s="62" t="s">
        <v>81</v>
      </c>
    </row>
    <row r="55" spans="1:11" ht="34.5" customHeight="1" x14ac:dyDescent="0.25">
      <c r="A55" s="25" t="s">
        <v>60</v>
      </c>
      <c r="B55" s="63" t="s">
        <v>228</v>
      </c>
      <c r="C55" s="64"/>
      <c r="D55" s="64"/>
      <c r="E55" s="64"/>
      <c r="F55" s="64"/>
      <c r="G55" s="64"/>
      <c r="H55" s="64"/>
      <c r="I55" s="64"/>
      <c r="J55" s="64"/>
      <c r="K55" s="65"/>
    </row>
    <row r="56" spans="1:11" ht="57" customHeight="1" x14ac:dyDescent="0.25">
      <c r="A56" s="2" t="s">
        <v>61</v>
      </c>
      <c r="B56" s="74" t="s">
        <v>110</v>
      </c>
      <c r="C56" s="67"/>
      <c r="D56" s="62" t="s">
        <v>97</v>
      </c>
      <c r="E56" s="62" t="s">
        <v>20</v>
      </c>
      <c r="F56" s="62">
        <v>0.4</v>
      </c>
      <c r="G56" s="40">
        <f>0.4+0.4</f>
        <v>0.8</v>
      </c>
      <c r="H56" s="62">
        <v>0.4</v>
      </c>
      <c r="I56" s="62">
        <v>0.4</v>
      </c>
      <c r="J56" s="62">
        <v>0.4</v>
      </c>
      <c r="K56" s="62">
        <v>0.4</v>
      </c>
    </row>
    <row r="57" spans="1:11" ht="43.5" customHeight="1" x14ac:dyDescent="0.25">
      <c r="A57" s="28" t="s">
        <v>229</v>
      </c>
      <c r="B57" s="73" t="s">
        <v>230</v>
      </c>
      <c r="C57" s="64"/>
      <c r="D57" s="64"/>
      <c r="E57" s="64"/>
      <c r="F57" s="64"/>
      <c r="G57" s="64"/>
      <c r="H57" s="64"/>
      <c r="I57" s="64"/>
      <c r="J57" s="64"/>
      <c r="K57" s="65"/>
    </row>
    <row r="58" spans="1:11" ht="48.75" customHeight="1" x14ac:dyDescent="0.25">
      <c r="A58" s="28" t="s">
        <v>63</v>
      </c>
      <c r="B58" s="66" t="s">
        <v>115</v>
      </c>
      <c r="C58" s="65"/>
      <c r="D58" s="62" t="s">
        <v>26</v>
      </c>
      <c r="E58" s="62" t="s">
        <v>12</v>
      </c>
      <c r="F58" s="2">
        <v>5314</v>
      </c>
      <c r="G58" s="48">
        <f>9876-3465</f>
        <v>6411</v>
      </c>
      <c r="H58" s="2">
        <v>9876</v>
      </c>
      <c r="I58" s="2">
        <v>9876</v>
      </c>
      <c r="J58" s="2">
        <v>10216</v>
      </c>
      <c r="K58" s="2">
        <v>10216</v>
      </c>
    </row>
    <row r="59" spans="1:11" ht="34.5" customHeight="1" x14ac:dyDescent="0.25">
      <c r="A59" s="28" t="s">
        <v>231</v>
      </c>
      <c r="B59" s="75" t="s">
        <v>232</v>
      </c>
      <c r="C59" s="64"/>
      <c r="D59" s="64"/>
      <c r="E59" s="64"/>
      <c r="F59" s="64"/>
      <c r="G59" s="64"/>
      <c r="H59" s="64"/>
      <c r="I59" s="64"/>
      <c r="J59" s="64"/>
      <c r="K59" s="65"/>
    </row>
    <row r="60" spans="1:11" ht="53.25" customHeight="1" x14ac:dyDescent="0.25">
      <c r="A60" s="28" t="s">
        <v>69</v>
      </c>
      <c r="B60" s="66" t="s">
        <v>99</v>
      </c>
      <c r="C60" s="65"/>
      <c r="D60" s="62" t="s">
        <v>26</v>
      </c>
      <c r="E60" s="62" t="s">
        <v>12</v>
      </c>
      <c r="F60" s="62">
        <v>222</v>
      </c>
      <c r="G60" s="52">
        <f>235+6</f>
        <v>241</v>
      </c>
      <c r="H60" s="62">
        <v>235</v>
      </c>
      <c r="I60" s="62">
        <v>235</v>
      </c>
      <c r="J60" s="62">
        <v>235</v>
      </c>
      <c r="K60" s="62">
        <v>235</v>
      </c>
    </row>
    <row r="61" spans="1:11" ht="54.75" customHeight="1" x14ac:dyDescent="0.25">
      <c r="A61" s="28" t="s">
        <v>233</v>
      </c>
      <c r="B61" s="74" t="s">
        <v>170</v>
      </c>
      <c r="C61" s="65"/>
      <c r="D61" s="62" t="s">
        <v>26</v>
      </c>
      <c r="E61" s="2" t="s">
        <v>12</v>
      </c>
      <c r="F61" s="2">
        <v>106</v>
      </c>
      <c r="G61" s="39">
        <v>114</v>
      </c>
      <c r="H61" s="2">
        <v>114</v>
      </c>
      <c r="I61" s="2">
        <v>114</v>
      </c>
      <c r="J61" s="2">
        <v>110</v>
      </c>
      <c r="K61" s="2">
        <v>110</v>
      </c>
    </row>
    <row r="62" spans="1:11" ht="74.25" customHeight="1" x14ac:dyDescent="0.25">
      <c r="A62" s="28" t="s">
        <v>234</v>
      </c>
      <c r="B62" s="74" t="s">
        <v>245</v>
      </c>
      <c r="C62" s="104"/>
      <c r="D62" s="62" t="s">
        <v>16</v>
      </c>
      <c r="E62" s="2" t="s">
        <v>12</v>
      </c>
      <c r="F62" s="39">
        <v>86</v>
      </c>
      <c r="G62" s="2">
        <v>86</v>
      </c>
      <c r="H62" s="39">
        <v>86</v>
      </c>
      <c r="I62" s="39">
        <v>86</v>
      </c>
      <c r="J62" s="2">
        <v>86</v>
      </c>
      <c r="K62" s="2">
        <v>86</v>
      </c>
    </row>
    <row r="63" spans="1:11" ht="15.75" customHeight="1" x14ac:dyDescent="0.25">
      <c r="A63" s="30">
        <v>9</v>
      </c>
      <c r="B63" s="75" t="s">
        <v>236</v>
      </c>
      <c r="C63" s="64"/>
      <c r="D63" s="18"/>
      <c r="E63" s="31"/>
      <c r="F63" s="18"/>
      <c r="G63" s="31"/>
      <c r="H63" s="32"/>
      <c r="I63" s="32"/>
      <c r="J63" s="32"/>
      <c r="K63" s="32"/>
    </row>
    <row r="64" spans="1:11" ht="83.25" customHeight="1" x14ac:dyDescent="0.25">
      <c r="A64" s="2" t="s">
        <v>72</v>
      </c>
      <c r="B64" s="74" t="s">
        <v>235</v>
      </c>
      <c r="C64" s="67"/>
      <c r="D64" s="62" t="s">
        <v>70</v>
      </c>
      <c r="E64" s="2" t="s">
        <v>84</v>
      </c>
      <c r="F64" s="62">
        <v>3</v>
      </c>
      <c r="G64" s="62">
        <v>3</v>
      </c>
      <c r="H64" s="3">
        <v>3</v>
      </c>
      <c r="I64" s="3">
        <v>3</v>
      </c>
      <c r="J64" s="3">
        <v>3</v>
      </c>
      <c r="K64" s="3">
        <v>3</v>
      </c>
    </row>
    <row r="65" spans="1:11" ht="43.5" customHeight="1" x14ac:dyDescent="0.3">
      <c r="A65" s="25" t="s">
        <v>73</v>
      </c>
      <c r="B65" s="110" t="s">
        <v>237</v>
      </c>
      <c r="C65" s="111"/>
      <c r="D65" s="111"/>
      <c r="E65" s="111"/>
      <c r="F65" s="111"/>
      <c r="G65" s="111"/>
      <c r="H65" s="111"/>
      <c r="I65" s="111"/>
      <c r="J65" s="111"/>
      <c r="K65" s="112"/>
    </row>
    <row r="66" spans="1:11" ht="123.75" customHeight="1" x14ac:dyDescent="0.25">
      <c r="A66" s="33" t="s">
        <v>239</v>
      </c>
      <c r="B66" s="66" t="s">
        <v>167</v>
      </c>
      <c r="C66" s="67"/>
      <c r="D66" s="62" t="s">
        <v>147</v>
      </c>
      <c r="E66" s="2" t="s">
        <v>12</v>
      </c>
      <c r="F66" s="2">
        <v>540</v>
      </c>
      <c r="G66" s="2">
        <v>41</v>
      </c>
      <c r="H66" s="2" t="s">
        <v>178</v>
      </c>
      <c r="I66" s="2" t="s">
        <v>178</v>
      </c>
      <c r="J66" s="2">
        <v>540</v>
      </c>
      <c r="K66" s="2">
        <v>540</v>
      </c>
    </row>
    <row r="67" spans="1:11" ht="95.25" customHeight="1" x14ac:dyDescent="0.25">
      <c r="A67" s="33" t="s">
        <v>238</v>
      </c>
      <c r="B67" s="66" t="s">
        <v>168</v>
      </c>
      <c r="C67" s="67"/>
      <c r="D67" s="62" t="s">
        <v>147</v>
      </c>
      <c r="E67" s="2" t="s">
        <v>12</v>
      </c>
      <c r="F67" s="2">
        <v>8</v>
      </c>
      <c r="G67" s="2">
        <v>8</v>
      </c>
      <c r="H67" s="2" t="s">
        <v>178</v>
      </c>
      <c r="I67" s="2" t="s">
        <v>178</v>
      </c>
      <c r="J67" s="2">
        <v>8</v>
      </c>
      <c r="K67" s="2">
        <v>8</v>
      </c>
    </row>
    <row r="68" spans="1:11" ht="29.25" customHeight="1" x14ac:dyDescent="0.25">
      <c r="A68" s="34"/>
      <c r="B68" s="35"/>
      <c r="C68" s="19"/>
      <c r="D68" s="19"/>
      <c r="E68" s="19"/>
      <c r="F68" s="19"/>
      <c r="G68" s="19"/>
      <c r="H68" s="19"/>
      <c r="I68" s="19"/>
      <c r="J68" s="19"/>
      <c r="K68" s="19"/>
    </row>
  </sheetData>
  <mergeCells count="68">
    <mergeCell ref="E1:J2"/>
    <mergeCell ref="E3:I3"/>
    <mergeCell ref="E4:I4"/>
    <mergeCell ref="A5:I5"/>
    <mergeCell ref="A7:A8"/>
    <mergeCell ref="B7:C8"/>
    <mergeCell ref="D7:D8"/>
    <mergeCell ref="E7:E8"/>
    <mergeCell ref="F7:F8"/>
    <mergeCell ref="G7:K7"/>
    <mergeCell ref="B16:C16"/>
    <mergeCell ref="B17:C17"/>
    <mergeCell ref="B26:K26"/>
    <mergeCell ref="B27:C27"/>
    <mergeCell ref="A10:K10"/>
    <mergeCell ref="B11:K11"/>
    <mergeCell ref="B12:C12"/>
    <mergeCell ref="B13:C13"/>
    <mergeCell ref="B14:C14"/>
    <mergeCell ref="B15:C15"/>
    <mergeCell ref="B18:C18"/>
    <mergeCell ref="B67:C67"/>
    <mergeCell ref="B63:C63"/>
    <mergeCell ref="B64:C64"/>
    <mergeCell ref="B19:C19"/>
    <mergeCell ref="B20:C20"/>
    <mergeCell ref="B21:C21"/>
    <mergeCell ref="B22:C22"/>
    <mergeCell ref="B23:C23"/>
    <mergeCell ref="B24:C24"/>
    <mergeCell ref="B59:K59"/>
    <mergeCell ref="B60:C60"/>
    <mergeCell ref="B61:C61"/>
    <mergeCell ref="B57:K57"/>
    <mergeCell ref="B58:C58"/>
    <mergeCell ref="B34:C34"/>
    <mergeCell ref="B40:C40"/>
    <mergeCell ref="B35:C35"/>
    <mergeCell ref="B62:C62"/>
    <mergeCell ref="B25:C25"/>
    <mergeCell ref="A47:A49"/>
    <mergeCell ref="B65:K65"/>
    <mergeCell ref="B28:K28"/>
    <mergeCell ref="B29:C29"/>
    <mergeCell ref="D29:D33"/>
    <mergeCell ref="B30:C30"/>
    <mergeCell ref="B31:C31"/>
    <mergeCell ref="B32:C32"/>
    <mergeCell ref="B33:C33"/>
    <mergeCell ref="B45:C45"/>
    <mergeCell ref="B41:C41"/>
    <mergeCell ref="B42:C42"/>
    <mergeCell ref="B43:C43"/>
    <mergeCell ref="B66:C66"/>
    <mergeCell ref="B36:C36"/>
    <mergeCell ref="B37:C37"/>
    <mergeCell ref="B38:C38"/>
    <mergeCell ref="B39:C39"/>
    <mergeCell ref="B44:C44"/>
    <mergeCell ref="B53:C53"/>
    <mergeCell ref="B54:C54"/>
    <mergeCell ref="B55:K55"/>
    <mergeCell ref="B56:C56"/>
    <mergeCell ref="B46:C46"/>
    <mergeCell ref="B47:B49"/>
    <mergeCell ref="B50:K50"/>
    <mergeCell ref="B51:C51"/>
    <mergeCell ref="B52:K52"/>
  </mergeCells>
  <pageMargins left="0.17" right="0.18" top="0.74803149606299213" bottom="0.74803149606299213" header="0.31496062992125984" footer="0.31496062992125984"/>
  <pageSetup paperSize="9" scale="4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5</vt:i4>
      </vt:variant>
    </vt:vector>
  </HeadingPairs>
  <TitlesOfParts>
    <vt:vector size="5" baseType="lpstr">
      <vt:lpstr>15.07.2020</vt:lpstr>
      <vt:lpstr>Отчет о совместимости</vt:lpstr>
      <vt:lpstr>06.10.2020 4 изм.</vt:lpstr>
      <vt:lpstr>5 изм</vt:lpstr>
      <vt:lpstr>5 изм. новое</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Смирнова Светлана Викторовна</dc:creator>
  <cp:lastModifiedBy>Тришина Ольга Викторовна</cp:lastModifiedBy>
  <cp:lastPrinted>2020-10-26T07:34:46Z</cp:lastPrinted>
  <dcterms:created xsi:type="dcterms:W3CDTF">2017-12-15T06:16:59Z</dcterms:created>
  <dcterms:modified xsi:type="dcterms:W3CDTF">2020-12-26T04:21:38Z</dcterms:modified>
</cp:coreProperties>
</file>