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30" yWindow="-15" windowWidth="10485" windowHeight="9615" tabRatio="597" firstSheet="9" activeTab="20"/>
  </bookViews>
  <sheets>
    <sheet name="проект МП" sheetId="10" r:id="rId1"/>
    <sheet name="1" sheetId="11" r:id="rId2"/>
    <sheet name="3178-п1" sheetId="12" r:id="rId3"/>
    <sheet name="3883-п1" sheetId="13" r:id="rId4"/>
    <sheet name="не исполь." sheetId="14" r:id="rId5"/>
    <sheet name="4352-п1" sheetId="15" r:id="rId6"/>
    <sheet name="554-п1" sheetId="16" r:id="rId7"/>
    <sheet name="2003" sheetId="17" r:id="rId8"/>
    <sheet name="2003 2" sheetId="18" r:id="rId9"/>
    <sheet name="Лист1" sheetId="19" r:id="rId10"/>
    <sheet name="3215-g1" sheetId="20" r:id="rId11"/>
    <sheet name="Лист2" sheetId="21" r:id="rId12"/>
    <sheet name="4388" sheetId="22" r:id="rId13"/>
    <sheet name="12.04" sheetId="23" r:id="rId14"/>
    <sheet name="20.07" sheetId="24" r:id="rId15"/>
    <sheet name="11.10" sheetId="25" r:id="rId16"/>
    <sheet name="20.12" sheetId="26" r:id="rId17"/>
    <sheet name="17.01.2017" sheetId="27" r:id="rId18"/>
    <sheet name="27.09.2017" sheetId="28" r:id="rId19"/>
    <sheet name="13.12.2017" sheetId="29" r:id="rId20"/>
    <sheet name="02.08.2012" sheetId="30" r:id="rId21"/>
    <sheet name="18.12.2018" sheetId="31" r:id="rId22"/>
  </sheets>
  <definedNames>
    <definedName name="_xlnm.Print_Titles" localSheetId="0">'проект МП'!$6:$8</definedName>
  </definedNames>
  <calcPr calcId="124519" fullCalcOnLoad="1"/>
</workbook>
</file>

<file path=xl/calcChain.xml><?xml version="1.0" encoding="utf-8"?>
<calcChain xmlns="http://schemas.openxmlformats.org/spreadsheetml/2006/main">
  <c r="T109" i="31"/>
  <c r="AA109"/>
  <c r="K108"/>
  <c r="AA108"/>
  <c r="T105"/>
  <c r="N105"/>
  <c r="K105"/>
  <c r="H105"/>
  <c r="T103"/>
  <c r="T100"/>
  <c r="N103"/>
  <c r="W100"/>
  <c r="AA99"/>
  <c r="T99"/>
  <c r="AA98"/>
  <c r="AB97"/>
  <c r="AA97"/>
  <c r="AA94"/>
  <c r="AA93"/>
  <c r="AA90"/>
  <c r="T77"/>
  <c r="N77"/>
  <c r="T75"/>
  <c r="N75"/>
  <c r="AA74"/>
  <c r="Z73"/>
  <c r="AA73"/>
  <c r="W72"/>
  <c r="T72"/>
  <c r="N72"/>
  <c r="K72"/>
  <c r="H72"/>
  <c r="W71"/>
  <c r="N71"/>
  <c r="AA65"/>
  <c r="AA64"/>
  <c r="AA66"/>
  <c r="Z62"/>
  <c r="Z71"/>
  <c r="T62"/>
  <c r="T71"/>
  <c r="Q61"/>
  <c r="Q103"/>
  <c r="Q100"/>
  <c r="Q60"/>
  <c r="Q105"/>
  <c r="K39"/>
  <c r="AA39"/>
  <c r="K34"/>
  <c r="H34"/>
  <c r="H71"/>
  <c r="AA30"/>
  <c r="AA34"/>
  <c r="AA28"/>
  <c r="K28"/>
  <c r="K71"/>
  <c r="AA23"/>
  <c r="F23"/>
  <c r="Z15"/>
  <c r="AA15"/>
  <c r="AA14"/>
  <c r="AA13"/>
  <c r="T62" i="30"/>
  <c r="AA108"/>
  <c r="K108"/>
  <c r="T105"/>
  <c r="N105"/>
  <c r="K105"/>
  <c r="H105"/>
  <c r="T103"/>
  <c r="N103"/>
  <c r="W100"/>
  <c r="N100"/>
  <c r="T99"/>
  <c r="AA99"/>
  <c r="AB97"/>
  <c r="AA97"/>
  <c r="AA94"/>
  <c r="AA93"/>
  <c r="AA90"/>
  <c r="T77"/>
  <c r="T72"/>
  <c r="N77"/>
  <c r="T75"/>
  <c r="N75"/>
  <c r="AA74"/>
  <c r="Z73"/>
  <c r="AA73"/>
  <c r="W72"/>
  <c r="N72"/>
  <c r="K72"/>
  <c r="H72"/>
  <c r="W71"/>
  <c r="T71"/>
  <c r="N71"/>
  <c r="AA65"/>
  <c r="AA64"/>
  <c r="AA66"/>
  <c r="Z62"/>
  <c r="Z71"/>
  <c r="Q61"/>
  <c r="Q103"/>
  <c r="Q100"/>
  <c r="Q60"/>
  <c r="Q105"/>
  <c r="K39"/>
  <c r="AA39"/>
  <c r="K34"/>
  <c r="H34"/>
  <c r="H71"/>
  <c r="AA30"/>
  <c r="AA34"/>
  <c r="AA28"/>
  <c r="K28"/>
  <c r="K71"/>
  <c r="AA23"/>
  <c r="F23"/>
  <c r="AA15"/>
  <c r="Z15"/>
  <c r="Z101"/>
  <c r="AA14"/>
  <c r="AA13"/>
  <c r="AA64" i="29"/>
  <c r="AA61"/>
  <c r="AA28"/>
  <c r="AA23"/>
  <c r="AA34"/>
  <c r="AA39"/>
  <c r="AA94"/>
  <c r="AB72"/>
  <c r="AA72"/>
  <c r="Z133"/>
  <c r="AA71"/>
  <c r="H72"/>
  <c r="AB97"/>
  <c r="Z72"/>
  <c r="W72"/>
  <c r="T72"/>
  <c r="Q72"/>
  <c r="N72"/>
  <c r="K72"/>
  <c r="AA74"/>
  <c r="AA103" i="31"/>
  <c r="AA105"/>
  <c r="Q62"/>
  <c r="Q71"/>
  <c r="AA71"/>
  <c r="Q75"/>
  <c r="Q77"/>
  <c r="AA77"/>
  <c r="Z101"/>
  <c r="AA60"/>
  <c r="AA61"/>
  <c r="Z72"/>
  <c r="N100"/>
  <c r="AA100"/>
  <c r="AA101" i="30"/>
  <c r="Z100"/>
  <c r="AA103"/>
  <c r="AA105"/>
  <c r="Q62"/>
  <c r="Q71"/>
  <c r="AA71"/>
  <c r="Z72"/>
  <c r="AA98"/>
  <c r="T109"/>
  <c r="AA60"/>
  <c r="AA61"/>
  <c r="Q75"/>
  <c r="Q77"/>
  <c r="AA77"/>
  <c r="Q103" i="29"/>
  <c r="Q100"/>
  <c r="Q105"/>
  <c r="AA103"/>
  <c r="T105"/>
  <c r="T103"/>
  <c r="N103"/>
  <c r="Z100"/>
  <c r="W100"/>
  <c r="N100"/>
  <c r="AA109"/>
  <c r="AA105"/>
  <c r="N105"/>
  <c r="K105"/>
  <c r="H105"/>
  <c r="AA108"/>
  <c r="AB100"/>
  <c r="T109"/>
  <c r="AA99"/>
  <c r="AA98"/>
  <c r="T99"/>
  <c r="T98"/>
  <c r="AA97"/>
  <c r="AA101"/>
  <c r="Z101"/>
  <c r="Z73"/>
  <c r="Z62"/>
  <c r="AA60"/>
  <c r="AA15"/>
  <c r="AA13"/>
  <c r="AA101" i="31"/>
  <c r="AB100"/>
  <c r="Z100"/>
  <c r="AA75"/>
  <c r="AB72"/>
  <c r="Q72"/>
  <c r="AA72"/>
  <c r="Z133"/>
  <c r="AA62"/>
  <c r="Q72" i="30"/>
  <c r="AA72"/>
  <c r="Z133"/>
  <c r="AA62"/>
  <c r="AA109"/>
  <c r="AB100"/>
  <c r="T100"/>
  <c r="AA100"/>
  <c r="AA75"/>
  <c r="AB72"/>
  <c r="T100" i="29"/>
  <c r="AA100"/>
  <c r="Z15"/>
  <c r="AA14"/>
  <c r="K108"/>
  <c r="AA93"/>
  <c r="AA90"/>
  <c r="T77"/>
  <c r="N77"/>
  <c r="T75"/>
  <c r="N75"/>
  <c r="AA73"/>
  <c r="Z71"/>
  <c r="W71"/>
  <c r="T71"/>
  <c r="N71"/>
  <c r="AA65"/>
  <c r="AA66"/>
  <c r="Q61"/>
  <c r="Q60"/>
  <c r="Q77"/>
  <c r="K39"/>
  <c r="K34"/>
  <c r="H34"/>
  <c r="H71"/>
  <c r="AA30"/>
  <c r="K28"/>
  <c r="K71"/>
  <c r="F23"/>
  <c r="AA108" i="28"/>
  <c r="K108"/>
  <c r="H108"/>
  <c r="AA97"/>
  <c r="AA93"/>
  <c r="AA77"/>
  <c r="AA75"/>
  <c r="AA73"/>
  <c r="T77"/>
  <c r="T75"/>
  <c r="Q77"/>
  <c r="Z72"/>
  <c r="AA72"/>
  <c r="Z71"/>
  <c r="W72"/>
  <c r="W71"/>
  <c r="T71"/>
  <c r="Q72"/>
  <c r="Q71"/>
  <c r="N72"/>
  <c r="N71"/>
  <c r="K72"/>
  <c r="K71"/>
  <c r="H71"/>
  <c r="Q75"/>
  <c r="N77"/>
  <c r="N75"/>
  <c r="AA71"/>
  <c r="AA62" i="29"/>
  <c r="AA77"/>
  <c r="Q62"/>
  <c r="Q71"/>
  <c r="Q75"/>
  <c r="AA75"/>
  <c r="AA90" i="28"/>
  <c r="Q61"/>
  <c r="Q62"/>
  <c r="AA61"/>
  <c r="Q60"/>
  <c r="AA66"/>
  <c r="AA65"/>
  <c r="AA60"/>
  <c r="K39"/>
  <c r="AA30"/>
  <c r="K34"/>
  <c r="H34"/>
  <c r="AA28"/>
  <c r="K28"/>
  <c r="F23"/>
  <c r="AA62"/>
  <c r="W101" i="26"/>
  <c r="W112"/>
  <c r="T101"/>
  <c r="T112"/>
  <c r="Q101"/>
  <c r="Q112"/>
  <c r="N101"/>
  <c r="N112"/>
  <c r="H101"/>
  <c r="H112"/>
  <c r="W100"/>
  <c r="T100"/>
  <c r="Q100"/>
  <c r="N100"/>
  <c r="H100"/>
  <c r="K99"/>
  <c r="K101"/>
  <c r="K112"/>
  <c r="W97"/>
  <c r="T97"/>
  <c r="Q97"/>
  <c r="N97"/>
  <c r="K97"/>
  <c r="H97"/>
  <c r="W96"/>
  <c r="W113"/>
  <c r="T96"/>
  <c r="T113"/>
  <c r="Q96"/>
  <c r="Q113"/>
  <c r="N96"/>
  <c r="N113"/>
  <c r="W95"/>
  <c r="X94"/>
  <c r="X93"/>
  <c r="K92"/>
  <c r="K96"/>
  <c r="H92"/>
  <c r="H96"/>
  <c r="W90"/>
  <c r="T90"/>
  <c r="Q90"/>
  <c r="N90"/>
  <c r="K90"/>
  <c r="H90"/>
  <c r="W89"/>
  <c r="T89"/>
  <c r="Q89"/>
  <c r="N89"/>
  <c r="K89"/>
  <c r="H89"/>
  <c r="W88"/>
  <c r="W87"/>
  <c r="T88"/>
  <c r="Q88"/>
  <c r="Q87"/>
  <c r="N88"/>
  <c r="K88"/>
  <c r="K87"/>
  <c r="H88"/>
  <c r="T87"/>
  <c r="N87"/>
  <c r="H87"/>
  <c r="X87"/>
  <c r="X86"/>
  <c r="X90"/>
  <c r="X85"/>
  <c r="X89"/>
  <c r="X84"/>
  <c r="W82"/>
  <c r="W109"/>
  <c r="T82"/>
  <c r="T109"/>
  <c r="Q82"/>
  <c r="Q109"/>
  <c r="N82"/>
  <c r="N109"/>
  <c r="K82"/>
  <c r="K109"/>
  <c r="H82"/>
  <c r="W81"/>
  <c r="T81"/>
  <c r="Q81"/>
  <c r="N81"/>
  <c r="K81"/>
  <c r="H81"/>
  <c r="W80"/>
  <c r="W108"/>
  <c r="T80"/>
  <c r="T108"/>
  <c r="Q80"/>
  <c r="Q108"/>
  <c r="N80"/>
  <c r="N108"/>
  <c r="K80"/>
  <c r="K108"/>
  <c r="H80"/>
  <c r="H108"/>
  <c r="X108"/>
  <c r="W79"/>
  <c r="T79"/>
  <c r="Q79"/>
  <c r="N79"/>
  <c r="K79"/>
  <c r="H79"/>
  <c r="X79"/>
  <c r="W78"/>
  <c r="W107"/>
  <c r="T78"/>
  <c r="T107"/>
  <c r="Q78"/>
  <c r="Q107"/>
  <c r="N78"/>
  <c r="N107"/>
  <c r="K78"/>
  <c r="K107"/>
  <c r="H78"/>
  <c r="X78"/>
  <c r="W77"/>
  <c r="W106"/>
  <c r="T77"/>
  <c r="T106"/>
  <c r="Q77"/>
  <c r="Q106"/>
  <c r="N77"/>
  <c r="N106"/>
  <c r="K77"/>
  <c r="K106"/>
  <c r="H77"/>
  <c r="H106"/>
  <c r="X106"/>
  <c r="W76"/>
  <c r="W105"/>
  <c r="T76"/>
  <c r="T105"/>
  <c r="Q76"/>
  <c r="Q105"/>
  <c r="N76"/>
  <c r="N105"/>
  <c r="K76"/>
  <c r="K105"/>
  <c r="H76"/>
  <c r="X76"/>
  <c r="W75"/>
  <c r="W104"/>
  <c r="T75"/>
  <c r="T104"/>
  <c r="Q75"/>
  <c r="Q104"/>
  <c r="N75"/>
  <c r="N104"/>
  <c r="K75"/>
  <c r="K104"/>
  <c r="H75"/>
  <c r="H104"/>
  <c r="X104"/>
  <c r="W74"/>
  <c r="W103"/>
  <c r="T74"/>
  <c r="T103"/>
  <c r="Q74"/>
  <c r="Q103"/>
  <c r="N74"/>
  <c r="N103"/>
  <c r="K74"/>
  <c r="K103"/>
  <c r="H74"/>
  <c r="X74"/>
  <c r="W73"/>
  <c r="Q73"/>
  <c r="K73"/>
  <c r="W71"/>
  <c r="T71"/>
  <c r="Q71"/>
  <c r="N71"/>
  <c r="K71"/>
  <c r="H71"/>
  <c r="X70"/>
  <c r="X69"/>
  <c r="X67"/>
  <c r="W67"/>
  <c r="T67"/>
  <c r="Q67"/>
  <c r="N67"/>
  <c r="K67"/>
  <c r="H67"/>
  <c r="X66"/>
  <c r="W64"/>
  <c r="T64"/>
  <c r="Q64"/>
  <c r="N64"/>
  <c r="K64"/>
  <c r="H64"/>
  <c r="X63"/>
  <c r="X62"/>
  <c r="W60"/>
  <c r="T60"/>
  <c r="Q60"/>
  <c r="N60"/>
  <c r="K60"/>
  <c r="H60"/>
  <c r="X59"/>
  <c r="X58"/>
  <c r="W56"/>
  <c r="T56"/>
  <c r="Q56"/>
  <c r="N56"/>
  <c r="K56"/>
  <c r="H56"/>
  <c r="X55"/>
  <c r="X54"/>
  <c r="X56"/>
  <c r="W52"/>
  <c r="T52"/>
  <c r="Q52"/>
  <c r="N52"/>
  <c r="K52"/>
  <c r="H52"/>
  <c r="X51"/>
  <c r="X50"/>
  <c r="X49"/>
  <c r="X52"/>
  <c r="W47"/>
  <c r="T47"/>
  <c r="Q47"/>
  <c r="N47"/>
  <c r="K47"/>
  <c r="H47"/>
  <c r="X46"/>
  <c r="X45"/>
  <c r="X44"/>
  <c r="X43"/>
  <c r="X47"/>
  <c r="W41"/>
  <c r="T41"/>
  <c r="Q41"/>
  <c r="N41"/>
  <c r="K41"/>
  <c r="I41"/>
  <c r="H41"/>
  <c r="X40"/>
  <c r="X39"/>
  <c r="X38"/>
  <c r="X41"/>
  <c r="W36"/>
  <c r="T36"/>
  <c r="Q36"/>
  <c r="N36"/>
  <c r="K36"/>
  <c r="H36"/>
  <c r="X35"/>
  <c r="X34"/>
  <c r="X33"/>
  <c r="X32"/>
  <c r="X31"/>
  <c r="W29"/>
  <c r="T29"/>
  <c r="Q29"/>
  <c r="N29"/>
  <c r="K29"/>
  <c r="I29"/>
  <c r="H29"/>
  <c r="X28"/>
  <c r="X27"/>
  <c r="X26"/>
  <c r="W24"/>
  <c r="W72"/>
  <c r="T24"/>
  <c r="T72"/>
  <c r="Q24"/>
  <c r="Q72"/>
  <c r="N24"/>
  <c r="N72"/>
  <c r="K24"/>
  <c r="K72"/>
  <c r="I24"/>
  <c r="H24"/>
  <c r="H72"/>
  <c r="X23"/>
  <c r="X22"/>
  <c r="X21"/>
  <c r="X20"/>
  <c r="X19"/>
  <c r="X18"/>
  <c r="X24"/>
  <c r="W15"/>
  <c r="T15"/>
  <c r="Q15"/>
  <c r="N15"/>
  <c r="K15"/>
  <c r="H15"/>
  <c r="X14"/>
  <c r="X13"/>
  <c r="X15"/>
  <c r="W101" i="25"/>
  <c r="W112"/>
  <c r="T101"/>
  <c r="T112"/>
  <c r="Q101"/>
  <c r="Q112"/>
  <c r="N101"/>
  <c r="N112"/>
  <c r="H101"/>
  <c r="H112"/>
  <c r="W100"/>
  <c r="T100"/>
  <c r="Q100"/>
  <c r="N100"/>
  <c r="H100"/>
  <c r="K99"/>
  <c r="K101"/>
  <c r="K112"/>
  <c r="W97"/>
  <c r="T97"/>
  <c r="Q97"/>
  <c r="N97"/>
  <c r="K97"/>
  <c r="H97"/>
  <c r="W96"/>
  <c r="W113"/>
  <c r="T96"/>
  <c r="T113"/>
  <c r="Q96"/>
  <c r="Q113"/>
  <c r="N96"/>
  <c r="N113"/>
  <c r="W95"/>
  <c r="T95"/>
  <c r="Q95"/>
  <c r="N95"/>
  <c r="X94"/>
  <c r="X93"/>
  <c r="X97"/>
  <c r="K92"/>
  <c r="K96"/>
  <c r="H92"/>
  <c r="H96"/>
  <c r="W90"/>
  <c r="T90"/>
  <c r="Q90"/>
  <c r="N90"/>
  <c r="K90"/>
  <c r="H90"/>
  <c r="W89"/>
  <c r="T89"/>
  <c r="Q89"/>
  <c r="N89"/>
  <c r="K89"/>
  <c r="H89"/>
  <c r="W88"/>
  <c r="T88"/>
  <c r="Q88"/>
  <c r="N88"/>
  <c r="K88"/>
  <c r="H88"/>
  <c r="X88"/>
  <c r="W87"/>
  <c r="T87"/>
  <c r="Q87"/>
  <c r="N87"/>
  <c r="K87"/>
  <c r="H87"/>
  <c r="X87"/>
  <c r="X86"/>
  <c r="X90"/>
  <c r="X85"/>
  <c r="X89"/>
  <c r="X84"/>
  <c r="W82"/>
  <c r="W109"/>
  <c r="T82"/>
  <c r="T109"/>
  <c r="Q82"/>
  <c r="Q109"/>
  <c r="N82"/>
  <c r="N109"/>
  <c r="K82"/>
  <c r="K109"/>
  <c r="H82"/>
  <c r="W81"/>
  <c r="T81"/>
  <c r="Q81"/>
  <c r="N81"/>
  <c r="K81"/>
  <c r="H81"/>
  <c r="W80"/>
  <c r="W108"/>
  <c r="T80"/>
  <c r="T108"/>
  <c r="Q80"/>
  <c r="Q108"/>
  <c r="N80"/>
  <c r="N108"/>
  <c r="K80"/>
  <c r="K108"/>
  <c r="H80"/>
  <c r="H108"/>
  <c r="W79"/>
  <c r="T79"/>
  <c r="Q79"/>
  <c r="N79"/>
  <c r="K79"/>
  <c r="H79"/>
  <c r="W78"/>
  <c r="W107"/>
  <c r="T78"/>
  <c r="T107"/>
  <c r="Q78"/>
  <c r="Q107"/>
  <c r="N78"/>
  <c r="N107"/>
  <c r="K78"/>
  <c r="K107"/>
  <c r="H78"/>
  <c r="W77"/>
  <c r="W106"/>
  <c r="T77"/>
  <c r="T106"/>
  <c r="Q77"/>
  <c r="Q106"/>
  <c r="N77"/>
  <c r="N106"/>
  <c r="K77"/>
  <c r="K106"/>
  <c r="H77"/>
  <c r="H106"/>
  <c r="W76"/>
  <c r="W105"/>
  <c r="T76"/>
  <c r="T105"/>
  <c r="Q76"/>
  <c r="Q105"/>
  <c r="N76"/>
  <c r="N105"/>
  <c r="K76"/>
  <c r="K105"/>
  <c r="H76"/>
  <c r="W75"/>
  <c r="W104"/>
  <c r="T75"/>
  <c r="T104"/>
  <c r="Q75"/>
  <c r="Q104"/>
  <c r="N75"/>
  <c r="N104"/>
  <c r="K75"/>
  <c r="K104"/>
  <c r="H75"/>
  <c r="H104"/>
  <c r="W74"/>
  <c r="W103"/>
  <c r="T74"/>
  <c r="T103"/>
  <c r="Q74"/>
  <c r="Q103"/>
  <c r="N74"/>
  <c r="N103"/>
  <c r="K74"/>
  <c r="K103"/>
  <c r="H74"/>
  <c r="X74"/>
  <c r="W73"/>
  <c r="T73"/>
  <c r="Q73"/>
  <c r="N73"/>
  <c r="K73"/>
  <c r="H73"/>
  <c r="W71"/>
  <c r="T71"/>
  <c r="Q71"/>
  <c r="N71"/>
  <c r="K71"/>
  <c r="H71"/>
  <c r="X70"/>
  <c r="X69"/>
  <c r="X71"/>
  <c r="W67"/>
  <c r="T67"/>
  <c r="Q67"/>
  <c r="N67"/>
  <c r="K67"/>
  <c r="H67"/>
  <c r="X66"/>
  <c r="X67"/>
  <c r="W64"/>
  <c r="T64"/>
  <c r="Q64"/>
  <c r="N64"/>
  <c r="K64"/>
  <c r="H64"/>
  <c r="X63"/>
  <c r="X62"/>
  <c r="X64"/>
  <c r="W60"/>
  <c r="T60"/>
  <c r="Q60"/>
  <c r="N60"/>
  <c r="K60"/>
  <c r="H60"/>
  <c r="X59"/>
  <c r="X58"/>
  <c r="X60"/>
  <c r="W56"/>
  <c r="T56"/>
  <c r="Q56"/>
  <c r="N56"/>
  <c r="K56"/>
  <c r="H56"/>
  <c r="X55"/>
  <c r="X54"/>
  <c r="X56"/>
  <c r="W52"/>
  <c r="T52"/>
  <c r="Q52"/>
  <c r="N52"/>
  <c r="K52"/>
  <c r="H52"/>
  <c r="X51"/>
  <c r="X50"/>
  <c r="X49"/>
  <c r="W47"/>
  <c r="T47"/>
  <c r="Q47"/>
  <c r="N47"/>
  <c r="K47"/>
  <c r="H47"/>
  <c r="X46"/>
  <c r="X45"/>
  <c r="X44"/>
  <c r="X43"/>
  <c r="W41"/>
  <c r="T41"/>
  <c r="Q41"/>
  <c r="N41"/>
  <c r="K41"/>
  <c r="I41"/>
  <c r="H41"/>
  <c r="X40"/>
  <c r="X39"/>
  <c r="X38"/>
  <c r="X41"/>
  <c r="W36"/>
  <c r="T36"/>
  <c r="Q36"/>
  <c r="N36"/>
  <c r="K36"/>
  <c r="H36"/>
  <c r="X35"/>
  <c r="X34"/>
  <c r="X33"/>
  <c r="X32"/>
  <c r="X31"/>
  <c r="W29"/>
  <c r="T29"/>
  <c r="Q29"/>
  <c r="N29"/>
  <c r="K29"/>
  <c r="I29"/>
  <c r="H29"/>
  <c r="X28"/>
  <c r="X27"/>
  <c r="X26"/>
  <c r="X29"/>
  <c r="W24"/>
  <c r="W72"/>
  <c r="T24"/>
  <c r="T72"/>
  <c r="Q24"/>
  <c r="Q72"/>
  <c r="N24"/>
  <c r="N72"/>
  <c r="K24"/>
  <c r="K72"/>
  <c r="I24"/>
  <c r="H24"/>
  <c r="H72"/>
  <c r="X23"/>
  <c r="X22"/>
  <c r="X21"/>
  <c r="X20"/>
  <c r="X19"/>
  <c r="X18"/>
  <c r="X24"/>
  <c r="W15"/>
  <c r="T15"/>
  <c r="Q15"/>
  <c r="N15"/>
  <c r="K15"/>
  <c r="H15"/>
  <c r="X14"/>
  <c r="X13"/>
  <c r="X15"/>
  <c r="W71" i="24"/>
  <c r="T71"/>
  <c r="Q71"/>
  <c r="N71"/>
  <c r="K71"/>
  <c r="H71"/>
  <c r="X70"/>
  <c r="X69"/>
  <c r="X71"/>
  <c r="X59"/>
  <c r="Q60"/>
  <c r="Q47"/>
  <c r="X46"/>
  <c r="X45"/>
  <c r="X55"/>
  <c r="W101"/>
  <c r="W112"/>
  <c r="T101"/>
  <c r="T112"/>
  <c r="Q101"/>
  <c r="Q112"/>
  <c r="N101"/>
  <c r="N112"/>
  <c r="H101"/>
  <c r="H112"/>
  <c r="W100"/>
  <c r="T100"/>
  <c r="Q100"/>
  <c r="N100"/>
  <c r="H100"/>
  <c r="K99"/>
  <c r="K101"/>
  <c r="K112"/>
  <c r="W97"/>
  <c r="T97"/>
  <c r="Q97"/>
  <c r="N97"/>
  <c r="K97"/>
  <c r="H97"/>
  <c r="W96"/>
  <c r="W113"/>
  <c r="T96"/>
  <c r="T113"/>
  <c r="Q96"/>
  <c r="Q113"/>
  <c r="N96"/>
  <c r="N113"/>
  <c r="W95"/>
  <c r="T95"/>
  <c r="Q95"/>
  <c r="N95"/>
  <c r="X94"/>
  <c r="X93"/>
  <c r="X97"/>
  <c r="K92"/>
  <c r="K96"/>
  <c r="H92"/>
  <c r="H96"/>
  <c r="W90"/>
  <c r="T90"/>
  <c r="Q90"/>
  <c r="N90"/>
  <c r="K90"/>
  <c r="H90"/>
  <c r="W89"/>
  <c r="T89"/>
  <c r="Q89"/>
  <c r="N89"/>
  <c r="K89"/>
  <c r="H89"/>
  <c r="W88"/>
  <c r="T88"/>
  <c r="Q88"/>
  <c r="N88"/>
  <c r="K88"/>
  <c r="H88"/>
  <c r="X88"/>
  <c r="W87"/>
  <c r="T87"/>
  <c r="Q87"/>
  <c r="N87"/>
  <c r="K87"/>
  <c r="H87"/>
  <c r="X87"/>
  <c r="X86"/>
  <c r="X90"/>
  <c r="X85"/>
  <c r="X89"/>
  <c r="X84"/>
  <c r="W82"/>
  <c r="W109"/>
  <c r="T82"/>
  <c r="T109"/>
  <c r="Q82"/>
  <c r="Q109"/>
  <c r="N82"/>
  <c r="N109"/>
  <c r="K82"/>
  <c r="K109"/>
  <c r="H82"/>
  <c r="X82"/>
  <c r="W81"/>
  <c r="T81"/>
  <c r="Q81"/>
  <c r="N81"/>
  <c r="K81"/>
  <c r="H81"/>
  <c r="X81"/>
  <c r="W80"/>
  <c r="W108"/>
  <c r="T80"/>
  <c r="T108"/>
  <c r="Q80"/>
  <c r="Q108"/>
  <c r="N80"/>
  <c r="N108"/>
  <c r="K80"/>
  <c r="K108"/>
  <c r="H80"/>
  <c r="H108"/>
  <c r="X108"/>
  <c r="W79"/>
  <c r="T79"/>
  <c r="Q79"/>
  <c r="N79"/>
  <c r="K79"/>
  <c r="H79"/>
  <c r="X79"/>
  <c r="W78"/>
  <c r="W107"/>
  <c r="T78"/>
  <c r="T107"/>
  <c r="Q78"/>
  <c r="Q107"/>
  <c r="N78"/>
  <c r="N107"/>
  <c r="K78"/>
  <c r="K107"/>
  <c r="H78"/>
  <c r="X78"/>
  <c r="W77"/>
  <c r="W106"/>
  <c r="T77"/>
  <c r="T106"/>
  <c r="Q77"/>
  <c r="Q106"/>
  <c r="N77"/>
  <c r="N106"/>
  <c r="K77"/>
  <c r="K106"/>
  <c r="H77"/>
  <c r="H106"/>
  <c r="W76"/>
  <c r="W105"/>
  <c r="T76"/>
  <c r="T105"/>
  <c r="Q76"/>
  <c r="Q105"/>
  <c r="N76"/>
  <c r="N105"/>
  <c r="K76"/>
  <c r="K105"/>
  <c r="H76"/>
  <c r="X76"/>
  <c r="W75"/>
  <c r="W104"/>
  <c r="T75"/>
  <c r="T104"/>
  <c r="Q75"/>
  <c r="Q104"/>
  <c r="N75"/>
  <c r="N104"/>
  <c r="K75"/>
  <c r="K104"/>
  <c r="H75"/>
  <c r="H104"/>
  <c r="X104"/>
  <c r="W74"/>
  <c r="W103"/>
  <c r="T74"/>
  <c r="T103"/>
  <c r="Q74"/>
  <c r="Q103"/>
  <c r="N74"/>
  <c r="N103"/>
  <c r="K74"/>
  <c r="K103"/>
  <c r="H74"/>
  <c r="X74"/>
  <c r="Q73"/>
  <c r="W67"/>
  <c r="T67"/>
  <c r="Q67"/>
  <c r="N67"/>
  <c r="K67"/>
  <c r="H67"/>
  <c r="X66"/>
  <c r="X67"/>
  <c r="W64"/>
  <c r="T64"/>
  <c r="Q64"/>
  <c r="N64"/>
  <c r="K64"/>
  <c r="H64"/>
  <c r="X63"/>
  <c r="X62"/>
  <c r="X64"/>
  <c r="W60"/>
  <c r="T60"/>
  <c r="N60"/>
  <c r="K60"/>
  <c r="H60"/>
  <c r="X58"/>
  <c r="X60"/>
  <c r="W56"/>
  <c r="T56"/>
  <c r="Q56"/>
  <c r="N56"/>
  <c r="K56"/>
  <c r="H56"/>
  <c r="X54"/>
  <c r="X56"/>
  <c r="W52"/>
  <c r="T52"/>
  <c r="Q52"/>
  <c r="N52"/>
  <c r="K52"/>
  <c r="H52"/>
  <c r="X51"/>
  <c r="X50"/>
  <c r="X49"/>
  <c r="W47"/>
  <c r="T47"/>
  <c r="N47"/>
  <c r="K47"/>
  <c r="H47"/>
  <c r="X44"/>
  <c r="X43"/>
  <c r="X47"/>
  <c r="W41"/>
  <c r="T41"/>
  <c r="Q41"/>
  <c r="N41"/>
  <c r="K41"/>
  <c r="I41"/>
  <c r="H41"/>
  <c r="X40"/>
  <c r="X39"/>
  <c r="X38"/>
  <c r="W36"/>
  <c r="T36"/>
  <c r="Q36"/>
  <c r="N36"/>
  <c r="K36"/>
  <c r="H36"/>
  <c r="X35"/>
  <c r="X34"/>
  <c r="X33"/>
  <c r="X32"/>
  <c r="X31"/>
  <c r="W29"/>
  <c r="T29"/>
  <c r="Q29"/>
  <c r="N29"/>
  <c r="K29"/>
  <c r="I29"/>
  <c r="H29"/>
  <c r="X28"/>
  <c r="X27"/>
  <c r="X26"/>
  <c r="X29"/>
  <c r="W24"/>
  <c r="T24"/>
  <c r="T72"/>
  <c r="Q24"/>
  <c r="N24"/>
  <c r="N72"/>
  <c r="K24"/>
  <c r="I24"/>
  <c r="H24"/>
  <c r="H72"/>
  <c r="X23"/>
  <c r="X22"/>
  <c r="X21"/>
  <c r="X20"/>
  <c r="X19"/>
  <c r="X18"/>
  <c r="X24"/>
  <c r="W15"/>
  <c r="T15"/>
  <c r="Q15"/>
  <c r="N15"/>
  <c r="K15"/>
  <c r="H15"/>
  <c r="X14"/>
  <c r="X13"/>
  <c r="X15"/>
  <c r="W99" i="23"/>
  <c r="W110"/>
  <c r="T99"/>
  <c r="T110"/>
  <c r="Q99"/>
  <c r="Q110"/>
  <c r="N99"/>
  <c r="N110"/>
  <c r="H99"/>
  <c r="H110"/>
  <c r="W98"/>
  <c r="T98"/>
  <c r="Q98"/>
  <c r="N98"/>
  <c r="H98"/>
  <c r="K97"/>
  <c r="K99"/>
  <c r="K110"/>
  <c r="W95"/>
  <c r="T95"/>
  <c r="Q95"/>
  <c r="N95"/>
  <c r="K95"/>
  <c r="H95"/>
  <c r="W94"/>
  <c r="W111"/>
  <c r="T94"/>
  <c r="T111"/>
  <c r="Q94"/>
  <c r="Q111"/>
  <c r="N94"/>
  <c r="N111"/>
  <c r="W93"/>
  <c r="Q93"/>
  <c r="X92"/>
  <c r="X91"/>
  <c r="K90"/>
  <c r="K94"/>
  <c r="H90"/>
  <c r="H94"/>
  <c r="W88"/>
  <c r="T88"/>
  <c r="Q88"/>
  <c r="N88"/>
  <c r="K88"/>
  <c r="H88"/>
  <c r="W87"/>
  <c r="T87"/>
  <c r="Q87"/>
  <c r="N87"/>
  <c r="K87"/>
  <c r="H87"/>
  <c r="W86"/>
  <c r="W85"/>
  <c r="T86"/>
  <c r="Q86"/>
  <c r="Q85"/>
  <c r="N86"/>
  <c r="K86"/>
  <c r="K85"/>
  <c r="H86"/>
  <c r="X86"/>
  <c r="T85"/>
  <c r="N85"/>
  <c r="H85"/>
  <c r="X84"/>
  <c r="X88"/>
  <c r="X83"/>
  <c r="X87"/>
  <c r="X82"/>
  <c r="W80"/>
  <c r="W107"/>
  <c r="T80"/>
  <c r="T107"/>
  <c r="Q80"/>
  <c r="Q107"/>
  <c r="N80"/>
  <c r="N107"/>
  <c r="K80"/>
  <c r="K107"/>
  <c r="H80"/>
  <c r="X80"/>
  <c r="W79"/>
  <c r="T79"/>
  <c r="Q79"/>
  <c r="N79"/>
  <c r="K79"/>
  <c r="H79"/>
  <c r="X79"/>
  <c r="W78"/>
  <c r="W106"/>
  <c r="T78"/>
  <c r="T106"/>
  <c r="Q78"/>
  <c r="Q106"/>
  <c r="N78"/>
  <c r="N106"/>
  <c r="K78"/>
  <c r="K106"/>
  <c r="H78"/>
  <c r="H106"/>
  <c r="X106"/>
  <c r="W77"/>
  <c r="T77"/>
  <c r="Q77"/>
  <c r="N77"/>
  <c r="K77"/>
  <c r="H77"/>
  <c r="X77"/>
  <c r="W76"/>
  <c r="W105"/>
  <c r="T76"/>
  <c r="T105"/>
  <c r="Q76"/>
  <c r="Q105"/>
  <c r="N76"/>
  <c r="N105"/>
  <c r="K76"/>
  <c r="K105"/>
  <c r="H76"/>
  <c r="W75"/>
  <c r="W104"/>
  <c r="T75"/>
  <c r="T104"/>
  <c r="Q75"/>
  <c r="Q104"/>
  <c r="N75"/>
  <c r="N104"/>
  <c r="K75"/>
  <c r="K104"/>
  <c r="H75"/>
  <c r="H104"/>
  <c r="X104"/>
  <c r="W74"/>
  <c r="W103"/>
  <c r="T74"/>
  <c r="T103"/>
  <c r="Q74"/>
  <c r="Q103"/>
  <c r="N74"/>
  <c r="N103"/>
  <c r="K74"/>
  <c r="K103"/>
  <c r="H74"/>
  <c r="X74"/>
  <c r="W73"/>
  <c r="W102"/>
  <c r="T73"/>
  <c r="T102"/>
  <c r="Q73"/>
  <c r="Q102"/>
  <c r="N73"/>
  <c r="N102"/>
  <c r="K73"/>
  <c r="K102"/>
  <c r="H73"/>
  <c r="H102"/>
  <c r="X102"/>
  <c r="W72"/>
  <c r="W101"/>
  <c r="T72"/>
  <c r="T101"/>
  <c r="Q72"/>
  <c r="Q101"/>
  <c r="N72"/>
  <c r="N101"/>
  <c r="K72"/>
  <c r="K101"/>
  <c r="H72"/>
  <c r="X72"/>
  <c r="W71"/>
  <c r="Q71"/>
  <c r="H71"/>
  <c r="W69"/>
  <c r="T69"/>
  <c r="Q69"/>
  <c r="N69"/>
  <c r="K69"/>
  <c r="H69"/>
  <c r="X68"/>
  <c r="X69"/>
  <c r="W67"/>
  <c r="T67"/>
  <c r="Q67"/>
  <c r="N67"/>
  <c r="K67"/>
  <c r="H67"/>
  <c r="X66"/>
  <c r="X67"/>
  <c r="W64"/>
  <c r="T64"/>
  <c r="Q64"/>
  <c r="N64"/>
  <c r="K64"/>
  <c r="H64"/>
  <c r="X63"/>
  <c r="X62"/>
  <c r="X64"/>
  <c r="W60"/>
  <c r="T60"/>
  <c r="Q60"/>
  <c r="N60"/>
  <c r="K60"/>
  <c r="H60"/>
  <c r="X59"/>
  <c r="X60"/>
  <c r="W57"/>
  <c r="T57"/>
  <c r="Q57"/>
  <c r="N57"/>
  <c r="K57"/>
  <c r="H57"/>
  <c r="X56"/>
  <c r="X57"/>
  <c r="W54"/>
  <c r="T54"/>
  <c r="Q54"/>
  <c r="N54"/>
  <c r="K54"/>
  <c r="H54"/>
  <c r="X53"/>
  <c r="X52"/>
  <c r="X51"/>
  <c r="X54"/>
  <c r="W49"/>
  <c r="T49"/>
  <c r="Q49"/>
  <c r="N49"/>
  <c r="K49"/>
  <c r="H49"/>
  <c r="X48"/>
  <c r="X47"/>
  <c r="X46"/>
  <c r="X45"/>
  <c r="X49"/>
  <c r="W43"/>
  <c r="T43"/>
  <c r="Q43"/>
  <c r="N43"/>
  <c r="K43"/>
  <c r="I43"/>
  <c r="H43"/>
  <c r="X42"/>
  <c r="X41"/>
  <c r="X40"/>
  <c r="W38"/>
  <c r="T38"/>
  <c r="Q38"/>
  <c r="N38"/>
  <c r="K38"/>
  <c r="H38"/>
  <c r="X37"/>
  <c r="X36"/>
  <c r="X35"/>
  <c r="X34"/>
  <c r="X33"/>
  <c r="X38"/>
  <c r="W31"/>
  <c r="T31"/>
  <c r="Q31"/>
  <c r="N31"/>
  <c r="K31"/>
  <c r="I31"/>
  <c r="H31"/>
  <c r="X30"/>
  <c r="X29"/>
  <c r="X28"/>
  <c r="X31"/>
  <c r="W26"/>
  <c r="W70"/>
  <c r="T26"/>
  <c r="T70"/>
  <c r="Q26"/>
  <c r="Q70"/>
  <c r="N26"/>
  <c r="N70"/>
  <c r="K26"/>
  <c r="K70"/>
  <c r="I26"/>
  <c r="H26"/>
  <c r="H70"/>
  <c r="X25"/>
  <c r="X24"/>
  <c r="X23"/>
  <c r="X22"/>
  <c r="X21"/>
  <c r="X20"/>
  <c r="X26"/>
  <c r="W17"/>
  <c r="T17"/>
  <c r="Q17"/>
  <c r="N17"/>
  <c r="K17"/>
  <c r="H17"/>
  <c r="X16"/>
  <c r="X15"/>
  <c r="X17"/>
  <c r="X36" i="22"/>
  <c r="Q74"/>
  <c r="X68"/>
  <c r="X66"/>
  <c r="X63"/>
  <c r="X62"/>
  <c r="X59"/>
  <c r="X56"/>
  <c r="X52"/>
  <c r="X53"/>
  <c r="X51"/>
  <c r="X46"/>
  <c r="X47"/>
  <c r="X45"/>
  <c r="X41"/>
  <c r="X42"/>
  <c r="X40"/>
  <c r="X34"/>
  <c r="X35"/>
  <c r="X37"/>
  <c r="X33"/>
  <c r="X29"/>
  <c r="X30"/>
  <c r="X28"/>
  <c r="X21"/>
  <c r="X22"/>
  <c r="X23"/>
  <c r="X24"/>
  <c r="X25"/>
  <c r="X20"/>
  <c r="X15"/>
  <c r="T99"/>
  <c r="T110"/>
  <c r="T98"/>
  <c r="T95"/>
  <c r="T94"/>
  <c r="T111"/>
  <c r="T88"/>
  <c r="T87"/>
  <c r="T86"/>
  <c r="T85"/>
  <c r="T80"/>
  <c r="T107"/>
  <c r="T79"/>
  <c r="T78"/>
  <c r="T106"/>
  <c r="T77"/>
  <c r="T76"/>
  <c r="T105"/>
  <c r="T75"/>
  <c r="T104"/>
  <c r="T74"/>
  <c r="T103"/>
  <c r="T73"/>
  <c r="T102"/>
  <c r="X102"/>
  <c r="T72"/>
  <c r="T101"/>
  <c r="T69"/>
  <c r="T67"/>
  <c r="T64"/>
  <c r="T60"/>
  <c r="T57"/>
  <c r="T54"/>
  <c r="T49"/>
  <c r="T43"/>
  <c r="T38"/>
  <c r="T31"/>
  <c r="T26"/>
  <c r="T70"/>
  <c r="T17"/>
  <c r="W99"/>
  <c r="W110"/>
  <c r="Q99"/>
  <c r="Q110"/>
  <c r="N99"/>
  <c r="N110"/>
  <c r="H99"/>
  <c r="H110"/>
  <c r="W98"/>
  <c r="Q98"/>
  <c r="N98"/>
  <c r="H98"/>
  <c r="K97"/>
  <c r="K99"/>
  <c r="K110"/>
  <c r="W95"/>
  <c r="Q95"/>
  <c r="N95"/>
  <c r="K95"/>
  <c r="H95"/>
  <c r="W94"/>
  <c r="W111"/>
  <c r="Q94"/>
  <c r="Q111"/>
  <c r="N94"/>
  <c r="N111"/>
  <c r="X111"/>
  <c r="W93"/>
  <c r="Q93"/>
  <c r="N93"/>
  <c r="X92"/>
  <c r="X91"/>
  <c r="K90"/>
  <c r="K94"/>
  <c r="H90"/>
  <c r="H94"/>
  <c r="W88"/>
  <c r="Q88"/>
  <c r="N88"/>
  <c r="K88"/>
  <c r="H88"/>
  <c r="W87"/>
  <c r="W85"/>
  <c r="Q87"/>
  <c r="N87"/>
  <c r="N85"/>
  <c r="K87"/>
  <c r="H87"/>
  <c r="H85"/>
  <c r="W86"/>
  <c r="Q86"/>
  <c r="Q85"/>
  <c r="N86"/>
  <c r="K86"/>
  <c r="H86"/>
  <c r="X86"/>
  <c r="K85"/>
  <c r="X84"/>
  <c r="X88"/>
  <c r="X83"/>
  <c r="X87"/>
  <c r="X82"/>
  <c r="W80"/>
  <c r="W107"/>
  <c r="Q80"/>
  <c r="Q107"/>
  <c r="N80"/>
  <c r="N107"/>
  <c r="K80"/>
  <c r="K107"/>
  <c r="H80"/>
  <c r="X80"/>
  <c r="W79"/>
  <c r="W108"/>
  <c r="Q79"/>
  <c r="N79"/>
  <c r="N108"/>
  <c r="K79"/>
  <c r="H79"/>
  <c r="X79"/>
  <c r="W78"/>
  <c r="W106"/>
  <c r="Q78"/>
  <c r="Q106"/>
  <c r="N78"/>
  <c r="N106"/>
  <c r="K78"/>
  <c r="K106"/>
  <c r="H78"/>
  <c r="H106"/>
  <c r="X106"/>
  <c r="W77"/>
  <c r="Q77"/>
  <c r="N77"/>
  <c r="K77"/>
  <c r="H77"/>
  <c r="W76"/>
  <c r="W105"/>
  <c r="Q76"/>
  <c r="Q105"/>
  <c r="N76"/>
  <c r="N105"/>
  <c r="K76"/>
  <c r="K105"/>
  <c r="H76"/>
  <c r="X76"/>
  <c r="W75"/>
  <c r="W104"/>
  <c r="Q75"/>
  <c r="Q104"/>
  <c r="N75"/>
  <c r="N104"/>
  <c r="K75"/>
  <c r="K104"/>
  <c r="H75"/>
  <c r="X75"/>
  <c r="W74"/>
  <c r="W103"/>
  <c r="Q103"/>
  <c r="N74"/>
  <c r="N103"/>
  <c r="K74"/>
  <c r="K103"/>
  <c r="H74"/>
  <c r="X74"/>
  <c r="H103"/>
  <c r="W73"/>
  <c r="W102"/>
  <c r="Q73"/>
  <c r="Q102"/>
  <c r="N73"/>
  <c r="N102"/>
  <c r="K73"/>
  <c r="K102"/>
  <c r="H73"/>
  <c r="X73"/>
  <c r="H102"/>
  <c r="W72"/>
  <c r="W101"/>
  <c r="Q72"/>
  <c r="Q101"/>
  <c r="N72"/>
  <c r="N101"/>
  <c r="N100"/>
  <c r="K72"/>
  <c r="K101"/>
  <c r="H72"/>
  <c r="H101"/>
  <c r="K71"/>
  <c r="W69"/>
  <c r="Q69"/>
  <c r="N69"/>
  <c r="K69"/>
  <c r="H69"/>
  <c r="X69"/>
  <c r="W67"/>
  <c r="Q67"/>
  <c r="N67"/>
  <c r="K67"/>
  <c r="H67"/>
  <c r="X67"/>
  <c r="W64"/>
  <c r="Q64"/>
  <c r="N64"/>
  <c r="K64"/>
  <c r="H64"/>
  <c r="X64"/>
  <c r="W60"/>
  <c r="Q60"/>
  <c r="N60"/>
  <c r="K60"/>
  <c r="H60"/>
  <c r="X60"/>
  <c r="W57"/>
  <c r="Q57"/>
  <c r="N57"/>
  <c r="K57"/>
  <c r="H57"/>
  <c r="X57"/>
  <c r="W54"/>
  <c r="Q54"/>
  <c r="N54"/>
  <c r="K54"/>
  <c r="H54"/>
  <c r="X54"/>
  <c r="W49"/>
  <c r="Q49"/>
  <c r="N49"/>
  <c r="K49"/>
  <c r="H49"/>
  <c r="X48"/>
  <c r="X49"/>
  <c r="W43"/>
  <c r="Q43"/>
  <c r="N43"/>
  <c r="K43"/>
  <c r="I43"/>
  <c r="H43"/>
  <c r="X43"/>
  <c r="W38"/>
  <c r="Q38"/>
  <c r="N38"/>
  <c r="K38"/>
  <c r="H38"/>
  <c r="X38"/>
  <c r="W31"/>
  <c r="Q31"/>
  <c r="N31"/>
  <c r="K31"/>
  <c r="I31"/>
  <c r="H31"/>
  <c r="X31"/>
  <c r="W26"/>
  <c r="W70"/>
  <c r="Q26"/>
  <c r="Q70"/>
  <c r="N26"/>
  <c r="N70"/>
  <c r="K26"/>
  <c r="K70"/>
  <c r="I26"/>
  <c r="H26"/>
  <c r="X26"/>
  <c r="W17"/>
  <c r="Q17"/>
  <c r="N17"/>
  <c r="K17"/>
  <c r="H17"/>
  <c r="X16"/>
  <c r="X17"/>
  <c r="K97" i="21"/>
  <c r="K98"/>
  <c r="K90"/>
  <c r="T99"/>
  <c r="T110"/>
  <c r="Q99"/>
  <c r="Q110"/>
  <c r="N99"/>
  <c r="N110"/>
  <c r="K99"/>
  <c r="K110"/>
  <c r="H99"/>
  <c r="H110"/>
  <c r="T98"/>
  <c r="Q98"/>
  <c r="N98"/>
  <c r="H98"/>
  <c r="T95"/>
  <c r="T93"/>
  <c r="Q95"/>
  <c r="N95"/>
  <c r="K95"/>
  <c r="H95"/>
  <c r="T94"/>
  <c r="Q94"/>
  <c r="N94"/>
  <c r="K94"/>
  <c r="N93"/>
  <c r="U92"/>
  <c r="U91"/>
  <c r="U95"/>
  <c r="H90"/>
  <c r="H94"/>
  <c r="T88"/>
  <c r="Q88"/>
  <c r="N88"/>
  <c r="K88"/>
  <c r="H88"/>
  <c r="T87"/>
  <c r="Q87"/>
  <c r="N87"/>
  <c r="K87"/>
  <c r="K85"/>
  <c r="H87"/>
  <c r="T86"/>
  <c r="Q86"/>
  <c r="N86"/>
  <c r="K86"/>
  <c r="H86"/>
  <c r="U86"/>
  <c r="Q85"/>
  <c r="U84"/>
  <c r="U88"/>
  <c r="U83"/>
  <c r="U87"/>
  <c r="U82"/>
  <c r="T80"/>
  <c r="T107"/>
  <c r="Q80"/>
  <c r="Q107"/>
  <c r="N80"/>
  <c r="N107"/>
  <c r="K80"/>
  <c r="K107"/>
  <c r="H80"/>
  <c r="H107"/>
  <c r="T79"/>
  <c r="T108"/>
  <c r="Q79"/>
  <c r="Q108"/>
  <c r="N79"/>
  <c r="N108"/>
  <c r="K79"/>
  <c r="K108"/>
  <c r="H79"/>
  <c r="H108"/>
  <c r="T78"/>
  <c r="T106"/>
  <c r="Q78"/>
  <c r="Q106"/>
  <c r="N78"/>
  <c r="N106"/>
  <c r="K78"/>
  <c r="K106"/>
  <c r="H78"/>
  <c r="H106"/>
  <c r="U106"/>
  <c r="T77"/>
  <c r="Q77"/>
  <c r="Q109"/>
  <c r="N77"/>
  <c r="K77"/>
  <c r="K109"/>
  <c r="H77"/>
  <c r="U77"/>
  <c r="T76"/>
  <c r="T105"/>
  <c r="Q76"/>
  <c r="Q105"/>
  <c r="N76"/>
  <c r="N105"/>
  <c r="H76"/>
  <c r="H105"/>
  <c r="T75"/>
  <c r="T104"/>
  <c r="Q75"/>
  <c r="Q104"/>
  <c r="N75"/>
  <c r="N104"/>
  <c r="K75"/>
  <c r="K104"/>
  <c r="H75"/>
  <c r="H104"/>
  <c r="U104"/>
  <c r="T74"/>
  <c r="T103"/>
  <c r="Q74"/>
  <c r="Q103"/>
  <c r="N74"/>
  <c r="N103"/>
  <c r="K74"/>
  <c r="K103"/>
  <c r="H74"/>
  <c r="H103"/>
  <c r="U103"/>
  <c r="T73"/>
  <c r="T102"/>
  <c r="Q73"/>
  <c r="Q102"/>
  <c r="N73"/>
  <c r="N102"/>
  <c r="K73"/>
  <c r="K102"/>
  <c r="K100"/>
  <c r="H73"/>
  <c r="H102"/>
  <c r="T72"/>
  <c r="T101"/>
  <c r="Q72"/>
  <c r="Q101"/>
  <c r="N72"/>
  <c r="N101"/>
  <c r="K72"/>
  <c r="K101"/>
  <c r="H72"/>
  <c r="H101"/>
  <c r="N71"/>
  <c r="T69"/>
  <c r="Q69"/>
  <c r="N69"/>
  <c r="K69"/>
  <c r="H69"/>
  <c r="U68"/>
  <c r="U69"/>
  <c r="T67"/>
  <c r="Q67"/>
  <c r="N67"/>
  <c r="K67"/>
  <c r="H67"/>
  <c r="U66"/>
  <c r="U67"/>
  <c r="T64"/>
  <c r="Q64"/>
  <c r="N64"/>
  <c r="K64"/>
  <c r="H64"/>
  <c r="U63"/>
  <c r="U62"/>
  <c r="U64"/>
  <c r="T60"/>
  <c r="Q60"/>
  <c r="N60"/>
  <c r="K60"/>
  <c r="H60"/>
  <c r="U59"/>
  <c r="U60"/>
  <c r="T57"/>
  <c r="Q57"/>
  <c r="N57"/>
  <c r="K57"/>
  <c r="H57"/>
  <c r="U56"/>
  <c r="U57"/>
  <c r="T54"/>
  <c r="Q54"/>
  <c r="N54"/>
  <c r="K54"/>
  <c r="H54"/>
  <c r="U53"/>
  <c r="U52"/>
  <c r="U51"/>
  <c r="U54"/>
  <c r="T49"/>
  <c r="Q49"/>
  <c r="N49"/>
  <c r="K49"/>
  <c r="H49"/>
  <c r="U48"/>
  <c r="U47"/>
  <c r="U46"/>
  <c r="U45"/>
  <c r="U49"/>
  <c r="T43"/>
  <c r="Q43"/>
  <c r="N43"/>
  <c r="K43"/>
  <c r="I43"/>
  <c r="H43"/>
  <c r="U42"/>
  <c r="U41"/>
  <c r="U40"/>
  <c r="U43"/>
  <c r="T38"/>
  <c r="Q38"/>
  <c r="N38"/>
  <c r="K38"/>
  <c r="H38"/>
  <c r="U37"/>
  <c r="U36"/>
  <c r="U35"/>
  <c r="U34"/>
  <c r="U33"/>
  <c r="U38"/>
  <c r="T31"/>
  <c r="Q31"/>
  <c r="N31"/>
  <c r="I31"/>
  <c r="H31"/>
  <c r="U30"/>
  <c r="K76"/>
  <c r="U29"/>
  <c r="U28"/>
  <c r="T26"/>
  <c r="T70"/>
  <c r="Q26"/>
  <c r="Q70"/>
  <c r="N26"/>
  <c r="N70"/>
  <c r="K26"/>
  <c r="I26"/>
  <c r="H26"/>
  <c r="H70"/>
  <c r="U25"/>
  <c r="U24"/>
  <c r="U23"/>
  <c r="U22"/>
  <c r="U21"/>
  <c r="U20"/>
  <c r="U26"/>
  <c r="T17"/>
  <c r="Q17"/>
  <c r="N17"/>
  <c r="K17"/>
  <c r="H17"/>
  <c r="U16"/>
  <c r="U15"/>
  <c r="U17"/>
  <c r="N74" i="20"/>
  <c r="U63"/>
  <c r="Q64"/>
  <c r="N64"/>
  <c r="K64"/>
  <c r="H64"/>
  <c r="I43"/>
  <c r="I31"/>
  <c r="T99"/>
  <c r="T110"/>
  <c r="U110"/>
  <c r="Q99"/>
  <c r="Q110"/>
  <c r="N99"/>
  <c r="N110"/>
  <c r="H99"/>
  <c r="H110"/>
  <c r="T98"/>
  <c r="Q98"/>
  <c r="N98"/>
  <c r="H98"/>
  <c r="K97"/>
  <c r="K99"/>
  <c r="K110"/>
  <c r="T95"/>
  <c r="Q95"/>
  <c r="N95"/>
  <c r="K95"/>
  <c r="H95"/>
  <c r="T94"/>
  <c r="Q94"/>
  <c r="Q93"/>
  <c r="N94"/>
  <c r="T93"/>
  <c r="N93"/>
  <c r="U92"/>
  <c r="U91"/>
  <c r="K90"/>
  <c r="K94"/>
  <c r="H90"/>
  <c r="H94"/>
  <c r="T88"/>
  <c r="Q88"/>
  <c r="N88"/>
  <c r="K88"/>
  <c r="H88"/>
  <c r="T87"/>
  <c r="Q87"/>
  <c r="N87"/>
  <c r="K87"/>
  <c r="K85"/>
  <c r="H87"/>
  <c r="T86"/>
  <c r="T85"/>
  <c r="Q86"/>
  <c r="N86"/>
  <c r="K86"/>
  <c r="H86"/>
  <c r="U86"/>
  <c r="N85"/>
  <c r="U84"/>
  <c r="U88"/>
  <c r="U83"/>
  <c r="U87"/>
  <c r="U82"/>
  <c r="T80"/>
  <c r="T107"/>
  <c r="Q80"/>
  <c r="Q107"/>
  <c r="N80"/>
  <c r="N107"/>
  <c r="K80"/>
  <c r="K107"/>
  <c r="H80"/>
  <c r="H107"/>
  <c r="T79"/>
  <c r="T108"/>
  <c r="Q79"/>
  <c r="Q108"/>
  <c r="N79"/>
  <c r="N108"/>
  <c r="K79"/>
  <c r="K108"/>
  <c r="H79"/>
  <c r="H108"/>
  <c r="U108"/>
  <c r="T78"/>
  <c r="T106"/>
  <c r="Q78"/>
  <c r="Q106"/>
  <c r="N78"/>
  <c r="N106"/>
  <c r="K78"/>
  <c r="K106"/>
  <c r="H78"/>
  <c r="H106"/>
  <c r="T77"/>
  <c r="T109"/>
  <c r="Q77"/>
  <c r="N77"/>
  <c r="N109"/>
  <c r="K77"/>
  <c r="H77"/>
  <c r="U77"/>
  <c r="T76"/>
  <c r="T105"/>
  <c r="Q76"/>
  <c r="Q105"/>
  <c r="N76"/>
  <c r="N105"/>
  <c r="H76"/>
  <c r="H105"/>
  <c r="T75"/>
  <c r="T104"/>
  <c r="Q75"/>
  <c r="Q104"/>
  <c r="N75"/>
  <c r="N104"/>
  <c r="N100"/>
  <c r="K75"/>
  <c r="K104"/>
  <c r="H75"/>
  <c r="H104"/>
  <c r="T74"/>
  <c r="T103"/>
  <c r="Q74"/>
  <c r="Q103"/>
  <c r="N103"/>
  <c r="K74"/>
  <c r="K103"/>
  <c r="H74"/>
  <c r="H103"/>
  <c r="T73"/>
  <c r="T102"/>
  <c r="Q73"/>
  <c r="Q102"/>
  <c r="N73"/>
  <c r="N102"/>
  <c r="K73"/>
  <c r="K102"/>
  <c r="H73"/>
  <c r="H102"/>
  <c r="U102"/>
  <c r="T72"/>
  <c r="T101"/>
  <c r="Q72"/>
  <c r="Q101"/>
  <c r="N72"/>
  <c r="N101"/>
  <c r="K72"/>
  <c r="K101"/>
  <c r="H72"/>
  <c r="H101"/>
  <c r="T71"/>
  <c r="T69"/>
  <c r="Q69"/>
  <c r="N69"/>
  <c r="K69"/>
  <c r="H69"/>
  <c r="U68"/>
  <c r="U69"/>
  <c r="T67"/>
  <c r="Q67"/>
  <c r="N67"/>
  <c r="K67"/>
  <c r="H67"/>
  <c r="U66"/>
  <c r="U67"/>
  <c r="T64"/>
  <c r="U62"/>
  <c r="U64"/>
  <c r="T60"/>
  <c r="Q60"/>
  <c r="N60"/>
  <c r="K60"/>
  <c r="H60"/>
  <c r="U59"/>
  <c r="U60"/>
  <c r="T57"/>
  <c r="Q57"/>
  <c r="N57"/>
  <c r="K57"/>
  <c r="H57"/>
  <c r="U56"/>
  <c r="U57"/>
  <c r="T54"/>
  <c r="Q54"/>
  <c r="N54"/>
  <c r="K54"/>
  <c r="H54"/>
  <c r="U53"/>
  <c r="U52"/>
  <c r="U51"/>
  <c r="U54"/>
  <c r="T49"/>
  <c r="Q49"/>
  <c r="N49"/>
  <c r="K49"/>
  <c r="H49"/>
  <c r="U48"/>
  <c r="U47"/>
  <c r="U46"/>
  <c r="U45"/>
  <c r="U49"/>
  <c r="T43"/>
  <c r="Q43"/>
  <c r="N43"/>
  <c r="K43"/>
  <c r="H43"/>
  <c r="U42"/>
  <c r="U41"/>
  <c r="U40"/>
  <c r="U43"/>
  <c r="T38"/>
  <c r="Q38"/>
  <c r="N38"/>
  <c r="K38"/>
  <c r="H38"/>
  <c r="U37"/>
  <c r="U36"/>
  <c r="U35"/>
  <c r="U34"/>
  <c r="U33"/>
  <c r="U38"/>
  <c r="T31"/>
  <c r="Q31"/>
  <c r="N31"/>
  <c r="H31"/>
  <c r="K30"/>
  <c r="K31"/>
  <c r="U29"/>
  <c r="U28"/>
  <c r="T26"/>
  <c r="T70"/>
  <c r="Q26"/>
  <c r="Q70"/>
  <c r="N26"/>
  <c r="N70"/>
  <c r="I26"/>
  <c r="H26"/>
  <c r="H70"/>
  <c r="U25"/>
  <c r="U24"/>
  <c r="U23"/>
  <c r="U21"/>
  <c r="U20"/>
  <c r="T17"/>
  <c r="Q17"/>
  <c r="N17"/>
  <c r="K17"/>
  <c r="H17"/>
  <c r="U16"/>
  <c r="U15"/>
  <c r="U17"/>
  <c r="K96" i="19"/>
  <c r="K98"/>
  <c r="K109"/>
  <c r="I43"/>
  <c r="I31"/>
  <c r="I26"/>
  <c r="T98"/>
  <c r="T109"/>
  <c r="Q98"/>
  <c r="Q109"/>
  <c r="N98"/>
  <c r="N109"/>
  <c r="H98"/>
  <c r="H109"/>
  <c r="T97"/>
  <c r="Q97"/>
  <c r="N97"/>
  <c r="K97"/>
  <c r="H97"/>
  <c r="U96"/>
  <c r="U98"/>
  <c r="T94"/>
  <c r="Q94"/>
  <c r="N94"/>
  <c r="K94"/>
  <c r="H94"/>
  <c r="T93"/>
  <c r="T92"/>
  <c r="Q93"/>
  <c r="N93"/>
  <c r="N92"/>
  <c r="Q92"/>
  <c r="U91"/>
  <c r="U90"/>
  <c r="K89"/>
  <c r="K93"/>
  <c r="H89"/>
  <c r="H93"/>
  <c r="U89"/>
  <c r="T87"/>
  <c r="Q87"/>
  <c r="N87"/>
  <c r="K87"/>
  <c r="H87"/>
  <c r="T86"/>
  <c r="T84"/>
  <c r="Q86"/>
  <c r="N86"/>
  <c r="N84"/>
  <c r="K86"/>
  <c r="H86"/>
  <c r="H84"/>
  <c r="U84"/>
  <c r="T85"/>
  <c r="Q85"/>
  <c r="N85"/>
  <c r="K85"/>
  <c r="H85"/>
  <c r="U85"/>
  <c r="Q84"/>
  <c r="K84"/>
  <c r="U83"/>
  <c r="U87"/>
  <c r="U82"/>
  <c r="U86"/>
  <c r="U81"/>
  <c r="T79"/>
  <c r="T106"/>
  <c r="Q79"/>
  <c r="Q106"/>
  <c r="N79"/>
  <c r="N106"/>
  <c r="K79"/>
  <c r="K106"/>
  <c r="H79"/>
  <c r="H106"/>
  <c r="U106"/>
  <c r="T78"/>
  <c r="T107"/>
  <c r="Q78"/>
  <c r="Q107"/>
  <c r="N78"/>
  <c r="N107"/>
  <c r="K78"/>
  <c r="K107"/>
  <c r="H78"/>
  <c r="H107"/>
  <c r="U78"/>
  <c r="T77"/>
  <c r="T105"/>
  <c r="Q77"/>
  <c r="Q105"/>
  <c r="N77"/>
  <c r="N105"/>
  <c r="K77"/>
  <c r="K105"/>
  <c r="H77"/>
  <c r="H105"/>
  <c r="U105"/>
  <c r="T76"/>
  <c r="T108"/>
  <c r="Q76"/>
  <c r="Q108"/>
  <c r="N76"/>
  <c r="N108"/>
  <c r="K76"/>
  <c r="H76"/>
  <c r="U76"/>
  <c r="T75"/>
  <c r="T104"/>
  <c r="Q75"/>
  <c r="Q104"/>
  <c r="N75"/>
  <c r="N104"/>
  <c r="H75"/>
  <c r="H104"/>
  <c r="T74"/>
  <c r="T103"/>
  <c r="Q74"/>
  <c r="Q103"/>
  <c r="N74"/>
  <c r="N103"/>
  <c r="K74"/>
  <c r="K103"/>
  <c r="H74"/>
  <c r="H103"/>
  <c r="T73"/>
  <c r="T102"/>
  <c r="Q73"/>
  <c r="Q102"/>
  <c r="N73"/>
  <c r="N102"/>
  <c r="K73"/>
  <c r="K102"/>
  <c r="H73"/>
  <c r="H102"/>
  <c r="U102"/>
  <c r="T72"/>
  <c r="T101"/>
  <c r="Q72"/>
  <c r="Q101"/>
  <c r="Q99"/>
  <c r="N72"/>
  <c r="N101"/>
  <c r="K72"/>
  <c r="K101"/>
  <c r="H72"/>
  <c r="H101"/>
  <c r="T71"/>
  <c r="T100"/>
  <c r="Q71"/>
  <c r="Q100"/>
  <c r="N71"/>
  <c r="N100"/>
  <c r="K71"/>
  <c r="K100"/>
  <c r="H71"/>
  <c r="H100"/>
  <c r="U100"/>
  <c r="H70"/>
  <c r="T68"/>
  <c r="Q68"/>
  <c r="N68"/>
  <c r="K68"/>
  <c r="H68"/>
  <c r="U67"/>
  <c r="U68"/>
  <c r="T66"/>
  <c r="Q66"/>
  <c r="N66"/>
  <c r="K66"/>
  <c r="H66"/>
  <c r="U65"/>
  <c r="U66"/>
  <c r="T63"/>
  <c r="Q63"/>
  <c r="N63"/>
  <c r="K63"/>
  <c r="H63"/>
  <c r="U62"/>
  <c r="U63"/>
  <c r="T60"/>
  <c r="Q60"/>
  <c r="N60"/>
  <c r="K60"/>
  <c r="H60"/>
  <c r="U59"/>
  <c r="U60"/>
  <c r="T57"/>
  <c r="Q57"/>
  <c r="N57"/>
  <c r="K57"/>
  <c r="H57"/>
  <c r="U56"/>
  <c r="U57"/>
  <c r="T54"/>
  <c r="Q54"/>
  <c r="N54"/>
  <c r="K54"/>
  <c r="H54"/>
  <c r="U53"/>
  <c r="U52"/>
  <c r="U51"/>
  <c r="U54"/>
  <c r="T49"/>
  <c r="Q49"/>
  <c r="N49"/>
  <c r="K49"/>
  <c r="H49"/>
  <c r="U48"/>
  <c r="U47"/>
  <c r="U46"/>
  <c r="U45"/>
  <c r="U49"/>
  <c r="T43"/>
  <c r="Q43"/>
  <c r="N43"/>
  <c r="K43"/>
  <c r="H43"/>
  <c r="U42"/>
  <c r="U41"/>
  <c r="U40"/>
  <c r="T38"/>
  <c r="Q38"/>
  <c r="N38"/>
  <c r="K38"/>
  <c r="H38"/>
  <c r="U37"/>
  <c r="U36"/>
  <c r="U35"/>
  <c r="U34"/>
  <c r="U33"/>
  <c r="U38"/>
  <c r="T31"/>
  <c r="Q31"/>
  <c r="N31"/>
  <c r="H31"/>
  <c r="K30"/>
  <c r="U30"/>
  <c r="K31"/>
  <c r="U29"/>
  <c r="U28"/>
  <c r="T26"/>
  <c r="T69"/>
  <c r="Q26"/>
  <c r="Q69"/>
  <c r="N26"/>
  <c r="N69"/>
  <c r="H26"/>
  <c r="H69"/>
  <c r="U25"/>
  <c r="U24"/>
  <c r="U23"/>
  <c r="U22"/>
  <c r="K75"/>
  <c r="U21"/>
  <c r="U20"/>
  <c r="U26"/>
  <c r="T17"/>
  <c r="Q17"/>
  <c r="N17"/>
  <c r="K17"/>
  <c r="H17"/>
  <c r="U16"/>
  <c r="U15"/>
  <c r="U17"/>
  <c r="K30" i="18"/>
  <c r="I26"/>
  <c r="K22"/>
  <c r="T98"/>
  <c r="T109"/>
  <c r="Q98"/>
  <c r="Q109"/>
  <c r="N98"/>
  <c r="N109"/>
  <c r="K98"/>
  <c r="K109"/>
  <c r="H98"/>
  <c r="H109"/>
  <c r="T97"/>
  <c r="Q97"/>
  <c r="N97"/>
  <c r="K97"/>
  <c r="H97"/>
  <c r="U96"/>
  <c r="U98"/>
  <c r="T94"/>
  <c r="Q94"/>
  <c r="Q92"/>
  <c r="N94"/>
  <c r="K94"/>
  <c r="H94"/>
  <c r="T93"/>
  <c r="T92"/>
  <c r="Q93"/>
  <c r="N93"/>
  <c r="N92"/>
  <c r="U91"/>
  <c r="U90"/>
  <c r="U94"/>
  <c r="K89"/>
  <c r="K93"/>
  <c r="H89"/>
  <c r="U89"/>
  <c r="T87"/>
  <c r="Q87"/>
  <c r="N87"/>
  <c r="K87"/>
  <c r="H87"/>
  <c r="T86"/>
  <c r="T84"/>
  <c r="Q86"/>
  <c r="N86"/>
  <c r="N84"/>
  <c r="K86"/>
  <c r="H86"/>
  <c r="H84"/>
  <c r="T85"/>
  <c r="Q85"/>
  <c r="Q84"/>
  <c r="N85"/>
  <c r="K85"/>
  <c r="H85"/>
  <c r="U85"/>
  <c r="K84"/>
  <c r="U83"/>
  <c r="U87"/>
  <c r="U82"/>
  <c r="U86"/>
  <c r="U81"/>
  <c r="T79"/>
  <c r="T106"/>
  <c r="Q79"/>
  <c r="Q106"/>
  <c r="N79"/>
  <c r="N106"/>
  <c r="K79"/>
  <c r="K106"/>
  <c r="H79"/>
  <c r="H106"/>
  <c r="U106"/>
  <c r="T78"/>
  <c r="T107"/>
  <c r="Q78"/>
  <c r="Q107"/>
  <c r="N78"/>
  <c r="N107"/>
  <c r="K78"/>
  <c r="K107"/>
  <c r="H78"/>
  <c r="H107"/>
  <c r="T77"/>
  <c r="T105"/>
  <c r="Q77"/>
  <c r="Q105"/>
  <c r="N77"/>
  <c r="N105"/>
  <c r="K77"/>
  <c r="K105"/>
  <c r="H77"/>
  <c r="H105"/>
  <c r="T76"/>
  <c r="T108"/>
  <c r="Q76"/>
  <c r="Q108"/>
  <c r="N76"/>
  <c r="N108"/>
  <c r="K76"/>
  <c r="H76"/>
  <c r="U76"/>
  <c r="T75"/>
  <c r="T104"/>
  <c r="Q75"/>
  <c r="Q104"/>
  <c r="N75"/>
  <c r="N104"/>
  <c r="K75"/>
  <c r="K104"/>
  <c r="H75"/>
  <c r="H104"/>
  <c r="T74"/>
  <c r="T103"/>
  <c r="Q74"/>
  <c r="Q103"/>
  <c r="N74"/>
  <c r="N103"/>
  <c r="K74"/>
  <c r="K103"/>
  <c r="H74"/>
  <c r="H103"/>
  <c r="T73"/>
  <c r="T102"/>
  <c r="Q73"/>
  <c r="Q102"/>
  <c r="N73"/>
  <c r="N102"/>
  <c r="K73"/>
  <c r="K102"/>
  <c r="H73"/>
  <c r="H102"/>
  <c r="U102"/>
  <c r="T72"/>
  <c r="T101"/>
  <c r="T99"/>
  <c r="Q72"/>
  <c r="Q101"/>
  <c r="Q99"/>
  <c r="N72"/>
  <c r="N101"/>
  <c r="K72"/>
  <c r="K101"/>
  <c r="H72"/>
  <c r="H101"/>
  <c r="T71"/>
  <c r="T100"/>
  <c r="Q71"/>
  <c r="Q100"/>
  <c r="N71"/>
  <c r="N100"/>
  <c r="K71"/>
  <c r="K100"/>
  <c r="H71"/>
  <c r="H100"/>
  <c r="N70"/>
  <c r="T68"/>
  <c r="Q68"/>
  <c r="N68"/>
  <c r="K68"/>
  <c r="H68"/>
  <c r="U67"/>
  <c r="U68"/>
  <c r="T66"/>
  <c r="Q66"/>
  <c r="N66"/>
  <c r="K66"/>
  <c r="H66"/>
  <c r="U65"/>
  <c r="U66"/>
  <c r="T63"/>
  <c r="Q63"/>
  <c r="N63"/>
  <c r="K63"/>
  <c r="H63"/>
  <c r="U62"/>
  <c r="U63"/>
  <c r="T60"/>
  <c r="Q60"/>
  <c r="N60"/>
  <c r="K60"/>
  <c r="H60"/>
  <c r="U59"/>
  <c r="U60"/>
  <c r="T57"/>
  <c r="Q57"/>
  <c r="N57"/>
  <c r="K57"/>
  <c r="H57"/>
  <c r="U56"/>
  <c r="U57"/>
  <c r="T54"/>
  <c r="Q54"/>
  <c r="N54"/>
  <c r="K54"/>
  <c r="H54"/>
  <c r="U53"/>
  <c r="U52"/>
  <c r="U51"/>
  <c r="T49"/>
  <c r="Q49"/>
  <c r="N49"/>
  <c r="K49"/>
  <c r="H49"/>
  <c r="U48"/>
  <c r="U47"/>
  <c r="U46"/>
  <c r="U45"/>
  <c r="U49"/>
  <c r="T43"/>
  <c r="Q43"/>
  <c r="N43"/>
  <c r="K43"/>
  <c r="H43"/>
  <c r="U42"/>
  <c r="U41"/>
  <c r="U40"/>
  <c r="U43"/>
  <c r="T38"/>
  <c r="Q38"/>
  <c r="N38"/>
  <c r="K38"/>
  <c r="H38"/>
  <c r="U37"/>
  <c r="U36"/>
  <c r="U35"/>
  <c r="U34"/>
  <c r="U33"/>
  <c r="T31"/>
  <c r="Q31"/>
  <c r="N31"/>
  <c r="K31"/>
  <c r="H31"/>
  <c r="U30"/>
  <c r="U29"/>
  <c r="U28"/>
  <c r="U31"/>
  <c r="T26"/>
  <c r="T69"/>
  <c r="Q26"/>
  <c r="Q69"/>
  <c r="N26"/>
  <c r="N69"/>
  <c r="K26"/>
  <c r="K69"/>
  <c r="H26"/>
  <c r="H69"/>
  <c r="U25"/>
  <c r="U24"/>
  <c r="U23"/>
  <c r="U22"/>
  <c r="U21"/>
  <c r="U20"/>
  <c r="U26"/>
  <c r="T17"/>
  <c r="Q17"/>
  <c r="N17"/>
  <c r="K17"/>
  <c r="H17"/>
  <c r="U16"/>
  <c r="U15"/>
  <c r="K89" i="17"/>
  <c r="K93"/>
  <c r="T98"/>
  <c r="T109"/>
  <c r="Q98"/>
  <c r="Q109"/>
  <c r="N98"/>
  <c r="N109"/>
  <c r="K98"/>
  <c r="K109"/>
  <c r="H98"/>
  <c r="H109"/>
  <c r="U109"/>
  <c r="T97"/>
  <c r="Q97"/>
  <c r="N97"/>
  <c r="K97"/>
  <c r="H97"/>
  <c r="U96"/>
  <c r="U98"/>
  <c r="T94"/>
  <c r="Q94"/>
  <c r="N94"/>
  <c r="N92"/>
  <c r="K94"/>
  <c r="H94"/>
  <c r="T93"/>
  <c r="Q93"/>
  <c r="N93"/>
  <c r="T92"/>
  <c r="U91"/>
  <c r="U90"/>
  <c r="U94"/>
  <c r="H89"/>
  <c r="U89"/>
  <c r="T87"/>
  <c r="Q87"/>
  <c r="N87"/>
  <c r="K87"/>
  <c r="H87"/>
  <c r="T86"/>
  <c r="T84"/>
  <c r="Q86"/>
  <c r="N86"/>
  <c r="N84"/>
  <c r="K86"/>
  <c r="H86"/>
  <c r="H84"/>
  <c r="T85"/>
  <c r="Q85"/>
  <c r="Q84"/>
  <c r="N85"/>
  <c r="K85"/>
  <c r="H85"/>
  <c r="U85"/>
  <c r="K84"/>
  <c r="U83"/>
  <c r="U87"/>
  <c r="U82"/>
  <c r="U86"/>
  <c r="U81"/>
  <c r="T79"/>
  <c r="T106"/>
  <c r="Q79"/>
  <c r="Q106"/>
  <c r="N79"/>
  <c r="N106"/>
  <c r="K79"/>
  <c r="K106"/>
  <c r="H79"/>
  <c r="H106"/>
  <c r="U106"/>
  <c r="T78"/>
  <c r="T107"/>
  <c r="Q78"/>
  <c r="Q107"/>
  <c r="N78"/>
  <c r="N107"/>
  <c r="K78"/>
  <c r="K107"/>
  <c r="H78"/>
  <c r="H107"/>
  <c r="U78"/>
  <c r="T77"/>
  <c r="T105"/>
  <c r="Q77"/>
  <c r="Q105"/>
  <c r="N77"/>
  <c r="N105"/>
  <c r="K77"/>
  <c r="K105"/>
  <c r="H77"/>
  <c r="H105"/>
  <c r="U105"/>
  <c r="T76"/>
  <c r="T108"/>
  <c r="Q76"/>
  <c r="Q108"/>
  <c r="N76"/>
  <c r="N108"/>
  <c r="K76"/>
  <c r="H76"/>
  <c r="U76"/>
  <c r="T75"/>
  <c r="T104"/>
  <c r="Q75"/>
  <c r="Q104"/>
  <c r="N75"/>
  <c r="N104"/>
  <c r="K75"/>
  <c r="K104"/>
  <c r="H75"/>
  <c r="H104"/>
  <c r="T74"/>
  <c r="T103"/>
  <c r="Q74"/>
  <c r="Q103"/>
  <c r="N74"/>
  <c r="N103"/>
  <c r="K74"/>
  <c r="K103"/>
  <c r="H74"/>
  <c r="H103"/>
  <c r="T73"/>
  <c r="T102"/>
  <c r="T99"/>
  <c r="Q73"/>
  <c r="Q102"/>
  <c r="N73"/>
  <c r="N102"/>
  <c r="K73"/>
  <c r="K102"/>
  <c r="H73"/>
  <c r="H102"/>
  <c r="U102"/>
  <c r="T72"/>
  <c r="T101"/>
  <c r="Q72"/>
  <c r="Q101"/>
  <c r="N72"/>
  <c r="N101"/>
  <c r="K72"/>
  <c r="K101"/>
  <c r="H72"/>
  <c r="H101"/>
  <c r="U101"/>
  <c r="T71"/>
  <c r="T100"/>
  <c r="Q71"/>
  <c r="Q100"/>
  <c r="N71"/>
  <c r="N100"/>
  <c r="K71"/>
  <c r="K100"/>
  <c r="H71"/>
  <c r="H100"/>
  <c r="T70"/>
  <c r="K70"/>
  <c r="T68"/>
  <c r="Q68"/>
  <c r="N68"/>
  <c r="K68"/>
  <c r="H68"/>
  <c r="U67"/>
  <c r="U68"/>
  <c r="T66"/>
  <c r="Q66"/>
  <c r="N66"/>
  <c r="K66"/>
  <c r="H66"/>
  <c r="U65"/>
  <c r="U66"/>
  <c r="T63"/>
  <c r="Q63"/>
  <c r="N63"/>
  <c r="K63"/>
  <c r="H63"/>
  <c r="U62"/>
  <c r="U63"/>
  <c r="T60"/>
  <c r="Q60"/>
  <c r="N60"/>
  <c r="K60"/>
  <c r="H60"/>
  <c r="U59"/>
  <c r="U60"/>
  <c r="T57"/>
  <c r="Q57"/>
  <c r="N57"/>
  <c r="K57"/>
  <c r="H57"/>
  <c r="U56"/>
  <c r="U57"/>
  <c r="T54"/>
  <c r="Q54"/>
  <c r="N54"/>
  <c r="K54"/>
  <c r="H54"/>
  <c r="U53"/>
  <c r="U52"/>
  <c r="U51"/>
  <c r="T49"/>
  <c r="Q49"/>
  <c r="N49"/>
  <c r="K49"/>
  <c r="H49"/>
  <c r="U48"/>
  <c r="U47"/>
  <c r="U46"/>
  <c r="U45"/>
  <c r="U49"/>
  <c r="T43"/>
  <c r="Q43"/>
  <c r="N43"/>
  <c r="K43"/>
  <c r="H43"/>
  <c r="U42"/>
  <c r="U41"/>
  <c r="U40"/>
  <c r="U43"/>
  <c r="T38"/>
  <c r="Q38"/>
  <c r="N38"/>
  <c r="K38"/>
  <c r="H38"/>
  <c r="U37"/>
  <c r="U36"/>
  <c r="U35"/>
  <c r="U34"/>
  <c r="U33"/>
  <c r="T31"/>
  <c r="Q31"/>
  <c r="N31"/>
  <c r="K31"/>
  <c r="H31"/>
  <c r="U30"/>
  <c r="U29"/>
  <c r="U28"/>
  <c r="U31"/>
  <c r="T26"/>
  <c r="T69"/>
  <c r="Q26"/>
  <c r="Q69"/>
  <c r="N26"/>
  <c r="N69"/>
  <c r="K26"/>
  <c r="K69"/>
  <c r="H26"/>
  <c r="H69"/>
  <c r="U25"/>
  <c r="U24"/>
  <c r="U23"/>
  <c r="U22"/>
  <c r="U21"/>
  <c r="U20"/>
  <c r="U26"/>
  <c r="T17"/>
  <c r="Q17"/>
  <c r="N17"/>
  <c r="K17"/>
  <c r="H17"/>
  <c r="U16"/>
  <c r="U15"/>
  <c r="T73" i="16"/>
  <c r="Q73"/>
  <c r="N73"/>
  <c r="K73"/>
  <c r="K102"/>
  <c r="H73"/>
  <c r="T75"/>
  <c r="T104"/>
  <c r="Q75"/>
  <c r="N75"/>
  <c r="K75"/>
  <c r="H75"/>
  <c r="H89"/>
  <c r="T98"/>
  <c r="T109"/>
  <c r="Q98"/>
  <c r="Q109"/>
  <c r="N98"/>
  <c r="N109"/>
  <c r="K98"/>
  <c r="K109"/>
  <c r="H98"/>
  <c r="H109"/>
  <c r="T97"/>
  <c r="Q97"/>
  <c r="N97"/>
  <c r="K97"/>
  <c r="H97"/>
  <c r="U96"/>
  <c r="U98"/>
  <c r="T94"/>
  <c r="Q94"/>
  <c r="Q92"/>
  <c r="N94"/>
  <c r="K94"/>
  <c r="K92"/>
  <c r="H94"/>
  <c r="T93"/>
  <c r="Q93"/>
  <c r="N93"/>
  <c r="N92"/>
  <c r="K93"/>
  <c r="T92"/>
  <c r="U91"/>
  <c r="U90"/>
  <c r="U94"/>
  <c r="U89"/>
  <c r="T87"/>
  <c r="Q87"/>
  <c r="N87"/>
  <c r="K87"/>
  <c r="H87"/>
  <c r="T86"/>
  <c r="Q86"/>
  <c r="Q84"/>
  <c r="N86"/>
  <c r="K86"/>
  <c r="K84"/>
  <c r="H86"/>
  <c r="T85"/>
  <c r="T84"/>
  <c r="Q85"/>
  <c r="N85"/>
  <c r="K85"/>
  <c r="H85"/>
  <c r="U85"/>
  <c r="N84"/>
  <c r="U83"/>
  <c r="U87"/>
  <c r="U82"/>
  <c r="U86"/>
  <c r="U81"/>
  <c r="T79"/>
  <c r="T106"/>
  <c r="Q79"/>
  <c r="Q106"/>
  <c r="N79"/>
  <c r="N106"/>
  <c r="K79"/>
  <c r="K106"/>
  <c r="H79"/>
  <c r="H106"/>
  <c r="U106"/>
  <c r="T78"/>
  <c r="T107"/>
  <c r="Q78"/>
  <c r="Q107"/>
  <c r="N78"/>
  <c r="N107"/>
  <c r="K78"/>
  <c r="K107"/>
  <c r="H78"/>
  <c r="H107"/>
  <c r="U78"/>
  <c r="T77"/>
  <c r="T105"/>
  <c r="Q77"/>
  <c r="Q105"/>
  <c r="N77"/>
  <c r="N105"/>
  <c r="K77"/>
  <c r="K105"/>
  <c r="H77"/>
  <c r="H105"/>
  <c r="U105"/>
  <c r="T76"/>
  <c r="T108"/>
  <c r="Q76"/>
  <c r="Q108"/>
  <c r="N76"/>
  <c r="N108"/>
  <c r="K76"/>
  <c r="K108"/>
  <c r="H76"/>
  <c r="U76"/>
  <c r="Q104"/>
  <c r="N104"/>
  <c r="K104"/>
  <c r="H104"/>
  <c r="T74"/>
  <c r="T103"/>
  <c r="Q74"/>
  <c r="Q103"/>
  <c r="N74"/>
  <c r="N103"/>
  <c r="K74"/>
  <c r="K103"/>
  <c r="H74"/>
  <c r="H103"/>
  <c r="T102"/>
  <c r="Q102"/>
  <c r="N102"/>
  <c r="H102"/>
  <c r="T72"/>
  <c r="T101"/>
  <c r="Q72"/>
  <c r="Q101"/>
  <c r="N72"/>
  <c r="N101"/>
  <c r="K72"/>
  <c r="K101"/>
  <c r="H72"/>
  <c r="H101"/>
  <c r="U101"/>
  <c r="T71"/>
  <c r="T100"/>
  <c r="Q71"/>
  <c r="Q100"/>
  <c r="N71"/>
  <c r="N100"/>
  <c r="K71"/>
  <c r="K100"/>
  <c r="H71"/>
  <c r="H100"/>
  <c r="T68"/>
  <c r="Q68"/>
  <c r="N68"/>
  <c r="K68"/>
  <c r="H68"/>
  <c r="U67"/>
  <c r="U68"/>
  <c r="T66"/>
  <c r="Q66"/>
  <c r="N66"/>
  <c r="K66"/>
  <c r="H66"/>
  <c r="U65"/>
  <c r="U66"/>
  <c r="T63"/>
  <c r="Q63"/>
  <c r="N63"/>
  <c r="K63"/>
  <c r="H63"/>
  <c r="U62"/>
  <c r="U63"/>
  <c r="T60"/>
  <c r="Q60"/>
  <c r="N60"/>
  <c r="K60"/>
  <c r="H60"/>
  <c r="U59"/>
  <c r="U60"/>
  <c r="T57"/>
  <c r="Q57"/>
  <c r="N57"/>
  <c r="K57"/>
  <c r="H57"/>
  <c r="U56"/>
  <c r="U57"/>
  <c r="T54"/>
  <c r="Q54"/>
  <c r="N54"/>
  <c r="K54"/>
  <c r="H54"/>
  <c r="U53"/>
  <c r="U52"/>
  <c r="U51"/>
  <c r="U54"/>
  <c r="T49"/>
  <c r="Q49"/>
  <c r="N49"/>
  <c r="K49"/>
  <c r="H49"/>
  <c r="U48"/>
  <c r="U47"/>
  <c r="U46"/>
  <c r="U45"/>
  <c r="T43"/>
  <c r="Q43"/>
  <c r="N43"/>
  <c r="K43"/>
  <c r="H43"/>
  <c r="U42"/>
  <c r="U41"/>
  <c r="U40"/>
  <c r="U43"/>
  <c r="T38"/>
  <c r="Q38"/>
  <c r="N38"/>
  <c r="K38"/>
  <c r="H38"/>
  <c r="U37"/>
  <c r="U36"/>
  <c r="U35"/>
  <c r="U34"/>
  <c r="U33"/>
  <c r="U38"/>
  <c r="T31"/>
  <c r="Q31"/>
  <c r="N31"/>
  <c r="K31"/>
  <c r="H31"/>
  <c r="U30"/>
  <c r="U29"/>
  <c r="U28"/>
  <c r="U31"/>
  <c r="T26"/>
  <c r="T69"/>
  <c r="Q26"/>
  <c r="Q69"/>
  <c r="N26"/>
  <c r="N69"/>
  <c r="K26"/>
  <c r="K69"/>
  <c r="H26"/>
  <c r="H69"/>
  <c r="U25"/>
  <c r="U24"/>
  <c r="U23"/>
  <c r="U22"/>
  <c r="U21"/>
  <c r="U20"/>
  <c r="U26"/>
  <c r="T17"/>
  <c r="Q17"/>
  <c r="N17"/>
  <c r="K17"/>
  <c r="H17"/>
  <c r="U16"/>
  <c r="U15"/>
  <c r="U17"/>
  <c r="Q104" i="15"/>
  <c r="N104"/>
  <c r="K104"/>
  <c r="H104"/>
  <c r="Q71"/>
  <c r="N71"/>
  <c r="K71"/>
  <c r="H71"/>
  <c r="H96"/>
  <c r="Q87"/>
  <c r="N87"/>
  <c r="K87"/>
  <c r="H87"/>
  <c r="Q94"/>
  <c r="N94"/>
  <c r="K94"/>
  <c r="H94"/>
  <c r="Q93"/>
  <c r="N93"/>
  <c r="N92"/>
  <c r="K93"/>
  <c r="H93"/>
  <c r="H92"/>
  <c r="Q92"/>
  <c r="K92"/>
  <c r="R91"/>
  <c r="R90"/>
  <c r="R94"/>
  <c r="R89"/>
  <c r="R93"/>
  <c r="Q86"/>
  <c r="N86"/>
  <c r="K86"/>
  <c r="H86"/>
  <c r="Q85"/>
  <c r="Q96"/>
  <c r="N85"/>
  <c r="N96"/>
  <c r="K85"/>
  <c r="H85"/>
  <c r="Q84"/>
  <c r="N84"/>
  <c r="N83"/>
  <c r="K84"/>
  <c r="H84"/>
  <c r="H83"/>
  <c r="Q83"/>
  <c r="K83"/>
  <c r="R83"/>
  <c r="R82"/>
  <c r="R86"/>
  <c r="R81"/>
  <c r="R85"/>
  <c r="R80"/>
  <c r="Q78"/>
  <c r="Q101"/>
  <c r="N78"/>
  <c r="N101"/>
  <c r="K78"/>
  <c r="K101"/>
  <c r="H78"/>
  <c r="H101"/>
  <c r="Q77"/>
  <c r="Q102"/>
  <c r="N77"/>
  <c r="N102"/>
  <c r="K77"/>
  <c r="K102"/>
  <c r="H77"/>
  <c r="H102"/>
  <c r="Q76"/>
  <c r="Q100"/>
  <c r="N76"/>
  <c r="N100"/>
  <c r="K76"/>
  <c r="K100"/>
  <c r="H76"/>
  <c r="H100"/>
  <c r="Q75"/>
  <c r="Q103"/>
  <c r="N75"/>
  <c r="K75"/>
  <c r="K103"/>
  <c r="H75"/>
  <c r="Q74"/>
  <c r="Q99"/>
  <c r="N74"/>
  <c r="N99"/>
  <c r="K74"/>
  <c r="K99"/>
  <c r="H74"/>
  <c r="H99"/>
  <c r="Q73"/>
  <c r="Q98"/>
  <c r="N73"/>
  <c r="N98"/>
  <c r="K73"/>
  <c r="K98"/>
  <c r="H73"/>
  <c r="H98"/>
  <c r="Q72"/>
  <c r="Q97"/>
  <c r="N72"/>
  <c r="N97"/>
  <c r="K72"/>
  <c r="K70"/>
  <c r="K95"/>
  <c r="H72"/>
  <c r="H97"/>
  <c r="K96"/>
  <c r="Q68"/>
  <c r="N68"/>
  <c r="K68"/>
  <c r="H68"/>
  <c r="R67"/>
  <c r="R68"/>
  <c r="Q66"/>
  <c r="N66"/>
  <c r="K66"/>
  <c r="H66"/>
  <c r="R65"/>
  <c r="R66"/>
  <c r="Q63"/>
  <c r="N63"/>
  <c r="K63"/>
  <c r="H63"/>
  <c r="R62"/>
  <c r="R63"/>
  <c r="Q60"/>
  <c r="N60"/>
  <c r="K60"/>
  <c r="H60"/>
  <c r="R59"/>
  <c r="R60"/>
  <c r="Q57"/>
  <c r="N57"/>
  <c r="K57"/>
  <c r="H57"/>
  <c r="R56"/>
  <c r="R57"/>
  <c r="Q54"/>
  <c r="N54"/>
  <c r="K54"/>
  <c r="H54"/>
  <c r="R53"/>
  <c r="R52"/>
  <c r="R51"/>
  <c r="R54"/>
  <c r="Q49"/>
  <c r="N49"/>
  <c r="K49"/>
  <c r="H49"/>
  <c r="R48"/>
  <c r="R47"/>
  <c r="R46"/>
  <c r="R45"/>
  <c r="R49"/>
  <c r="Q43"/>
  <c r="N43"/>
  <c r="K43"/>
  <c r="H43"/>
  <c r="R42"/>
  <c r="R41"/>
  <c r="R40"/>
  <c r="Q38"/>
  <c r="N38"/>
  <c r="K38"/>
  <c r="H38"/>
  <c r="R37"/>
  <c r="R78"/>
  <c r="R101"/>
  <c r="R36"/>
  <c r="R35"/>
  <c r="R34"/>
  <c r="R33"/>
  <c r="R38"/>
  <c r="Q31"/>
  <c r="N31"/>
  <c r="K31"/>
  <c r="H31"/>
  <c r="R30"/>
  <c r="R29"/>
  <c r="R28"/>
  <c r="Q26"/>
  <c r="Q69"/>
  <c r="N26"/>
  <c r="N69"/>
  <c r="K26"/>
  <c r="K69"/>
  <c r="H26"/>
  <c r="H69"/>
  <c r="R25"/>
  <c r="R76"/>
  <c r="R100"/>
  <c r="R24"/>
  <c r="R77"/>
  <c r="R23"/>
  <c r="R75"/>
  <c r="R22"/>
  <c r="R74"/>
  <c r="R99"/>
  <c r="R21"/>
  <c r="R73"/>
  <c r="R98"/>
  <c r="R20"/>
  <c r="R72"/>
  <c r="R97"/>
  <c r="Q17"/>
  <c r="N17"/>
  <c r="K17"/>
  <c r="H17"/>
  <c r="R16"/>
  <c r="R87"/>
  <c r="R104"/>
  <c r="R15"/>
  <c r="R71"/>
  <c r="R96"/>
  <c r="T98" i="14"/>
  <c r="T109"/>
  <c r="Q98"/>
  <c r="Q109"/>
  <c r="N98"/>
  <c r="N109"/>
  <c r="K98"/>
  <c r="K109"/>
  <c r="H98"/>
  <c r="H109"/>
  <c r="T97"/>
  <c r="Q97"/>
  <c r="N97"/>
  <c r="K97"/>
  <c r="H97"/>
  <c r="U96"/>
  <c r="U98"/>
  <c r="T72"/>
  <c r="T101"/>
  <c r="T71"/>
  <c r="Q72"/>
  <c r="Q101"/>
  <c r="Q71"/>
  <c r="N72"/>
  <c r="N101"/>
  <c r="N71"/>
  <c r="K72"/>
  <c r="K101"/>
  <c r="K71"/>
  <c r="H72"/>
  <c r="H101"/>
  <c r="H71"/>
  <c r="U71"/>
  <c r="U67"/>
  <c r="U65"/>
  <c r="U62"/>
  <c r="U59"/>
  <c r="U56"/>
  <c r="U52"/>
  <c r="U53"/>
  <c r="U51"/>
  <c r="U46"/>
  <c r="U47"/>
  <c r="U45"/>
  <c r="U41"/>
  <c r="U42"/>
  <c r="U40"/>
  <c r="U34"/>
  <c r="U35"/>
  <c r="U36"/>
  <c r="U37"/>
  <c r="U33"/>
  <c r="U29"/>
  <c r="U30"/>
  <c r="U28"/>
  <c r="U21"/>
  <c r="U22"/>
  <c r="U23"/>
  <c r="U24"/>
  <c r="U25"/>
  <c r="U20"/>
  <c r="U16"/>
  <c r="U15"/>
  <c r="Q94"/>
  <c r="Q93"/>
  <c r="Q92"/>
  <c r="Q87"/>
  <c r="Q86"/>
  <c r="Q100"/>
  <c r="Q85"/>
  <c r="Q84"/>
  <c r="Q79"/>
  <c r="Q106"/>
  <c r="Q78"/>
  <c r="Q107"/>
  <c r="Q77"/>
  <c r="Q105"/>
  <c r="Q76"/>
  <c r="Q108"/>
  <c r="Q75"/>
  <c r="Q104"/>
  <c r="Q74"/>
  <c r="Q103"/>
  <c r="Q73"/>
  <c r="Q102"/>
  <c r="Q70"/>
  <c r="Q68"/>
  <c r="Q66"/>
  <c r="Q63"/>
  <c r="Q60"/>
  <c r="Q57"/>
  <c r="Q54"/>
  <c r="Q49"/>
  <c r="Q43"/>
  <c r="Q38"/>
  <c r="Q31"/>
  <c r="Q26"/>
  <c r="Q69"/>
  <c r="Q17"/>
  <c r="T17"/>
  <c r="T26"/>
  <c r="T31"/>
  <c r="T38"/>
  <c r="T43"/>
  <c r="T49"/>
  <c r="T54"/>
  <c r="T57"/>
  <c r="T60"/>
  <c r="T63"/>
  <c r="T66"/>
  <c r="T68"/>
  <c r="T73"/>
  <c r="T74"/>
  <c r="T75"/>
  <c r="T104"/>
  <c r="T76"/>
  <c r="T77"/>
  <c r="T78"/>
  <c r="T79"/>
  <c r="T106"/>
  <c r="T85"/>
  <c r="T86"/>
  <c r="T87"/>
  <c r="T93"/>
  <c r="T94"/>
  <c r="T100"/>
  <c r="T103"/>
  <c r="T105"/>
  <c r="T107"/>
  <c r="T108"/>
  <c r="N94"/>
  <c r="K94"/>
  <c r="H94"/>
  <c r="N93"/>
  <c r="K93"/>
  <c r="K92"/>
  <c r="U91"/>
  <c r="U90"/>
  <c r="U94"/>
  <c r="H89"/>
  <c r="U89"/>
  <c r="H93"/>
  <c r="U93"/>
  <c r="U92"/>
  <c r="N87"/>
  <c r="K87"/>
  <c r="H87"/>
  <c r="N86"/>
  <c r="N84"/>
  <c r="K86"/>
  <c r="H86"/>
  <c r="H84"/>
  <c r="N85"/>
  <c r="K85"/>
  <c r="K84"/>
  <c r="H85"/>
  <c r="U85"/>
  <c r="U83"/>
  <c r="U87"/>
  <c r="U82"/>
  <c r="U86"/>
  <c r="U81"/>
  <c r="N79"/>
  <c r="N106"/>
  <c r="K79"/>
  <c r="K106"/>
  <c r="H79"/>
  <c r="H106"/>
  <c r="U106"/>
  <c r="N78"/>
  <c r="K78"/>
  <c r="H78"/>
  <c r="H107"/>
  <c r="N77"/>
  <c r="N105"/>
  <c r="K77"/>
  <c r="K105"/>
  <c r="H77"/>
  <c r="U77"/>
  <c r="H105"/>
  <c r="U105"/>
  <c r="N76"/>
  <c r="N108"/>
  <c r="K76"/>
  <c r="K108"/>
  <c r="H76"/>
  <c r="U76"/>
  <c r="N75"/>
  <c r="N104"/>
  <c r="K75"/>
  <c r="K104"/>
  <c r="H75"/>
  <c r="H104"/>
  <c r="U104"/>
  <c r="N74"/>
  <c r="N103"/>
  <c r="K74"/>
  <c r="K103"/>
  <c r="H74"/>
  <c r="H103"/>
  <c r="U103"/>
  <c r="N73"/>
  <c r="N102"/>
  <c r="K73"/>
  <c r="K102"/>
  <c r="H73"/>
  <c r="H102"/>
  <c r="N100"/>
  <c r="K100"/>
  <c r="H100"/>
  <c r="N70"/>
  <c r="H70"/>
  <c r="N68"/>
  <c r="K68"/>
  <c r="H68"/>
  <c r="U68"/>
  <c r="N66"/>
  <c r="K66"/>
  <c r="H66"/>
  <c r="U66"/>
  <c r="N63"/>
  <c r="K63"/>
  <c r="H63"/>
  <c r="U63"/>
  <c r="N60"/>
  <c r="K60"/>
  <c r="H60"/>
  <c r="U60"/>
  <c r="N57"/>
  <c r="K57"/>
  <c r="H57"/>
  <c r="U57"/>
  <c r="N54"/>
  <c r="K54"/>
  <c r="H54"/>
  <c r="N49"/>
  <c r="K49"/>
  <c r="H49"/>
  <c r="U48"/>
  <c r="N43"/>
  <c r="K43"/>
  <c r="H43"/>
  <c r="N38"/>
  <c r="K38"/>
  <c r="H38"/>
  <c r="U38"/>
  <c r="N31"/>
  <c r="K31"/>
  <c r="H31"/>
  <c r="U31"/>
  <c r="N26"/>
  <c r="N69"/>
  <c r="K26"/>
  <c r="K69"/>
  <c r="H26"/>
  <c r="H69"/>
  <c r="N17"/>
  <c r="K17"/>
  <c r="H17"/>
  <c r="Q93" i="13"/>
  <c r="N93"/>
  <c r="K93"/>
  <c r="H93"/>
  <c r="Q92"/>
  <c r="Q91"/>
  <c r="N92"/>
  <c r="K92"/>
  <c r="K91"/>
  <c r="R90"/>
  <c r="R89"/>
  <c r="R93"/>
  <c r="H88"/>
  <c r="H92"/>
  <c r="Q86"/>
  <c r="N86"/>
  <c r="K86"/>
  <c r="H86"/>
  <c r="Q85"/>
  <c r="N85"/>
  <c r="K85"/>
  <c r="H85"/>
  <c r="Q84"/>
  <c r="Q83"/>
  <c r="N84"/>
  <c r="K84"/>
  <c r="K83"/>
  <c r="H84"/>
  <c r="R84"/>
  <c r="N83"/>
  <c r="H83"/>
  <c r="R83"/>
  <c r="R82"/>
  <c r="R86"/>
  <c r="R81"/>
  <c r="R85"/>
  <c r="R80"/>
  <c r="Q78"/>
  <c r="Q100"/>
  <c r="N78"/>
  <c r="N100"/>
  <c r="K78"/>
  <c r="K100"/>
  <c r="H78"/>
  <c r="H100"/>
  <c r="Q77"/>
  <c r="Q101"/>
  <c r="N77"/>
  <c r="N101"/>
  <c r="K77"/>
  <c r="K101"/>
  <c r="H77"/>
  <c r="H101"/>
  <c r="Q76"/>
  <c r="Q99"/>
  <c r="N76"/>
  <c r="N99"/>
  <c r="K76"/>
  <c r="K99"/>
  <c r="H76"/>
  <c r="H99"/>
  <c r="Q75"/>
  <c r="Q102"/>
  <c r="N75"/>
  <c r="N102"/>
  <c r="K75"/>
  <c r="K102"/>
  <c r="H75"/>
  <c r="Q74"/>
  <c r="Q98"/>
  <c r="N74"/>
  <c r="N98"/>
  <c r="K74"/>
  <c r="K98"/>
  <c r="H74"/>
  <c r="H98"/>
  <c r="Q73"/>
  <c r="Q97"/>
  <c r="N73"/>
  <c r="N97"/>
  <c r="K73"/>
  <c r="K97"/>
  <c r="H73"/>
  <c r="H97"/>
  <c r="Q72"/>
  <c r="Q96"/>
  <c r="N72"/>
  <c r="N96"/>
  <c r="K72"/>
  <c r="K96"/>
  <c r="H72"/>
  <c r="H96"/>
  <c r="Q71"/>
  <c r="Q95"/>
  <c r="N71"/>
  <c r="N95"/>
  <c r="K71"/>
  <c r="K95"/>
  <c r="H71"/>
  <c r="H95"/>
  <c r="Q70"/>
  <c r="Q94"/>
  <c r="N70"/>
  <c r="Q68"/>
  <c r="N68"/>
  <c r="K68"/>
  <c r="H68"/>
  <c r="R67"/>
  <c r="R68"/>
  <c r="Q66"/>
  <c r="N66"/>
  <c r="K66"/>
  <c r="H66"/>
  <c r="R65"/>
  <c r="R66"/>
  <c r="Q63"/>
  <c r="N63"/>
  <c r="K63"/>
  <c r="H63"/>
  <c r="R62"/>
  <c r="R63"/>
  <c r="Q60"/>
  <c r="N60"/>
  <c r="K60"/>
  <c r="H60"/>
  <c r="R59"/>
  <c r="R60"/>
  <c r="Q57"/>
  <c r="N57"/>
  <c r="K57"/>
  <c r="H57"/>
  <c r="R56"/>
  <c r="R57"/>
  <c r="Q54"/>
  <c r="N54"/>
  <c r="K54"/>
  <c r="H54"/>
  <c r="R53"/>
  <c r="R52"/>
  <c r="R51"/>
  <c r="R54"/>
  <c r="Q49"/>
  <c r="N49"/>
  <c r="K49"/>
  <c r="H49"/>
  <c r="R48"/>
  <c r="R47"/>
  <c r="R46"/>
  <c r="R45"/>
  <c r="Q43"/>
  <c r="N43"/>
  <c r="K43"/>
  <c r="H43"/>
  <c r="R42"/>
  <c r="R41"/>
  <c r="R40"/>
  <c r="R43"/>
  <c r="Q38"/>
  <c r="N38"/>
  <c r="K38"/>
  <c r="H38"/>
  <c r="R37"/>
  <c r="R78"/>
  <c r="R100"/>
  <c r="R36"/>
  <c r="R35"/>
  <c r="R34"/>
  <c r="R33"/>
  <c r="Q31"/>
  <c r="N31"/>
  <c r="K31"/>
  <c r="H31"/>
  <c r="R30"/>
  <c r="R29"/>
  <c r="R28"/>
  <c r="R31"/>
  <c r="Q26"/>
  <c r="Q69"/>
  <c r="N26"/>
  <c r="N69"/>
  <c r="K26"/>
  <c r="K69"/>
  <c r="H26"/>
  <c r="H69"/>
  <c r="R25"/>
  <c r="R76"/>
  <c r="R99"/>
  <c r="R24"/>
  <c r="R77"/>
  <c r="R23"/>
  <c r="R75"/>
  <c r="R22"/>
  <c r="R74"/>
  <c r="R98"/>
  <c r="R21"/>
  <c r="R73"/>
  <c r="R97"/>
  <c r="R20"/>
  <c r="R72"/>
  <c r="R96"/>
  <c r="Q17"/>
  <c r="N17"/>
  <c r="K17"/>
  <c r="H17"/>
  <c r="R16"/>
  <c r="R15"/>
  <c r="R17"/>
  <c r="H88" i="12"/>
  <c r="Q93"/>
  <c r="N93"/>
  <c r="K93"/>
  <c r="H93"/>
  <c r="Q92"/>
  <c r="N92"/>
  <c r="K92"/>
  <c r="H92"/>
  <c r="N91"/>
  <c r="H91"/>
  <c r="R90"/>
  <c r="R89"/>
  <c r="R88"/>
  <c r="R92"/>
  <c r="Q86"/>
  <c r="N86"/>
  <c r="K86"/>
  <c r="H86"/>
  <c r="Q85"/>
  <c r="N85"/>
  <c r="K85"/>
  <c r="H85"/>
  <c r="Q84"/>
  <c r="N84"/>
  <c r="N83"/>
  <c r="K84"/>
  <c r="H84"/>
  <c r="R84"/>
  <c r="Q83"/>
  <c r="K83"/>
  <c r="R82"/>
  <c r="R86"/>
  <c r="R81"/>
  <c r="R85"/>
  <c r="R80"/>
  <c r="Q78"/>
  <c r="Q100"/>
  <c r="N78"/>
  <c r="N100"/>
  <c r="K78"/>
  <c r="K100"/>
  <c r="H78"/>
  <c r="H100"/>
  <c r="Q77"/>
  <c r="Q101"/>
  <c r="N77"/>
  <c r="K77"/>
  <c r="K101"/>
  <c r="H77"/>
  <c r="Q76"/>
  <c r="Q99"/>
  <c r="N76"/>
  <c r="N99"/>
  <c r="K76"/>
  <c r="K99"/>
  <c r="H76"/>
  <c r="H99"/>
  <c r="Q75"/>
  <c r="N75"/>
  <c r="K75"/>
  <c r="H75"/>
  <c r="H102"/>
  <c r="Q74"/>
  <c r="Q98"/>
  <c r="N74"/>
  <c r="N98"/>
  <c r="K74"/>
  <c r="K98"/>
  <c r="H74"/>
  <c r="H98"/>
  <c r="Q73"/>
  <c r="Q97"/>
  <c r="N73"/>
  <c r="N97"/>
  <c r="K73"/>
  <c r="K97"/>
  <c r="H73"/>
  <c r="H97"/>
  <c r="Q72"/>
  <c r="Q96"/>
  <c r="N72"/>
  <c r="N96"/>
  <c r="K72"/>
  <c r="K96"/>
  <c r="H72"/>
  <c r="H96"/>
  <c r="Q71"/>
  <c r="Q95"/>
  <c r="N71"/>
  <c r="N95"/>
  <c r="K71"/>
  <c r="K95"/>
  <c r="H71"/>
  <c r="H95"/>
  <c r="Q70"/>
  <c r="Q68"/>
  <c r="N68"/>
  <c r="K68"/>
  <c r="H68"/>
  <c r="R67"/>
  <c r="R68"/>
  <c r="Q66"/>
  <c r="N66"/>
  <c r="K66"/>
  <c r="H66"/>
  <c r="R65"/>
  <c r="R66"/>
  <c r="Q63"/>
  <c r="N63"/>
  <c r="K63"/>
  <c r="H63"/>
  <c r="R62"/>
  <c r="R63"/>
  <c r="Q60"/>
  <c r="N60"/>
  <c r="K60"/>
  <c r="H60"/>
  <c r="R59"/>
  <c r="R60"/>
  <c r="Q57"/>
  <c r="N57"/>
  <c r="K57"/>
  <c r="H57"/>
  <c r="R56"/>
  <c r="R57"/>
  <c r="Q54"/>
  <c r="N54"/>
  <c r="K54"/>
  <c r="H54"/>
  <c r="R53"/>
  <c r="R52"/>
  <c r="R51"/>
  <c r="R54"/>
  <c r="Q49"/>
  <c r="N49"/>
  <c r="K49"/>
  <c r="H49"/>
  <c r="R48"/>
  <c r="R47"/>
  <c r="R46"/>
  <c r="R45"/>
  <c r="Q43"/>
  <c r="N43"/>
  <c r="K43"/>
  <c r="H43"/>
  <c r="R42"/>
  <c r="R41"/>
  <c r="R40"/>
  <c r="Q38"/>
  <c r="N38"/>
  <c r="K38"/>
  <c r="H38"/>
  <c r="R37"/>
  <c r="R78"/>
  <c r="R100"/>
  <c r="R36"/>
  <c r="R35"/>
  <c r="R34"/>
  <c r="R33"/>
  <c r="R38"/>
  <c r="Q31"/>
  <c r="N31"/>
  <c r="K31"/>
  <c r="H31"/>
  <c r="R30"/>
  <c r="R29"/>
  <c r="R28"/>
  <c r="R31"/>
  <c r="Q26"/>
  <c r="Q69"/>
  <c r="N26"/>
  <c r="N69"/>
  <c r="K26"/>
  <c r="K69"/>
  <c r="H26"/>
  <c r="H69"/>
  <c r="R25"/>
  <c r="R76"/>
  <c r="R99"/>
  <c r="R24"/>
  <c r="R77"/>
  <c r="R101"/>
  <c r="R23"/>
  <c r="R75"/>
  <c r="R22"/>
  <c r="R74"/>
  <c r="R98"/>
  <c r="R21"/>
  <c r="R73"/>
  <c r="R97"/>
  <c r="R20"/>
  <c r="Q17"/>
  <c r="N17"/>
  <c r="K17"/>
  <c r="H17"/>
  <c r="R16"/>
  <c r="R15"/>
  <c r="R71"/>
  <c r="K26" i="11"/>
  <c r="Q93"/>
  <c r="N93"/>
  <c r="K93"/>
  <c r="H93"/>
  <c r="Q92"/>
  <c r="N92"/>
  <c r="K92"/>
  <c r="H92"/>
  <c r="Q91"/>
  <c r="N91"/>
  <c r="K91"/>
  <c r="H91"/>
  <c r="R90"/>
  <c r="R89"/>
  <c r="R93"/>
  <c r="R88"/>
  <c r="R92"/>
  <c r="R91"/>
  <c r="Q86"/>
  <c r="N86"/>
  <c r="K86"/>
  <c r="H86"/>
  <c r="Q85"/>
  <c r="N85"/>
  <c r="K85"/>
  <c r="H85"/>
  <c r="Q84"/>
  <c r="N84"/>
  <c r="N83"/>
  <c r="K84"/>
  <c r="H84"/>
  <c r="R84"/>
  <c r="Q83"/>
  <c r="K83"/>
  <c r="R82"/>
  <c r="R86"/>
  <c r="R81"/>
  <c r="R85"/>
  <c r="R80"/>
  <c r="Q78"/>
  <c r="Q100"/>
  <c r="N78"/>
  <c r="N100"/>
  <c r="K78"/>
  <c r="K100"/>
  <c r="H78"/>
  <c r="H100"/>
  <c r="Q77"/>
  <c r="Q101"/>
  <c r="N77"/>
  <c r="N101"/>
  <c r="K77"/>
  <c r="K101"/>
  <c r="H77"/>
  <c r="H101"/>
  <c r="Q76"/>
  <c r="Q99"/>
  <c r="N76"/>
  <c r="N99"/>
  <c r="K76"/>
  <c r="K99"/>
  <c r="H76"/>
  <c r="H99"/>
  <c r="Q75"/>
  <c r="Q102"/>
  <c r="N75"/>
  <c r="N102"/>
  <c r="K75"/>
  <c r="K102"/>
  <c r="H75"/>
  <c r="H102"/>
  <c r="Q74"/>
  <c r="Q98"/>
  <c r="N74"/>
  <c r="N98"/>
  <c r="K74"/>
  <c r="K98"/>
  <c r="H74"/>
  <c r="H98"/>
  <c r="Q73"/>
  <c r="Q97"/>
  <c r="N73"/>
  <c r="N97"/>
  <c r="K73"/>
  <c r="K97"/>
  <c r="H73"/>
  <c r="H97"/>
  <c r="Q72"/>
  <c r="Q96"/>
  <c r="N72"/>
  <c r="N96"/>
  <c r="K72"/>
  <c r="K96"/>
  <c r="H72"/>
  <c r="H96"/>
  <c r="Q71"/>
  <c r="Q95"/>
  <c r="N71"/>
  <c r="N95"/>
  <c r="K71"/>
  <c r="K95"/>
  <c r="H71"/>
  <c r="H95"/>
  <c r="Q70"/>
  <c r="Q94"/>
  <c r="H70"/>
  <c r="Q68"/>
  <c r="N68"/>
  <c r="K68"/>
  <c r="H68"/>
  <c r="R67"/>
  <c r="R68"/>
  <c r="Q66"/>
  <c r="N66"/>
  <c r="K66"/>
  <c r="H66"/>
  <c r="R65"/>
  <c r="R66"/>
  <c r="Q63"/>
  <c r="N63"/>
  <c r="K63"/>
  <c r="H63"/>
  <c r="R62"/>
  <c r="R63"/>
  <c r="Q60"/>
  <c r="N60"/>
  <c r="K60"/>
  <c r="H60"/>
  <c r="R59"/>
  <c r="R60"/>
  <c r="R69"/>
  <c r="Q57"/>
  <c r="N57"/>
  <c r="K57"/>
  <c r="H57"/>
  <c r="R56"/>
  <c r="R57"/>
  <c r="Q54"/>
  <c r="N54"/>
  <c r="K54"/>
  <c r="H54"/>
  <c r="R53"/>
  <c r="R52"/>
  <c r="R51"/>
  <c r="Q49"/>
  <c r="N49"/>
  <c r="K49"/>
  <c r="H49"/>
  <c r="R48"/>
  <c r="R47"/>
  <c r="R46"/>
  <c r="R45"/>
  <c r="Q43"/>
  <c r="N43"/>
  <c r="K43"/>
  <c r="H43"/>
  <c r="R42"/>
  <c r="R41"/>
  <c r="R40"/>
  <c r="Q38"/>
  <c r="N38"/>
  <c r="K38"/>
  <c r="H38"/>
  <c r="R37"/>
  <c r="R78"/>
  <c r="R100"/>
  <c r="R36"/>
  <c r="R35"/>
  <c r="R34"/>
  <c r="R33"/>
  <c r="Q31"/>
  <c r="N31"/>
  <c r="K31"/>
  <c r="K69"/>
  <c r="H31"/>
  <c r="R30"/>
  <c r="R29"/>
  <c r="R28"/>
  <c r="Q26"/>
  <c r="Q69"/>
  <c r="N26"/>
  <c r="N69"/>
  <c r="H26"/>
  <c r="H69"/>
  <c r="R25"/>
  <c r="R76"/>
  <c r="R99"/>
  <c r="R24"/>
  <c r="R77"/>
  <c r="R23"/>
  <c r="R75"/>
  <c r="R102"/>
  <c r="R22"/>
  <c r="R21"/>
  <c r="R20"/>
  <c r="Q17"/>
  <c r="N17"/>
  <c r="K17"/>
  <c r="H17"/>
  <c r="R16"/>
  <c r="R15"/>
  <c r="R71"/>
  <c r="R95"/>
  <c r="R12" i="10"/>
  <c r="K65"/>
  <c r="N71"/>
  <c r="K71"/>
  <c r="H71"/>
  <c r="R64"/>
  <c r="R65"/>
  <c r="Q65"/>
  <c r="N65"/>
  <c r="H65"/>
  <c r="N51"/>
  <c r="K51"/>
  <c r="H51"/>
  <c r="R50"/>
  <c r="R19"/>
  <c r="R45"/>
  <c r="N23"/>
  <c r="K23"/>
  <c r="H23"/>
  <c r="K75"/>
  <c r="N75"/>
  <c r="Q75"/>
  <c r="H75"/>
  <c r="Q71"/>
  <c r="Q51"/>
  <c r="Q40"/>
  <c r="N40"/>
  <c r="K40"/>
  <c r="H40"/>
  <c r="Q28"/>
  <c r="N28"/>
  <c r="K28"/>
  <c r="H28"/>
  <c r="Q23"/>
  <c r="Q90"/>
  <c r="N90"/>
  <c r="K90"/>
  <c r="H90"/>
  <c r="Q89"/>
  <c r="N89"/>
  <c r="K89"/>
  <c r="H89"/>
  <c r="Q88"/>
  <c r="N88"/>
  <c r="K88"/>
  <c r="H88"/>
  <c r="R87"/>
  <c r="R86"/>
  <c r="R90"/>
  <c r="R85"/>
  <c r="R89"/>
  <c r="R88"/>
  <c r="Q83"/>
  <c r="N83"/>
  <c r="K83"/>
  <c r="H83"/>
  <c r="Q82"/>
  <c r="N82"/>
  <c r="K82"/>
  <c r="H82"/>
  <c r="Q81"/>
  <c r="N81"/>
  <c r="K81"/>
  <c r="H81"/>
  <c r="Q80"/>
  <c r="N80"/>
  <c r="K80"/>
  <c r="H80"/>
  <c r="R80"/>
  <c r="R79"/>
  <c r="R83"/>
  <c r="R78"/>
  <c r="R82"/>
  <c r="R77"/>
  <c r="Q97"/>
  <c r="N97"/>
  <c r="K97"/>
  <c r="H97"/>
  <c r="Q74"/>
  <c r="Q98"/>
  <c r="N74"/>
  <c r="N98"/>
  <c r="K74"/>
  <c r="K98"/>
  <c r="H74"/>
  <c r="H98"/>
  <c r="Q73"/>
  <c r="Q96"/>
  <c r="N73"/>
  <c r="N96"/>
  <c r="K73"/>
  <c r="K96"/>
  <c r="H73"/>
  <c r="H96"/>
  <c r="Q72"/>
  <c r="Q99"/>
  <c r="N72"/>
  <c r="N99"/>
  <c r="K72"/>
  <c r="K99"/>
  <c r="H72"/>
  <c r="H99"/>
  <c r="Q95"/>
  <c r="N95"/>
  <c r="K95"/>
  <c r="H95"/>
  <c r="Q70"/>
  <c r="Q94"/>
  <c r="N70"/>
  <c r="N94"/>
  <c r="K70"/>
  <c r="K94"/>
  <c r="H70"/>
  <c r="H94"/>
  <c r="Q69"/>
  <c r="Q93"/>
  <c r="N69"/>
  <c r="N93"/>
  <c r="K69"/>
  <c r="K93"/>
  <c r="H69"/>
  <c r="H93"/>
  <c r="Q68"/>
  <c r="Q92"/>
  <c r="N68"/>
  <c r="N92"/>
  <c r="K68"/>
  <c r="K92"/>
  <c r="H68"/>
  <c r="H92"/>
  <c r="Q63"/>
  <c r="N63"/>
  <c r="K63"/>
  <c r="H63"/>
  <c r="R62"/>
  <c r="R63"/>
  <c r="Q60"/>
  <c r="N60"/>
  <c r="K60"/>
  <c r="H60"/>
  <c r="R59"/>
  <c r="R60"/>
  <c r="Q57"/>
  <c r="N57"/>
  <c r="K57"/>
  <c r="H57"/>
  <c r="R56"/>
  <c r="R57"/>
  <c r="Q54"/>
  <c r="N54"/>
  <c r="K54"/>
  <c r="H54"/>
  <c r="R53"/>
  <c r="R54"/>
  <c r="R49"/>
  <c r="R48"/>
  <c r="Q46"/>
  <c r="N46"/>
  <c r="K46"/>
  <c r="H46"/>
  <c r="R44"/>
  <c r="R43"/>
  <c r="R42"/>
  <c r="R46"/>
  <c r="R39"/>
  <c r="R38"/>
  <c r="R37"/>
  <c r="Q35"/>
  <c r="N35"/>
  <c r="N66"/>
  <c r="K35"/>
  <c r="K66"/>
  <c r="H35"/>
  <c r="H66"/>
  <c r="R34"/>
  <c r="R75"/>
  <c r="R97"/>
  <c r="R33"/>
  <c r="R32"/>
  <c r="R31"/>
  <c r="R30"/>
  <c r="R35"/>
  <c r="R27"/>
  <c r="R26"/>
  <c r="R25"/>
  <c r="R28"/>
  <c r="Q66"/>
  <c r="R22"/>
  <c r="R73"/>
  <c r="R96"/>
  <c r="R21"/>
  <c r="R74"/>
  <c r="R20"/>
  <c r="R72"/>
  <c r="R18"/>
  <c r="R70"/>
  <c r="R94"/>
  <c r="R17"/>
  <c r="Q14"/>
  <c r="N14"/>
  <c r="K14"/>
  <c r="H14"/>
  <c r="R13"/>
  <c r="R14"/>
  <c r="R81"/>
  <c r="R40"/>
  <c r="K67"/>
  <c r="K91"/>
  <c r="Q67"/>
  <c r="Q91"/>
  <c r="R68"/>
  <c r="R92"/>
  <c r="R51"/>
  <c r="R71"/>
  <c r="R95"/>
  <c r="R69"/>
  <c r="R93"/>
  <c r="H67"/>
  <c r="H91"/>
  <c r="R23"/>
  <c r="R73" i="11"/>
  <c r="R97"/>
  <c r="R54"/>
  <c r="R49"/>
  <c r="R43"/>
  <c r="R38"/>
  <c r="R74"/>
  <c r="R98"/>
  <c r="R31"/>
  <c r="R26"/>
  <c r="R17"/>
  <c r="R72"/>
  <c r="R96"/>
  <c r="N70"/>
  <c r="N94"/>
  <c r="K70"/>
  <c r="K94"/>
  <c r="H83"/>
  <c r="R83"/>
  <c r="H94"/>
  <c r="R17" i="12"/>
  <c r="R72"/>
  <c r="R96"/>
  <c r="R43"/>
  <c r="R95"/>
  <c r="H70"/>
  <c r="N70"/>
  <c r="R26" i="13"/>
  <c r="R71"/>
  <c r="R95"/>
  <c r="R88"/>
  <c r="R92"/>
  <c r="H70"/>
  <c r="U78" i="14"/>
  <c r="K107"/>
  <c r="N107"/>
  <c r="U79"/>
  <c r="T92"/>
  <c r="U54"/>
  <c r="U17"/>
  <c r="U43"/>
  <c r="U49"/>
  <c r="H92"/>
  <c r="H108"/>
  <c r="U26"/>
  <c r="N91" i="13"/>
  <c r="N94"/>
  <c r="H103" i="15"/>
  <c r="N103"/>
  <c r="R26"/>
  <c r="R31"/>
  <c r="R84"/>
  <c r="H70" i="16"/>
  <c r="T70"/>
  <c r="Q70"/>
  <c r="N70"/>
  <c r="U103"/>
  <c r="U71"/>
  <c r="U72"/>
  <c r="U73"/>
  <c r="U74"/>
  <c r="U77"/>
  <c r="U79"/>
  <c r="H93"/>
  <c r="U93"/>
  <c r="U92"/>
  <c r="U97"/>
  <c r="H108"/>
  <c r="U108"/>
  <c r="H92"/>
  <c r="K70"/>
  <c r="U102"/>
  <c r="U70"/>
  <c r="U75"/>
  <c r="U71" i="17"/>
  <c r="U72"/>
  <c r="U73"/>
  <c r="U74"/>
  <c r="U75"/>
  <c r="U77"/>
  <c r="U79"/>
  <c r="H93"/>
  <c r="U97"/>
  <c r="H108"/>
  <c r="H92"/>
  <c r="K70" i="18"/>
  <c r="K92"/>
  <c r="K108"/>
  <c r="H93"/>
  <c r="U97"/>
  <c r="U71"/>
  <c r="U72"/>
  <c r="U73"/>
  <c r="U74"/>
  <c r="U75"/>
  <c r="U77"/>
  <c r="U79"/>
  <c r="H108"/>
  <c r="U108"/>
  <c r="U93"/>
  <c r="U92"/>
  <c r="H92"/>
  <c r="K70" i="19"/>
  <c r="K104"/>
  <c r="U97"/>
  <c r="K26"/>
  <c r="K69"/>
  <c r="U71"/>
  <c r="U72"/>
  <c r="U73"/>
  <c r="U74"/>
  <c r="U75"/>
  <c r="U77"/>
  <c r="U79"/>
  <c r="N70"/>
  <c r="H109" i="20"/>
  <c r="H93"/>
  <c r="U94"/>
  <c r="U106"/>
  <c r="U107"/>
  <c r="U101"/>
  <c r="U103"/>
  <c r="U22"/>
  <c r="U26"/>
  <c r="K26"/>
  <c r="U30"/>
  <c r="U31"/>
  <c r="U72"/>
  <c r="U73"/>
  <c r="U74"/>
  <c r="U75"/>
  <c r="U78"/>
  <c r="U80"/>
  <c r="U90"/>
  <c r="U110" i="21"/>
  <c r="K105"/>
  <c r="K71"/>
  <c r="U101"/>
  <c r="U105"/>
  <c r="K31"/>
  <c r="K70"/>
  <c r="U72"/>
  <c r="U73"/>
  <c r="U74"/>
  <c r="U75"/>
  <c r="U76"/>
  <c r="U78"/>
  <c r="U80"/>
  <c r="U90"/>
  <c r="H109" i="22"/>
  <c r="H93"/>
  <c r="X94"/>
  <c r="X70"/>
  <c r="N71"/>
  <c r="T71"/>
  <c r="T93"/>
  <c r="U107" i="17"/>
  <c r="K109" i="20"/>
  <c r="K93"/>
  <c r="K109" i="22"/>
  <c r="X109"/>
  <c r="K93"/>
  <c r="T100" i="20"/>
  <c r="Q100" i="21"/>
  <c r="X110" i="22"/>
  <c r="U72" i="14"/>
  <c r="U97"/>
  <c r="H70" i="15"/>
  <c r="H95"/>
  <c r="N70"/>
  <c r="N95"/>
  <c r="Q70"/>
  <c r="U79" i="20"/>
  <c r="U97"/>
  <c r="K98"/>
  <c r="U79" i="21"/>
  <c r="H108" i="22"/>
  <c r="X97"/>
  <c r="X98"/>
  <c r="K98"/>
  <c r="X99"/>
  <c r="U99" i="20"/>
  <c r="U98"/>
  <c r="Q95" i="15"/>
  <c r="R70"/>
  <c r="X94" i="23"/>
  <c r="H109"/>
  <c r="H93"/>
  <c r="X111"/>
  <c r="X110"/>
  <c r="K109"/>
  <c r="K93"/>
  <c r="X73"/>
  <c r="X75"/>
  <c r="X97"/>
  <c r="X99"/>
  <c r="K98"/>
  <c r="H101"/>
  <c r="X101"/>
  <c r="H103"/>
  <c r="X103"/>
  <c r="H105"/>
  <c r="H107"/>
  <c r="X107"/>
  <c r="X78"/>
  <c r="X90"/>
  <c r="X98"/>
  <c r="X109"/>
  <c r="X105"/>
  <c r="X76"/>
  <c r="X36" i="24"/>
  <c r="W110"/>
  <c r="X75"/>
  <c r="X77"/>
  <c r="X99"/>
  <c r="K100"/>
  <c r="H103"/>
  <c r="H105"/>
  <c r="X105"/>
  <c r="H107"/>
  <c r="H109"/>
  <c r="X109"/>
  <c r="X80"/>
  <c r="X92"/>
  <c r="X100"/>
  <c r="X101"/>
  <c r="X52"/>
  <c r="W102"/>
  <c r="K110"/>
  <c r="Q110"/>
  <c r="Q102"/>
  <c r="X112"/>
  <c r="H110"/>
  <c r="N110"/>
  <c r="N102"/>
  <c r="T110"/>
  <c r="T102"/>
  <c r="X103"/>
  <c r="K111"/>
  <c r="K102"/>
  <c r="K95"/>
  <c r="X107"/>
  <c r="X106"/>
  <c r="H95"/>
  <c r="X96"/>
  <c r="X95"/>
  <c r="H111"/>
  <c r="X111"/>
  <c r="X113"/>
  <c r="H73"/>
  <c r="N73"/>
  <c r="T73"/>
  <c r="H102"/>
  <c r="X110"/>
  <c r="U102" i="21"/>
  <c r="R92" i="15"/>
  <c r="U109" i="16"/>
  <c r="Q99" i="17"/>
  <c r="U103"/>
  <c r="U101" i="18"/>
  <c r="N99"/>
  <c r="U109"/>
  <c r="U101" i="19"/>
  <c r="T99"/>
  <c r="N100" i="21"/>
  <c r="U108"/>
  <c r="U104" i="20"/>
  <c r="H100"/>
  <c r="U94" i="21"/>
  <c r="U93"/>
  <c r="H109"/>
  <c r="H93"/>
  <c r="R95" i="15"/>
  <c r="U69" i="16"/>
  <c r="Q100" i="23"/>
  <c r="U70" i="19"/>
  <c r="U69" i="14"/>
  <c r="R99" i="10"/>
  <c r="N67"/>
  <c r="R98"/>
  <c r="R93" i="12"/>
  <c r="N102"/>
  <c r="R101" i="13"/>
  <c r="U100" i="14"/>
  <c r="N99"/>
  <c r="U73"/>
  <c r="U74"/>
  <c r="U75"/>
  <c r="U107"/>
  <c r="N92"/>
  <c r="T84"/>
  <c r="T69"/>
  <c r="U109"/>
  <c r="R103" i="15"/>
  <c r="R43"/>
  <c r="K99" i="16"/>
  <c r="H84"/>
  <c r="U17" i="17"/>
  <c r="U38"/>
  <c r="U54"/>
  <c r="U69"/>
  <c r="N70"/>
  <c r="Q92"/>
  <c r="U17" i="18"/>
  <c r="U38"/>
  <c r="U69"/>
  <c r="U54"/>
  <c r="T70"/>
  <c r="U107"/>
  <c r="U84"/>
  <c r="N99" i="19"/>
  <c r="Q85" i="20"/>
  <c r="U31" i="21"/>
  <c r="U70"/>
  <c r="T71"/>
  <c r="U107"/>
  <c r="H85"/>
  <c r="N85"/>
  <c r="T85"/>
  <c r="N109"/>
  <c r="T109"/>
  <c r="T100"/>
  <c r="K93"/>
  <c r="Q93"/>
  <c r="H70" i="22"/>
  <c r="W71"/>
  <c r="X72"/>
  <c r="H104"/>
  <c r="H105"/>
  <c r="X105"/>
  <c r="X77"/>
  <c r="X78"/>
  <c r="H107"/>
  <c r="X90"/>
  <c r="X95"/>
  <c r="X93"/>
  <c r="T100"/>
  <c r="T108"/>
  <c r="X43" i="23"/>
  <c r="X85"/>
  <c r="H108"/>
  <c r="N108"/>
  <c r="N100"/>
  <c r="T108"/>
  <c r="T100"/>
  <c r="X95"/>
  <c r="X93"/>
  <c r="N93"/>
  <c r="T93"/>
  <c r="K72" i="24"/>
  <c r="Q72"/>
  <c r="W72"/>
  <c r="X41"/>
  <c r="X72"/>
  <c r="H110" i="25"/>
  <c r="X29" i="26"/>
  <c r="X36"/>
  <c r="X60"/>
  <c r="X64"/>
  <c r="X71"/>
  <c r="K110"/>
  <c r="Q110"/>
  <c r="W110"/>
  <c r="K70" i="20"/>
  <c r="U108" i="14"/>
  <c r="R66" i="10"/>
  <c r="R101" i="11"/>
  <c r="R26" i="12"/>
  <c r="R49"/>
  <c r="K70"/>
  <c r="R70"/>
  <c r="N94"/>
  <c r="H101"/>
  <c r="N101"/>
  <c r="K102"/>
  <c r="Q102"/>
  <c r="R38" i="13"/>
  <c r="R49"/>
  <c r="R69"/>
  <c r="K99" i="14"/>
  <c r="U84"/>
  <c r="T70"/>
  <c r="Q99"/>
  <c r="U49" i="16"/>
  <c r="N99"/>
  <c r="U84" i="17"/>
  <c r="U104" i="18"/>
  <c r="U31" i="19"/>
  <c r="U69"/>
  <c r="U43"/>
  <c r="T70"/>
  <c r="U103"/>
  <c r="U107"/>
  <c r="U94"/>
  <c r="K76" i="20"/>
  <c r="N71"/>
  <c r="H85"/>
  <c r="U85"/>
  <c r="U95"/>
  <c r="U93"/>
  <c r="X101" i="22"/>
  <c r="W100"/>
  <c r="X103"/>
  <c r="X85"/>
  <c r="K108"/>
  <c r="Q108"/>
  <c r="Q100"/>
  <c r="K108" i="23"/>
  <c r="K100"/>
  <c r="Q108"/>
  <c r="W108"/>
  <c r="W100"/>
  <c r="X47" i="25"/>
  <c r="X72" i="26"/>
  <c r="X81"/>
  <c r="X82"/>
  <c r="X88"/>
  <c r="H110"/>
  <c r="N110"/>
  <c r="N102"/>
  <c r="T110"/>
  <c r="T102"/>
  <c r="X97"/>
  <c r="Q95"/>
  <c r="X113"/>
  <c r="K111"/>
  <c r="K95"/>
  <c r="K102"/>
  <c r="Q102"/>
  <c r="W102"/>
  <c r="X112"/>
  <c r="X96"/>
  <c r="X95"/>
  <c r="H111"/>
  <c r="H95"/>
  <c r="H73"/>
  <c r="N73"/>
  <c r="X73"/>
  <c r="T73"/>
  <c r="X75"/>
  <c r="X77"/>
  <c r="N95"/>
  <c r="T95"/>
  <c r="X99"/>
  <c r="K100"/>
  <c r="H103"/>
  <c r="H105"/>
  <c r="X105"/>
  <c r="H107"/>
  <c r="X107"/>
  <c r="H109"/>
  <c r="X109"/>
  <c r="X80"/>
  <c r="X92"/>
  <c r="X102" i="24"/>
  <c r="H102" i="13"/>
  <c r="H91"/>
  <c r="U100" i="17"/>
  <c r="H99"/>
  <c r="K108" i="19"/>
  <c r="K99"/>
  <c r="K92"/>
  <c r="U70" i="20"/>
  <c r="H94" i="13"/>
  <c r="R69" i="15"/>
  <c r="U107" i="16"/>
  <c r="U84"/>
  <c r="N99" i="17"/>
  <c r="U104"/>
  <c r="K99" i="18"/>
  <c r="U103"/>
  <c r="U104" i="19"/>
  <c r="U109"/>
  <c r="R91" i="13"/>
  <c r="R102"/>
  <c r="R91" i="12"/>
  <c r="R102"/>
  <c r="U101" i="14"/>
  <c r="H99"/>
  <c r="U100" i="16"/>
  <c r="H99"/>
  <c r="T99"/>
  <c r="U104"/>
  <c r="K92" i="17"/>
  <c r="U93"/>
  <c r="U92"/>
  <c r="K108"/>
  <c r="U108"/>
  <c r="U100" i="18"/>
  <c r="H99"/>
  <c r="H92" i="19"/>
  <c r="U93"/>
  <c r="H108"/>
  <c r="R102" i="15"/>
  <c r="Q99" i="16"/>
  <c r="K99" i="17"/>
  <c r="U105" i="18"/>
  <c r="R70" i="11"/>
  <c r="R94"/>
  <c r="H83" i="12"/>
  <c r="K91"/>
  <c r="K94"/>
  <c r="Q91"/>
  <c r="Q94"/>
  <c r="K70" i="13"/>
  <c r="K70" i="14"/>
  <c r="U70"/>
  <c r="T102"/>
  <c r="U102"/>
  <c r="R17" i="15"/>
  <c r="K97"/>
  <c r="X104" i="22"/>
  <c r="X107"/>
  <c r="H70" i="17"/>
  <c r="U70"/>
  <c r="Q70"/>
  <c r="H70" i="18"/>
  <c r="U70"/>
  <c r="Q70"/>
  <c r="U78"/>
  <c r="Q70" i="19"/>
  <c r="X70" i="23"/>
  <c r="H71" i="20"/>
  <c r="Q71"/>
  <c r="Q109"/>
  <c r="H71" i="21"/>
  <c r="U71"/>
  <c r="Q71"/>
  <c r="U97"/>
  <c r="H71" i="22"/>
  <c r="Q71"/>
  <c r="K71" i="23"/>
  <c r="N71"/>
  <c r="X71"/>
  <c r="T71"/>
  <c r="K73" i="24"/>
  <c r="W73"/>
  <c r="X52" i="25"/>
  <c r="X73"/>
  <c r="N110"/>
  <c r="N102"/>
  <c r="T110"/>
  <c r="X36"/>
  <c r="T102"/>
  <c r="X104"/>
  <c r="X76"/>
  <c r="X106"/>
  <c r="X78"/>
  <c r="X79"/>
  <c r="X81"/>
  <c r="X82"/>
  <c r="K110"/>
  <c r="Q110"/>
  <c r="Q102"/>
  <c r="W110"/>
  <c r="W102"/>
  <c r="X113"/>
  <c r="X96"/>
  <c r="X95"/>
  <c r="H111"/>
  <c r="H95"/>
  <c r="X112"/>
  <c r="K111"/>
  <c r="K102"/>
  <c r="K95"/>
  <c r="X108"/>
  <c r="X75"/>
  <c r="X77"/>
  <c r="X99"/>
  <c r="K100"/>
  <c r="H103"/>
  <c r="H105"/>
  <c r="X105"/>
  <c r="H107"/>
  <c r="X107"/>
  <c r="H109"/>
  <c r="X109"/>
  <c r="X80"/>
  <c r="X92"/>
  <c r="X108" i="23"/>
  <c r="X100"/>
  <c r="H100"/>
  <c r="K105" i="20"/>
  <c r="U76"/>
  <c r="K71"/>
  <c r="U71"/>
  <c r="N91" i="10"/>
  <c r="R67"/>
  <c r="R91"/>
  <c r="X110" i="25"/>
  <c r="X72"/>
  <c r="U85" i="21"/>
  <c r="X73" i="24"/>
  <c r="X71" i="22"/>
  <c r="U92" i="19"/>
  <c r="X111" i="26"/>
  <c r="X110"/>
  <c r="X108" i="22"/>
  <c r="R69" i="12"/>
  <c r="H100" i="22"/>
  <c r="U109" i="21"/>
  <c r="U100"/>
  <c r="K100" i="22"/>
  <c r="H100" i="21"/>
  <c r="H102" i="26"/>
  <c r="X103"/>
  <c r="X102"/>
  <c r="X100"/>
  <c r="X101"/>
  <c r="U99" i="14"/>
  <c r="U99" i="21"/>
  <c r="U98"/>
  <c r="R83" i="12"/>
  <c r="R94"/>
  <c r="H94"/>
  <c r="U108" i="19"/>
  <c r="U99"/>
  <c r="H99"/>
  <c r="X100" i="22"/>
  <c r="U99" i="18"/>
  <c r="U99" i="17"/>
  <c r="Q100" i="20"/>
  <c r="U109"/>
  <c r="K94" i="13"/>
  <c r="R70"/>
  <c r="R94"/>
  <c r="T99" i="14"/>
  <c r="U99" i="16"/>
  <c r="H102" i="25"/>
  <c r="X103"/>
  <c r="X100"/>
  <c r="X101"/>
  <c r="X111"/>
  <c r="K100" i="20"/>
  <c r="U105"/>
  <c r="U100"/>
  <c r="X102" i="25"/>
</calcChain>
</file>

<file path=xl/sharedStrings.xml><?xml version="1.0" encoding="utf-8"?>
<sst xmlns="http://schemas.openxmlformats.org/spreadsheetml/2006/main" count="9318" uniqueCount="682">
  <si>
    <t>Департамент культуры мэрии городского округа Тольятти ( по 19.03.2017г.)/Департамент культуры администрации городского округа Тольятти (с 20.03.2017г.)</t>
  </si>
  <si>
    <t xml:space="preserve">МАУ "МФЦ" (Департамент информационных технологий и связи  администрации городского округа Тольятти) </t>
  </si>
  <si>
    <t xml:space="preserve">Департамент городского хозяйства мэрии городского округа Тольятти ( по 19.03.2017г.)/  Департамент городского хозяйства администрации городского округа Тольятти (с 20.03.2017г. )                  </t>
  </si>
  <si>
    <t>Департамент культуры    мэрии городского округа Тольятти (по 19.03.2017г.)  /Департамент культуры   администрации городского округа Тольятти (с 20.03.2017г.)</t>
  </si>
  <si>
    <t>Управление физической культуры и спорта мэрии городского округа Тольятти ( по 19.03.2017г.)/ Управление физической культуры и спорта администрации городского округа Тольятти( с 20.03.2017г.)</t>
  </si>
  <si>
    <t>Департамент дорожного хозяйства и транспорта мэрии городского округа Тольятти ( по 19.03.2017г.)/Департамент дорожного хозяйства и транспорта администрации городского округа Тольятти (с 20.03.2017г.)</t>
  </si>
  <si>
    <t xml:space="preserve">Департамент городского хозяйства мэрии городского округа Тольятти ( по 19.03.2017г.)/ Департамент городского хозяйства администрации городского округа Тольятти (с 20.03.2017г.)                </t>
  </si>
  <si>
    <t>Департамент культуры    мэрии городского округа Тольятти ( по 19.03.2017г.)/ Департамент культуры администрации городского округа Тольятти (с 20.03.2017г.)</t>
  </si>
  <si>
    <t>Управление физической культуры и спорта мэрии городского округа Тольятти ( по 19.03.2017г)/Управление физической культуры и спорта администрации городского округа Тольятти (с 20.03.2017г.)</t>
  </si>
  <si>
    <t>Управление физической культуры и спорта мэрии городского округа Тольятти до 19.03.2017/Управление физической культуры и спорта администрации городского округа Тольятти  с 20.03.2017 г.(МБУДО КСДЮСШОР №13 "Волгарь", МБУДО СДЮСШОР №4 "Шахматы" )</t>
  </si>
  <si>
    <t>1.66.</t>
  </si>
  <si>
    <t>1.67.</t>
  </si>
  <si>
    <t>1.68.</t>
  </si>
  <si>
    <t>1.69.</t>
  </si>
  <si>
    <t>МБУК Центр досуга "Русич"</t>
  </si>
  <si>
    <t>по объектам отрасли культуры</t>
  </si>
  <si>
    <t>1 помещение</t>
  </si>
  <si>
    <t>49000 руб. однопомещение</t>
  </si>
  <si>
    <t>12 пандусов,25  проектов 2 подъемных механизма</t>
  </si>
  <si>
    <t xml:space="preserve"> 91541,19 руб. ср. ст-ть 1 пандуса, 20780,23руб проект 89000,0 руб. стоимость 1 подъемного механизама</t>
  </si>
  <si>
    <t>4 пандуса, 4 подъемных механизма</t>
  </si>
  <si>
    <t xml:space="preserve"> 92000,00 руб. ср. ст-ть 1 пандуса, 89000,0 руб. стоимость 1 подъемного механизама</t>
  </si>
  <si>
    <r>
      <t xml:space="preserve">14 </t>
    </r>
    <r>
      <rPr>
        <sz val="8"/>
        <color indexed="10"/>
        <rFont val="Times New Roman"/>
        <family val="1"/>
        <charset val="204"/>
      </rPr>
      <t>пандусов,12 проектов,</t>
    </r>
  </si>
  <si>
    <r>
      <rPr>
        <sz val="8"/>
        <color indexed="10"/>
        <rFont val="Times New Roman"/>
        <family val="1"/>
        <charset val="204"/>
      </rPr>
      <t xml:space="preserve">Департамент городского хозяйства мэрии городского округа Тольятти ( по 19.03.2017г.)/Департамент городского хозяйства администрации городского округа Тольятти (с 20.03.2017г.)       </t>
    </r>
    <r>
      <rPr>
        <sz val="8"/>
        <rFont val="Times New Roman"/>
        <family val="1"/>
        <charset val="204"/>
      </rPr>
      <t xml:space="preserve">      </t>
    </r>
  </si>
  <si>
    <r>
      <t xml:space="preserve">1.1.      Предоставление субсидий юридическим лицам (за исключением субсидий государственным ( муниципальным учреждениям), индивидуальным предпринимателям - производителям  товаров,работ  и услуг в целях  возмещения затрат , </t>
    </r>
    <r>
      <rPr>
        <b/>
        <sz val="10"/>
        <color indexed="10"/>
        <rFont val="Times New Roman"/>
        <family val="1"/>
        <charset val="204"/>
      </rPr>
      <t xml:space="preserve">связанных с выполненим работ по капитальному ремонту общего имущества многоквартиных домов </t>
    </r>
    <r>
      <rPr>
        <sz val="10"/>
        <color indexed="10"/>
        <rFont val="Times New Roman"/>
        <family val="1"/>
        <charset val="204"/>
      </rPr>
      <t>городского округа Тольятти , в том числе по видам работ: оборудование подъездов многоквартиных домов ( любой серии) пандусами для отдельных категорий граждан с ограниченными возможностями передвижения; подготовка проектной документации на  оборудование подъездов многоквартиных домов ( любой серии) пандусами и подъемными механизмами  для отдельных категорий граждан с ограниченными возможностями передвижения; оборудование подъездов многоквартирных домов ( любой серии) подъемными механизмами для отдельных категорий граждан с ограниченными возможностями передвижения.</t>
    </r>
  </si>
  <si>
    <t>169 000 РУБ. ср. ст-ть 1 п/м</t>
  </si>
  <si>
    <t>119333,3  руб. ср. ст-ть проекта</t>
  </si>
  <si>
    <r>
      <t xml:space="preserve">3 </t>
    </r>
    <r>
      <rPr>
        <sz val="8"/>
        <color indexed="10"/>
        <rFont val="Times New Roman"/>
        <family val="1"/>
        <charset val="204"/>
      </rPr>
      <t>проекта</t>
    </r>
  </si>
  <si>
    <r>
      <t>20120</t>
    </r>
    <r>
      <rPr>
        <sz val="8"/>
        <color indexed="10"/>
        <rFont val="Times New Roman"/>
        <family val="1"/>
        <charset val="204"/>
      </rPr>
      <t xml:space="preserve"> поездок (оплата 100%), </t>
    </r>
    <r>
      <rPr>
        <sz val="11"/>
        <color indexed="10"/>
        <rFont val="Times New Roman"/>
        <family val="1"/>
        <charset val="204"/>
      </rPr>
      <t xml:space="preserve">16517 </t>
    </r>
    <r>
      <rPr>
        <sz val="8"/>
        <color indexed="10"/>
        <rFont val="Times New Roman"/>
        <family val="1"/>
        <charset val="204"/>
      </rPr>
      <t>поездок (оплата 50%)</t>
    </r>
  </si>
  <si>
    <r>
      <t xml:space="preserve">1 </t>
    </r>
    <r>
      <rPr>
        <sz val="8"/>
        <color indexed="10"/>
        <rFont val="Times New Roman"/>
        <family val="1"/>
        <charset val="204"/>
      </rPr>
      <t>проект</t>
    </r>
  </si>
  <si>
    <t xml:space="preserve"> 1 проект</t>
  </si>
  <si>
    <t>407000 руб. стоим. Преокта</t>
  </si>
  <si>
    <t>384000  руб. ср. ст-ть проекта</t>
  </si>
  <si>
    <t>123333,0  руб. ср. ст-ть проекта</t>
  </si>
  <si>
    <r>
      <t xml:space="preserve">8979,0 </t>
    </r>
    <r>
      <rPr>
        <sz val="8"/>
        <color indexed="10"/>
        <rFont val="Times New Roman"/>
        <family val="1"/>
        <charset val="204"/>
      </rPr>
      <t>руб. ср. ст-ть съезда</t>
    </r>
  </si>
  <si>
    <r>
      <t xml:space="preserve">9277,0 </t>
    </r>
    <r>
      <rPr>
        <sz val="8"/>
        <color indexed="10"/>
        <rFont val="Times New Roman"/>
        <family val="1"/>
        <charset val="204"/>
      </rPr>
      <t>руб. ср. ст-ть съезда</t>
    </r>
  </si>
  <si>
    <t xml:space="preserve">Департамент городского хозяйства мэрии городского округа Тольятти ( по 19.03.2017г.)/Департамент городского хозяйства администрации городского округа Тольятти (с 20.03.2017г.)             </t>
  </si>
  <si>
    <t>56 съездов с дорожек</t>
  </si>
  <si>
    <t>14910,7 руб. 1 съезд</t>
  </si>
  <si>
    <r>
      <t xml:space="preserve">1.1.      Предоставление субсидий юридическим лицам (за исключением субсидий государственным ( муниципальным учреждениям), индивидуальным предпринимателям - производителям  товаров,работ  и услуг в целях  возмещения затрат , </t>
    </r>
    <r>
      <rPr>
        <b/>
        <sz val="10"/>
        <color indexed="8"/>
        <rFont val="Times New Roman"/>
        <family val="1"/>
        <charset val="204"/>
      </rPr>
      <t xml:space="preserve">связанных с выполненим работ по капитальному ремонту общего имущества многоквартиных домов </t>
    </r>
    <r>
      <rPr>
        <sz val="10"/>
        <color indexed="8"/>
        <rFont val="Times New Roman"/>
        <family val="1"/>
        <charset val="204"/>
      </rPr>
      <t>городского округа Тольятти , в том числе по видам работ: оборудование подъездов многоквартиных домов ( любой серии) пандусами для отдельных категорий граждан с ограниченными возможностями передвижения; подготовка проектной документации на  оборудование подъездов многоквартиных домов ( любой серии) пандусами и подъемными механизмами  для отдельных категорий граждан с ограниченными возможностями передвижения; оборудование подъездов многоквартирных домов ( любой серии) подъемными механизмами для отдельных категорий граждан с ограниченными возможностями передвижения.</t>
    </r>
  </si>
  <si>
    <r>
      <t xml:space="preserve">8979,0 </t>
    </r>
    <r>
      <rPr>
        <sz val="8"/>
        <color indexed="8"/>
        <rFont val="Times New Roman"/>
        <family val="1"/>
        <charset val="204"/>
      </rPr>
      <t>руб. ср. ст-ть съезда</t>
    </r>
  </si>
  <si>
    <r>
      <t xml:space="preserve">9277,0 </t>
    </r>
    <r>
      <rPr>
        <sz val="8"/>
        <color indexed="8"/>
        <rFont val="Times New Roman"/>
        <family val="1"/>
        <charset val="204"/>
      </rPr>
      <t>руб. ср. ст-ть съезда</t>
    </r>
  </si>
  <si>
    <r>
      <t xml:space="preserve">3 </t>
    </r>
    <r>
      <rPr>
        <sz val="8"/>
        <color indexed="8"/>
        <rFont val="Times New Roman"/>
        <family val="1"/>
        <charset val="204"/>
      </rPr>
      <t>проекта</t>
    </r>
  </si>
  <si>
    <r>
      <t xml:space="preserve">1 </t>
    </r>
    <r>
      <rPr>
        <sz val="8"/>
        <color indexed="8"/>
        <rFont val="Times New Roman"/>
        <family val="1"/>
        <charset val="204"/>
      </rPr>
      <t>проект</t>
    </r>
  </si>
  <si>
    <t>9 пандусов, 6 подъемных механизмов, 20 проектных документаций</t>
  </si>
  <si>
    <r>
      <t>20120</t>
    </r>
    <r>
      <rPr>
        <sz val="8"/>
        <color indexed="8"/>
        <rFont val="Times New Roman"/>
        <family val="1"/>
        <charset val="204"/>
      </rPr>
      <t xml:space="preserve"> поездок (оплата 100%), </t>
    </r>
    <r>
      <rPr>
        <sz val="11"/>
        <color indexed="8"/>
        <rFont val="Times New Roman"/>
        <family val="1"/>
        <charset val="204"/>
      </rPr>
      <t xml:space="preserve">16517 </t>
    </r>
    <r>
      <rPr>
        <sz val="8"/>
        <color indexed="8"/>
        <rFont val="Times New Roman"/>
        <family val="1"/>
        <charset val="204"/>
      </rPr>
      <t>поездок (оплата 50%)</t>
    </r>
  </si>
  <si>
    <t>49840,0 руб. ср.  стоимость пандуса, 15000,0 руб. ср. стоимость проекта</t>
  </si>
  <si>
    <t>55152,0 руб.  ср  стоимость пандуса, 14592,0 руб. ср.  стоимость проекта</t>
  </si>
  <si>
    <t>57 750,0 руб. ср.  стоимость пандуса, 15 000,0 руб. ср. стоимость проекта</t>
  </si>
  <si>
    <t xml:space="preserve"> 91541,19 руб.  ср.стоимость  пандуса, 20780,23 руб. ср.стоимость  проекта,  89000,0 руб. ср.стоимость  подъемного механизама</t>
  </si>
  <si>
    <t xml:space="preserve"> 91541,19 руб. ср.стоимость  пандуса, 20780,23 руб. ср.стоисмость проекта,  89000,0 руб. ср. стоимость  подъемного механизама</t>
  </si>
  <si>
    <t>108580 руб.  ср. стоимость  пандуса, 22990,0 руб. ср.стоимость  проекта</t>
  </si>
  <si>
    <t xml:space="preserve"> 91541,19 руб. ср. стоимость  пандуса, 89000,0 руб. ср. стоимость подъемного механизама, 21905 ср. стоимость проекта.</t>
  </si>
  <si>
    <r>
      <t xml:space="preserve">14 </t>
    </r>
    <r>
      <rPr>
        <sz val="8"/>
        <color indexed="8"/>
        <rFont val="Times New Roman"/>
        <family val="1"/>
        <charset val="204"/>
      </rPr>
      <t>пандусов,12 проектов,</t>
    </r>
  </si>
  <si>
    <t>69 съездов с дорожек</t>
  </si>
  <si>
    <t>11927,5 руб. 1 съезд</t>
  </si>
  <si>
    <t>366000  руб. ср. ст-ть проекта</t>
  </si>
  <si>
    <t>№ п/п</t>
  </si>
  <si>
    <t>2014 год</t>
  </si>
  <si>
    <t>1.1.</t>
  </si>
  <si>
    <t>1.2.</t>
  </si>
  <si>
    <t>1.3.</t>
  </si>
  <si>
    <t>1.4.</t>
  </si>
  <si>
    <t>1.5.</t>
  </si>
  <si>
    <t xml:space="preserve">Задачи, наименование мероприятий </t>
  </si>
  <si>
    <t>Главный распорядитель (получатель)</t>
  </si>
  <si>
    <t>Источник финансирования</t>
  </si>
  <si>
    <t>Сроки исполнения</t>
  </si>
  <si>
    <t>количество</t>
  </si>
  <si>
    <t>в течение года</t>
  </si>
  <si>
    <t>бюджет городского округа</t>
  </si>
  <si>
    <t>ПРИЛОЖЕНИЕ № 3</t>
  </si>
  <si>
    <t>2015 год</t>
  </si>
  <si>
    <t>Задача 1: Обеспечение беспрепятственного доступа инвалидов и других маломобильных групп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</si>
  <si>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</si>
  <si>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</si>
  <si>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Департамент городского хозяйства мэрии городского округа Тольятти</t>
  </si>
  <si>
    <t>1.1.      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</si>
  <si>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 xml:space="preserve">Департамент городского хозяйства мэрии городского округа Тольятти                     </t>
  </si>
  <si>
    <t>Итого по мероприятию</t>
  </si>
  <si>
    <t>2.  Создание условий доступности к объектам социальной инфраструктуры, являющимся муниципальной собственностью</t>
  </si>
  <si>
    <t xml:space="preserve">по объектам отрасли культуры </t>
  </si>
  <si>
    <t>по объектам отрасли образования</t>
  </si>
  <si>
    <t>по объектам отрасли физической культуры и спорта</t>
  </si>
  <si>
    <t>по объектам отрасли молодежной политики</t>
  </si>
  <si>
    <t>по объектам отрасли семьи, опеки и попечительства</t>
  </si>
  <si>
    <t>по административным объектам мэрии городского округа Тольятти</t>
  </si>
  <si>
    <t xml:space="preserve">Департамент культуры    мэрии городского округа Тольятти  </t>
  </si>
  <si>
    <t xml:space="preserve">Департамент образования  мэрии городского округа Тольятти     </t>
  </si>
  <si>
    <t>Управление физической культуры и спорта мэрии городского округа Тольятти</t>
  </si>
  <si>
    <t>Департамент по вопросам семьи, опеки и попечительства   мэрии городского округа Тольятти</t>
  </si>
  <si>
    <t>мэрия городского округа Тольятти (управление делами)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</si>
  <si>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</si>
  <si>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</si>
  <si>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</si>
  <si>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</si>
  <si>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</si>
  <si>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</si>
  <si>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</si>
  <si>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</si>
  <si>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</si>
  <si>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</si>
  <si>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 xml:space="preserve">2.2. Реконструкция входной группы дверей, в том числе </t>
  </si>
  <si>
    <t xml:space="preserve">Департамент культуры  мэрии городского округа Тольятти  </t>
  </si>
  <si>
    <t xml:space="preserve">Департамент образования мэрии городского округа Тольятти       </t>
  </si>
  <si>
    <t xml:space="preserve">Управление физической культуры и спорта мэрии городского округа Тольятти   </t>
  </si>
  <si>
    <t>1.16.</t>
  </si>
  <si>
    <t>1.17.</t>
  </si>
  <si>
    <t>1.18.</t>
  </si>
  <si>
    <t>1.19.</t>
  </si>
  <si>
    <t>1.20.</t>
  </si>
  <si>
    <t xml:space="preserve">Департамент культуры мэрии городского округа Тольятти     </t>
  </si>
  <si>
    <t xml:space="preserve">Департамент образования мэрии городского округа Тольятти    </t>
  </si>
  <si>
    <t xml:space="preserve">Управление физической культуры и спорта мэрии городского округа Тольятти      </t>
  </si>
  <si>
    <t>Комитет по делам молодежи мэрии городского округа Тольятти</t>
  </si>
  <si>
    <t>1.21.</t>
  </si>
  <si>
    <t>1.22.</t>
  </si>
  <si>
    <t>1.23.</t>
  </si>
  <si>
    <t>1.24.</t>
  </si>
  <si>
    <t>1.25.</t>
  </si>
  <si>
    <t>1.26.</t>
  </si>
  <si>
    <t>1.27.</t>
  </si>
  <si>
    <t>Итого</t>
  </si>
  <si>
    <t xml:space="preserve">Итого 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</si>
  <si>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</si>
  <si>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</si>
  <si>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2.5. Установка кнопки вызова, в том числе</t>
  </si>
  <si>
    <t xml:space="preserve">по объектам отрасли физической культуры и спорта </t>
  </si>
  <si>
    <t xml:space="preserve">Департамент образования мэрии городского округа Тольятти </t>
  </si>
  <si>
    <t>2.6. Оборудование специальных мест парковки около объектов, в том числе</t>
  </si>
  <si>
    <t xml:space="preserve">объектов отрасли культуры </t>
  </si>
  <si>
    <t xml:space="preserve"> объектов отрасли физической культуры и спорта </t>
  </si>
  <si>
    <t>объектов отрасли образования</t>
  </si>
  <si>
    <t>Итого по задаче 1, в том числе по ГРБС</t>
  </si>
  <si>
    <t>1.28.</t>
  </si>
  <si>
    <t>1.29.</t>
  </si>
  <si>
    <t>1.30.</t>
  </si>
  <si>
    <t>1.31.</t>
  </si>
  <si>
    <t>1.32.</t>
  </si>
  <si>
    <t>1.33.</t>
  </si>
  <si>
    <t>1.36.</t>
  </si>
  <si>
    <t>1.37.</t>
  </si>
  <si>
    <t>1.38.</t>
  </si>
  <si>
    <t>1.39.</t>
  </si>
  <si>
    <t>1.40.</t>
  </si>
  <si>
    <t>1.42.</t>
  </si>
  <si>
    <t>1.43.</t>
  </si>
  <si>
    <t>1.44.</t>
  </si>
  <si>
    <t>1.51.</t>
  </si>
  <si>
    <t>1.52.</t>
  </si>
  <si>
    <t>1.54.</t>
  </si>
  <si>
    <t>1.55.</t>
  </si>
  <si>
    <t>1.56.</t>
  </si>
  <si>
    <t>1.57.</t>
  </si>
  <si>
    <t>1.58.</t>
  </si>
  <si>
    <t>1.59.</t>
  </si>
  <si>
    <t>1. Выполнение работ по созданию условий доступности действующих пешеходных переходов в части беспрепятственного использования их инвалидами и другими маломобильными группами населения</t>
  </si>
  <si>
    <t>Департамент дорожного хозяйства и транспорта мэрии городского округа Тольятти</t>
  </si>
  <si>
    <t>2. Обеспечение максимально возможного приспособления внутриквартальных территорий, тротуаров, переходов и др.объектов</t>
  </si>
  <si>
    <t>3. Приведение интернет-ресурсов ОМС в соответствие с ГОСТ 52872-2007 Интернет-ресурсы: требования доступности для инвалидов по зрению</t>
  </si>
  <si>
    <t>2.1.</t>
  </si>
  <si>
    <t>2.2.</t>
  </si>
  <si>
    <t>2.3.</t>
  </si>
  <si>
    <t>2.4.</t>
  </si>
  <si>
    <t>3.1.</t>
  </si>
  <si>
    <t>3.2.</t>
  </si>
  <si>
    <t>3.3.</t>
  </si>
  <si>
    <t>3.5.</t>
  </si>
  <si>
    <t>2.5.</t>
  </si>
  <si>
    <t>2.6.</t>
  </si>
  <si>
    <t>2.7.</t>
  </si>
  <si>
    <t xml:space="preserve"> Департамент социальной поддержки населения мэрии городского округа Тольятти</t>
  </si>
  <si>
    <t>3.6.</t>
  </si>
  <si>
    <t>3.7.</t>
  </si>
  <si>
    <t>Итого по задаче 2, в том числе по ГРБС</t>
  </si>
  <si>
    <t>ИТОГО ПО ПРОГРАММЕ, из них по главным распорядителям:</t>
  </si>
  <si>
    <t xml:space="preserve">1.   Предоставление услуги "Социальное такси" отдельным категориям граждан городского округа Тольятти </t>
  </si>
  <si>
    <t>_______________________________________________________________________</t>
  </si>
  <si>
    <t>Департамент социальной поддержки населения мэрии городского округа Тольятти</t>
  </si>
  <si>
    <t>Задача 2: Обеспечение беспрепятственного доступа инвалидов и других маломобильных групп населения к объектам транспортной и инженерной инфраструктуры, беспрепятственого пользования средствами связи и получения информации, являющимся муниципальной собственностью</t>
  </si>
  <si>
    <t>3. Капитальный ремонт (модернизация) светофорных объектов</t>
  </si>
  <si>
    <t>Департамент информационных технологий и связи мэрии городского округа Тольятти</t>
  </si>
  <si>
    <t xml:space="preserve">2. Установка и содержание информационной таблички остановки общественного транспорта </t>
  </si>
  <si>
    <t>1.45.</t>
  </si>
  <si>
    <t>1.46.</t>
  </si>
  <si>
    <t>от _________ № _________</t>
  </si>
  <si>
    <t>2016 год</t>
  </si>
  <si>
    <t>2017-2020 год</t>
  </si>
  <si>
    <t xml:space="preserve">мэрия городского округа Тольятти  (управление делами)    </t>
  </si>
  <si>
    <t>1 место</t>
  </si>
  <si>
    <t>по объектам отрасли социальной политики</t>
  </si>
  <si>
    <t>Департамент социальной поддержки населения   мэрии городского округа Тольятти</t>
  </si>
  <si>
    <t>9 мест</t>
  </si>
  <si>
    <t xml:space="preserve"> объектов отрасли культуры</t>
  </si>
  <si>
    <t>1.60.</t>
  </si>
  <si>
    <t>оборудование для 1зала</t>
  </si>
  <si>
    <t>Департамент информационных технологий и связи   мэрии городского округа Тольятти</t>
  </si>
  <si>
    <t>Заявку не подали</t>
  </si>
  <si>
    <t>В заявке "0"</t>
  </si>
  <si>
    <r>
      <t xml:space="preserve">Общий объем финансирования, </t>
    </r>
    <r>
      <rPr>
        <i/>
        <sz val="10"/>
        <color indexed="8"/>
        <rFont val="Times New Roman"/>
        <family val="1"/>
        <charset val="204"/>
      </rPr>
      <t>тыс.руб.</t>
    </r>
  </si>
  <si>
    <r>
      <t xml:space="preserve">сумма затрат на 1 чел. (1 усл.ед.), </t>
    </r>
    <r>
      <rPr>
        <i/>
        <sz val="8"/>
        <color indexed="8"/>
        <rFont val="Times New Roman"/>
        <family val="1"/>
        <charset val="204"/>
      </rPr>
      <t>руб.</t>
    </r>
  </si>
  <si>
    <r>
      <t xml:space="preserve">План. объем финансирования, </t>
    </r>
    <r>
      <rPr>
        <i/>
        <sz val="10"/>
        <color indexed="8"/>
        <rFont val="Times New Roman"/>
        <family val="1"/>
        <charset val="204"/>
      </rPr>
      <t>тыс.руб.</t>
    </r>
  </si>
  <si>
    <r>
      <t>2.</t>
    </r>
    <r>
      <rPr>
        <sz val="7"/>
        <color indexed="8"/>
        <rFont val="Times New Roman"/>
        <family val="1"/>
        <charset val="204"/>
      </rPr>
      <t> </t>
    </r>
  </si>
  <si>
    <t>2.3. Организация работ по капитальному ремонту, замене и установке лифтов  (подъемных устройств и лестничных маршей), в том числе</t>
  </si>
  <si>
    <t xml:space="preserve">2.1. Установка пандусов (поручней) и работы по их дооборудованию, в том числе </t>
  </si>
  <si>
    <t>1.47.</t>
  </si>
  <si>
    <t>1.48.</t>
  </si>
  <si>
    <t>2.7. Оборудование помещений (зданий) системой навигации, в том числе</t>
  </si>
  <si>
    <t>2.8. Оборудование помещений системой для слабослышащих и слабовидящих, в том числе</t>
  </si>
  <si>
    <t>Цель: улучшение качества жизни инвалидов и других маломобильных групп населения</t>
  </si>
  <si>
    <t>2.9. Разработка проектно-сметной документации на возможность создания условий доступности, в том числе</t>
  </si>
  <si>
    <t>1.49.</t>
  </si>
  <si>
    <t>1.50.</t>
  </si>
  <si>
    <t>1.53.</t>
  </si>
  <si>
    <t>1.61.</t>
  </si>
  <si>
    <t>1.62.</t>
  </si>
  <si>
    <t>1.63.</t>
  </si>
  <si>
    <t>2.</t>
  </si>
  <si>
    <t>Задача 2: Организация транспортного обслуживания инвалидов и других маломобильных групп населения</t>
  </si>
  <si>
    <t>3.4.</t>
  </si>
  <si>
    <t>3.8.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</si>
  <si>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 городского округа Тольятти на 2014-2020 годы», утвержденной постановлением мэрии городского округа Тольятти</t>
  </si>
  <si>
    <t>147636,0 руб. ср. ст-ть 1 пандуса</t>
  </si>
  <si>
    <t>134200,0 ср. ст-ть 1 пандуса</t>
  </si>
  <si>
    <t>127500,0 руб. ср. ст-ть 1 пандуса</t>
  </si>
  <si>
    <t>200000,0 руб. ср. ст-ть 1 пандуса</t>
  </si>
  <si>
    <t>140000,0  руб.ст-ть 1 пандуса</t>
  </si>
  <si>
    <t>90000,0 руб. ст-ть 1 пандуса</t>
  </si>
  <si>
    <t>67500,0 руб.ср. ст-ть групп дверей</t>
  </si>
  <si>
    <t>370000,0 руб.ср. ст-ть групп дверей</t>
  </si>
  <si>
    <t>390000,0 руб.ср. ст-ть групп дверей</t>
  </si>
  <si>
    <t>419000,0 руб. ср. ст-ть подъем.устр.</t>
  </si>
  <si>
    <t>140000,0 руб. ср. ст-ть подъем.устр.</t>
  </si>
  <si>
    <t>350000,0 руб. ср. ст-ть подъем.устр.</t>
  </si>
  <si>
    <t>380000,0 руб. ср. ст-ть подъем.устр.</t>
  </si>
  <si>
    <t>436000,0 руб. ср. ст-ть подъем.устр.</t>
  </si>
  <si>
    <t>221700,0 руб. ср. ст-ть оборуд., 31000,0 руб. ст-ть 1 проекта</t>
  </si>
  <si>
    <t>290000,0 руб. ср. ст-ть оборуд., 40000,0 руб. ст-ть 1 проекта</t>
  </si>
  <si>
    <t>120000,0  руб. ср. ст-ть 1 комплекта</t>
  </si>
  <si>
    <t>973020,0  руб. ср. ст-ть парковки</t>
  </si>
  <si>
    <t>14000,0 руб. ср. ст-ть кнопки</t>
  </si>
  <si>
    <t>10000,0 руб. ср. ст-ть кнопки</t>
  </si>
  <si>
    <t>25000,0  руб. ср. ст-ть кнопки</t>
  </si>
  <si>
    <t>25000,0 руб. ср. ст-ть кнопки</t>
  </si>
  <si>
    <t>7000,0  руб. ср. ст-ть парковки</t>
  </si>
  <si>
    <t>11100,0 руб. ср. ст-ть парковки</t>
  </si>
  <si>
    <t>30000,0  руб. ср. ст-ть парковки</t>
  </si>
  <si>
    <t>824000,0 руб. ср. ст-ть работ</t>
  </si>
  <si>
    <t>115000,0  руб. ср. ст-ть оборудования 1 зала</t>
  </si>
  <si>
    <t>65000,0  руб. ср. ст-ть оборудования 1 зала</t>
  </si>
  <si>
    <t>285000,0  ср. ст-ть работ</t>
  </si>
  <si>
    <t>95,0  руб. ср.ст-ть при оплате 50%, 165,0  руб. ср. ст-ть при оплате 100%</t>
  </si>
  <si>
    <r>
      <rPr>
        <b/>
        <sz val="12.6"/>
        <color indexed="8"/>
        <rFont val="Times New Roman"/>
        <family val="1"/>
        <charset val="204"/>
      </rPr>
      <t>Раздел V.</t>
    </r>
    <r>
      <rPr>
        <b/>
        <sz val="14"/>
        <color indexed="8"/>
        <rFont val="Times New Roman"/>
        <family val="1"/>
        <charset val="204"/>
      </rPr>
      <t xml:space="preserve"> Обоснование ресурсного обеспечения муниципальной программы</t>
    </r>
  </si>
  <si>
    <r>
      <t xml:space="preserve">6 </t>
    </r>
    <r>
      <rPr>
        <sz val="8"/>
        <color indexed="8"/>
        <rFont val="Times New Roman"/>
        <family val="1"/>
        <charset val="204"/>
      </rPr>
      <t>групп дверей</t>
    </r>
  </si>
  <si>
    <r>
      <t xml:space="preserve">4 </t>
    </r>
    <r>
      <rPr>
        <sz val="8"/>
        <color indexed="8"/>
        <rFont val="Times New Roman"/>
        <family val="1"/>
        <charset val="204"/>
      </rPr>
      <t>пандуса</t>
    </r>
  </si>
  <si>
    <r>
      <t xml:space="preserve">2 </t>
    </r>
    <r>
      <rPr>
        <sz val="8"/>
        <color indexed="8"/>
        <rFont val="Times New Roman"/>
        <family val="1"/>
        <charset val="204"/>
      </rPr>
      <t>пандуса</t>
    </r>
  </si>
  <si>
    <r>
      <t xml:space="preserve">1 </t>
    </r>
    <r>
      <rPr>
        <sz val="8"/>
        <color indexed="8"/>
        <rFont val="Times New Roman"/>
        <family val="1"/>
        <charset val="204"/>
      </rPr>
      <t>пандус</t>
    </r>
  </si>
  <si>
    <r>
      <t>1</t>
    </r>
    <r>
      <rPr>
        <sz val="8"/>
        <color indexed="8"/>
        <rFont val="Times New Roman"/>
        <family val="1"/>
        <charset val="204"/>
      </rPr>
      <t xml:space="preserve"> пандус</t>
    </r>
  </si>
  <si>
    <r>
      <t xml:space="preserve">1 </t>
    </r>
    <r>
      <rPr>
        <sz val="8"/>
        <rFont val="Times New Roman"/>
        <family val="1"/>
        <charset val="204"/>
      </rPr>
      <t xml:space="preserve">пандус </t>
    </r>
  </si>
  <si>
    <t>380 000 руб. ср. ст-ть дооборудования</t>
  </si>
  <si>
    <t>106 погонных метров поручней</t>
  </si>
  <si>
    <t>5525,0 ср. ст-ть 1 пог. м.</t>
  </si>
  <si>
    <r>
      <t xml:space="preserve">2 </t>
    </r>
    <r>
      <rPr>
        <sz val="8"/>
        <color indexed="8"/>
        <rFont val="Times New Roman"/>
        <family val="1"/>
        <charset val="204"/>
      </rPr>
      <t>группы дверей</t>
    </r>
  </si>
  <si>
    <r>
      <t xml:space="preserve">1 </t>
    </r>
    <r>
      <rPr>
        <sz val="8"/>
        <color indexed="8"/>
        <rFont val="Times New Roman"/>
        <family val="1"/>
        <charset val="204"/>
      </rPr>
      <t>группа дверей</t>
    </r>
  </si>
  <si>
    <r>
      <t xml:space="preserve">2 </t>
    </r>
    <r>
      <rPr>
        <sz val="8"/>
        <color indexed="8"/>
        <rFont val="Times New Roman"/>
        <family val="1"/>
        <charset val="204"/>
      </rPr>
      <t>подъемных уст-ва</t>
    </r>
  </si>
  <si>
    <r>
      <t xml:space="preserve">1 </t>
    </r>
    <r>
      <rPr>
        <sz val="8"/>
        <color indexed="8"/>
        <rFont val="Times New Roman"/>
        <family val="1"/>
        <charset val="204"/>
      </rPr>
      <t>подъемное уст-во</t>
    </r>
  </si>
  <si>
    <r>
      <t>1</t>
    </r>
    <r>
      <rPr>
        <sz val="8"/>
        <color indexed="8"/>
        <rFont val="Times New Roman"/>
        <family val="1"/>
        <charset val="204"/>
      </rPr>
      <t xml:space="preserve"> подъемное уст-во</t>
    </r>
  </si>
  <si>
    <r>
      <t xml:space="preserve">2 </t>
    </r>
    <r>
      <rPr>
        <sz val="8"/>
        <color indexed="8"/>
        <rFont val="Times New Roman"/>
        <family val="1"/>
        <charset val="204"/>
      </rPr>
      <t>лест. марша,</t>
    </r>
    <r>
      <rPr>
        <sz val="11"/>
        <color indexed="8"/>
        <rFont val="Times New Roman"/>
        <family val="1"/>
        <charset val="204"/>
      </rPr>
      <t xml:space="preserve"> 1 </t>
    </r>
    <r>
      <rPr>
        <sz val="8"/>
        <color indexed="8"/>
        <rFont val="Times New Roman"/>
        <family val="1"/>
        <charset val="204"/>
      </rPr>
      <t>подъемное уст.</t>
    </r>
  </si>
  <si>
    <r>
      <t xml:space="preserve">4 </t>
    </r>
    <r>
      <rPr>
        <sz val="8"/>
        <color indexed="8"/>
        <rFont val="Times New Roman"/>
        <family val="1"/>
        <charset val="204"/>
      </rPr>
      <t>помещения (4 коплекта по 6 присп.)</t>
    </r>
  </si>
  <si>
    <r>
      <t xml:space="preserve">10 </t>
    </r>
    <r>
      <rPr>
        <sz val="8"/>
        <color indexed="8"/>
        <rFont val="Times New Roman"/>
        <family val="1"/>
        <charset val="204"/>
      </rPr>
      <t>помещений (10 присп., 5 проектов)</t>
    </r>
  </si>
  <si>
    <r>
      <t xml:space="preserve">3 </t>
    </r>
    <r>
      <rPr>
        <sz val="8"/>
        <color indexed="8"/>
        <rFont val="Times New Roman"/>
        <family val="1"/>
        <charset val="204"/>
      </rPr>
      <t>помещения</t>
    </r>
  </si>
  <si>
    <r>
      <t xml:space="preserve">5 </t>
    </r>
    <r>
      <rPr>
        <sz val="8"/>
        <color indexed="8"/>
        <rFont val="Times New Roman"/>
        <family val="1"/>
        <charset val="204"/>
      </rPr>
      <t>помещений (5 присп., 3 проекта)</t>
    </r>
  </si>
  <si>
    <r>
      <t xml:space="preserve">2 </t>
    </r>
    <r>
      <rPr>
        <sz val="8"/>
        <color indexed="8"/>
        <rFont val="Times New Roman"/>
        <family val="1"/>
        <charset val="204"/>
      </rPr>
      <t>помещения (2 коплекта по 6 присп.)</t>
    </r>
  </si>
  <si>
    <r>
      <t xml:space="preserve">10 </t>
    </r>
    <r>
      <rPr>
        <sz val="8"/>
        <color indexed="8"/>
        <rFont val="Times New Roman"/>
        <family val="1"/>
        <charset val="204"/>
      </rPr>
      <t>пандусов</t>
    </r>
  </si>
  <si>
    <r>
      <t xml:space="preserve">2 </t>
    </r>
    <r>
      <rPr>
        <sz val="8"/>
        <color indexed="8"/>
        <rFont val="Times New Roman"/>
        <family val="1"/>
        <charset val="204"/>
      </rPr>
      <t>кнопки</t>
    </r>
  </si>
  <si>
    <r>
      <t xml:space="preserve">10 </t>
    </r>
    <r>
      <rPr>
        <sz val="8"/>
        <color indexed="8"/>
        <rFont val="Times New Roman"/>
        <family val="1"/>
        <charset val="204"/>
      </rPr>
      <t>кнопок</t>
    </r>
  </si>
  <si>
    <r>
      <t xml:space="preserve">1 </t>
    </r>
    <r>
      <rPr>
        <sz val="8"/>
        <color indexed="8"/>
        <rFont val="Times New Roman"/>
        <family val="1"/>
        <charset val="204"/>
      </rPr>
      <t>кнопка</t>
    </r>
  </si>
  <si>
    <r>
      <t xml:space="preserve">14 </t>
    </r>
    <r>
      <rPr>
        <sz val="8"/>
        <color indexed="8"/>
        <rFont val="Times New Roman"/>
        <family val="1"/>
        <charset val="204"/>
      </rPr>
      <t>кнопок</t>
    </r>
  </si>
  <si>
    <r>
      <t xml:space="preserve">2 </t>
    </r>
    <r>
      <rPr>
        <sz val="8"/>
        <color indexed="8"/>
        <rFont val="Times New Roman"/>
        <family val="1"/>
        <charset val="204"/>
      </rPr>
      <t>места</t>
    </r>
  </si>
  <si>
    <r>
      <t xml:space="preserve">6 </t>
    </r>
    <r>
      <rPr>
        <sz val="8"/>
        <color indexed="8"/>
        <rFont val="Times New Roman"/>
        <family val="1"/>
        <charset val="204"/>
      </rPr>
      <t>мест</t>
    </r>
  </si>
  <si>
    <t>бюджет городского округа, областной бюджет</t>
  </si>
  <si>
    <r>
      <t xml:space="preserve">2 </t>
    </r>
    <r>
      <rPr>
        <sz val="8"/>
        <color indexed="8"/>
        <rFont val="Times New Roman"/>
        <family val="1"/>
        <charset val="204"/>
      </rPr>
      <t>помещения</t>
    </r>
  </si>
  <si>
    <r>
      <t xml:space="preserve">1 </t>
    </r>
    <r>
      <rPr>
        <sz val="8"/>
        <color indexed="8"/>
        <rFont val="Times New Roman"/>
        <family val="1"/>
        <charset val="204"/>
      </rPr>
      <t>помещение</t>
    </r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</si>
  <si>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мебели), в том числе</t>
  </si>
  <si>
    <r>
      <t xml:space="preserve">2 </t>
    </r>
    <r>
      <rPr>
        <sz val="8"/>
        <color indexed="8"/>
        <rFont val="Times New Roman"/>
        <family val="1"/>
        <charset val="204"/>
      </rPr>
      <t>единицы оснащения</t>
    </r>
  </si>
  <si>
    <r>
      <t xml:space="preserve">186500,0 </t>
    </r>
    <r>
      <rPr>
        <sz val="8"/>
        <color indexed="8"/>
        <rFont val="Times New Roman"/>
        <family val="1"/>
        <charset val="204"/>
      </rPr>
      <t>руб. ср. ст-ть оснащения</t>
    </r>
  </si>
  <si>
    <r>
      <t xml:space="preserve">6 </t>
    </r>
    <r>
      <rPr>
        <sz val="8"/>
        <color indexed="8"/>
        <rFont val="Times New Roman"/>
        <family val="1"/>
        <charset val="204"/>
      </rPr>
      <t>единиц оснащения</t>
    </r>
  </si>
  <si>
    <r>
      <t xml:space="preserve">64333,0 </t>
    </r>
    <r>
      <rPr>
        <sz val="8"/>
        <color indexed="8"/>
        <rFont val="Times New Roman"/>
        <family val="1"/>
        <charset val="204"/>
      </rPr>
      <t>руб. ср. ст-ть оснащения</t>
    </r>
  </si>
  <si>
    <t xml:space="preserve">16230,0 руб. ср. ст-ть 1 кнопки  </t>
  </si>
  <si>
    <t>516000 руб. ср. ст-ть</t>
  </si>
  <si>
    <r>
      <t>20400</t>
    </r>
    <r>
      <rPr>
        <sz val="8"/>
        <color indexed="8"/>
        <rFont val="Times New Roman"/>
        <family val="1"/>
        <charset val="204"/>
      </rPr>
      <t xml:space="preserve"> поездок (оплата 100%), </t>
    </r>
    <r>
      <rPr>
        <sz val="11"/>
        <color indexed="8"/>
        <rFont val="Times New Roman"/>
        <family val="1"/>
        <charset val="204"/>
      </rPr>
      <t xml:space="preserve">16250 </t>
    </r>
    <r>
      <rPr>
        <sz val="8"/>
        <color indexed="8"/>
        <rFont val="Times New Roman"/>
        <family val="1"/>
        <charset val="204"/>
      </rPr>
      <t>поездок (оплата 50%)</t>
    </r>
  </si>
  <si>
    <r>
      <t xml:space="preserve">20400 </t>
    </r>
    <r>
      <rPr>
        <sz val="8"/>
        <color indexed="8"/>
        <rFont val="Times New Roman"/>
        <family val="1"/>
        <charset val="204"/>
      </rPr>
      <t>поездок (оплата 100%)</t>
    </r>
    <r>
      <rPr>
        <sz val="11"/>
        <color indexed="8"/>
        <rFont val="Times New Roman"/>
        <family val="1"/>
        <charset val="204"/>
      </rPr>
      <t xml:space="preserve">, 16250 </t>
    </r>
    <r>
      <rPr>
        <sz val="8"/>
        <color indexed="8"/>
        <rFont val="Times New Roman"/>
        <family val="1"/>
        <charset val="204"/>
      </rPr>
      <t>поездок (оплата 50%)</t>
    </r>
  </si>
  <si>
    <r>
      <t xml:space="preserve">20400 </t>
    </r>
    <r>
      <rPr>
        <sz val="8"/>
        <color indexed="8"/>
        <rFont val="Times New Roman"/>
        <family val="1"/>
        <charset val="204"/>
      </rPr>
      <t>поездок (оплата 100%)</t>
    </r>
    <r>
      <rPr>
        <sz val="11"/>
        <color indexed="8"/>
        <rFont val="Times New Roman"/>
        <family val="1"/>
        <charset val="204"/>
      </rPr>
      <t xml:space="preserve">, 16250 </t>
    </r>
    <r>
      <rPr>
        <sz val="8"/>
        <color indexed="8"/>
        <rFont val="Times New Roman"/>
        <family val="1"/>
        <charset val="204"/>
      </rPr>
      <t>поездок (оплата 50%) в год</t>
    </r>
  </si>
  <si>
    <r>
      <t xml:space="preserve">Итого по задаче </t>
    </r>
    <r>
      <rPr>
        <b/>
        <sz val="14"/>
        <color indexed="10"/>
        <rFont val="Times New Roman"/>
        <family val="1"/>
        <charset val="204"/>
      </rPr>
      <t>2</t>
    </r>
    <r>
      <rPr>
        <b/>
        <sz val="14"/>
        <color indexed="8"/>
        <rFont val="Times New Roman"/>
        <family val="1"/>
        <charset val="204"/>
      </rPr>
      <t>, в том числе по ГРБС</t>
    </r>
  </si>
  <si>
    <t>1.34.</t>
  </si>
  <si>
    <t>1.35.</t>
  </si>
  <si>
    <t>1.41.</t>
  </si>
  <si>
    <t>3.</t>
  </si>
  <si>
    <r>
      <t>1.</t>
    </r>
    <r>
      <rPr>
        <b/>
        <sz val="7"/>
        <color indexed="8"/>
        <rFont val="Times New Roman"/>
        <family val="1"/>
        <charset val="204"/>
      </rPr>
      <t> </t>
    </r>
  </si>
  <si>
    <t>85700 руб. ср. ст-ть перепл.</t>
  </si>
  <si>
    <r>
      <t xml:space="preserve">8 </t>
    </r>
    <r>
      <rPr>
        <sz val="8"/>
        <color indexed="8"/>
        <rFont val="Times New Roman"/>
        <family val="1"/>
        <charset val="204"/>
      </rPr>
      <t>перепланировок</t>
    </r>
  </si>
  <si>
    <t>50000,0 руб.ср. ст-ть 1 пандуса, 15043руб. ср. ст-ть проекта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</si>
  <si>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</si>
  <si>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2.10. Ремонт путей перемещений маломобильных групп населения и ивалидов, в том числе</t>
  </si>
  <si>
    <t xml:space="preserve">в объектах отрасли физической культуры и спорта </t>
  </si>
  <si>
    <t>88500,0 руб. ср. ст-ть 1 пандуса</t>
  </si>
  <si>
    <t>250 000,0 руб. ср. ст-ть подъем.устр.</t>
  </si>
  <si>
    <r>
      <t xml:space="preserve">2 </t>
    </r>
    <r>
      <rPr>
        <sz val="8"/>
        <color indexed="8"/>
        <rFont val="Times New Roman"/>
        <family val="1"/>
        <charset val="204"/>
      </rPr>
      <t>проекта</t>
    </r>
  </si>
  <si>
    <t>208500,0  руб. ср. ст-ть парковки</t>
  </si>
  <si>
    <r>
      <t xml:space="preserve">7 </t>
    </r>
    <r>
      <rPr>
        <sz val="8"/>
        <color indexed="8"/>
        <rFont val="Times New Roman"/>
        <family val="1"/>
        <charset val="204"/>
      </rPr>
      <t>пандусов,</t>
    </r>
    <r>
      <rPr>
        <sz val="11"/>
        <color indexed="8"/>
        <rFont val="Times New Roman"/>
        <family val="1"/>
        <charset val="204"/>
      </rPr>
      <t xml:space="preserve"> 96 </t>
    </r>
    <r>
      <rPr>
        <sz val="8"/>
        <color indexed="8"/>
        <rFont val="Times New Roman"/>
        <family val="1"/>
        <charset val="204"/>
      </rPr>
      <t>проектов</t>
    </r>
  </si>
  <si>
    <r>
      <t xml:space="preserve">35 </t>
    </r>
    <r>
      <rPr>
        <sz val="8"/>
        <color indexed="8"/>
        <rFont val="Times New Roman"/>
        <family val="1"/>
        <charset val="204"/>
      </rPr>
      <t>пандусов</t>
    </r>
    <r>
      <rPr>
        <sz val="11"/>
        <color indexed="8"/>
        <rFont val="Times New Roman"/>
        <family val="1"/>
        <charset val="204"/>
      </rPr>
      <t xml:space="preserve">, 3 </t>
    </r>
    <r>
      <rPr>
        <sz val="8"/>
        <color indexed="8"/>
        <rFont val="Times New Roman"/>
        <family val="1"/>
        <charset val="204"/>
      </rPr>
      <t>проекта</t>
    </r>
  </si>
  <si>
    <r>
      <t xml:space="preserve">64 </t>
    </r>
    <r>
      <rPr>
        <sz val="8"/>
        <color indexed="8"/>
        <rFont val="Times New Roman"/>
        <family val="1"/>
        <charset val="204"/>
      </rPr>
      <t>пандуса</t>
    </r>
  </si>
  <si>
    <t>к постановлению мэрии городского округа Тольятти</t>
  </si>
  <si>
    <t>197 000,0 ср. ст-ть 1 пандуса</t>
  </si>
  <si>
    <t>85 400,0 руб. ср. ст-ть 1 пандуса</t>
  </si>
  <si>
    <t>230000,0 руб. ср. ст-ть подъем.устр.</t>
  </si>
  <si>
    <t>мэрия городского округа Тольятти (МКУ "ЦХТО")</t>
  </si>
  <si>
    <t xml:space="preserve">мэрия городского округа Тольятти  (МКУ "ЦХТО")    </t>
  </si>
  <si>
    <t>Департамент социальной поддержки населения   мэрии городского округа Тольятти (МКУ "ЦП НКО и ТОС")</t>
  </si>
  <si>
    <t>1. </t>
  </si>
  <si>
    <t>2. </t>
  </si>
  <si>
    <t>Обоснование ресурсного обеспечения муниципальной программы</t>
  </si>
  <si>
    <r>
      <t xml:space="preserve">Общий объем финансирования, </t>
    </r>
    <r>
      <rPr>
        <i/>
        <sz val="10"/>
        <rFont val="Times New Roman"/>
        <family val="1"/>
        <charset val="204"/>
      </rPr>
      <t>тыс.руб.</t>
    </r>
  </si>
  <si>
    <r>
      <t xml:space="preserve">сумма затрат на 1 чел. (1 усл.ед.), </t>
    </r>
    <r>
      <rPr>
        <i/>
        <sz val="8"/>
        <rFont val="Times New Roman"/>
        <family val="1"/>
        <charset val="204"/>
      </rPr>
      <t>руб.</t>
    </r>
  </si>
  <si>
    <r>
      <t xml:space="preserve">План. объем финансирования, </t>
    </r>
    <r>
      <rPr>
        <i/>
        <sz val="10"/>
        <rFont val="Times New Roman"/>
        <family val="1"/>
        <charset val="204"/>
      </rPr>
      <t>тыс.руб.</t>
    </r>
  </si>
  <si>
    <r>
      <t xml:space="preserve">64 </t>
    </r>
    <r>
      <rPr>
        <sz val="8"/>
        <rFont val="Times New Roman"/>
        <family val="1"/>
        <charset val="204"/>
      </rPr>
      <t>пандуса</t>
    </r>
  </si>
  <si>
    <r>
      <t xml:space="preserve">8 </t>
    </r>
    <r>
      <rPr>
        <sz val="8"/>
        <rFont val="Times New Roman"/>
        <family val="1"/>
        <charset val="204"/>
      </rPr>
      <t>перепланировок</t>
    </r>
  </si>
  <si>
    <r>
      <t xml:space="preserve">2 </t>
    </r>
    <r>
      <rPr>
        <sz val="8"/>
        <rFont val="Times New Roman"/>
        <family val="1"/>
        <charset val="204"/>
      </rPr>
      <t>пандуса</t>
    </r>
  </si>
  <si>
    <r>
      <t xml:space="preserve">5 </t>
    </r>
    <r>
      <rPr>
        <sz val="8"/>
        <rFont val="Times New Roman"/>
        <family val="1"/>
        <charset val="204"/>
      </rPr>
      <t>пандусов</t>
    </r>
  </si>
  <si>
    <r>
      <t>1</t>
    </r>
    <r>
      <rPr>
        <sz val="8"/>
        <rFont val="Times New Roman"/>
        <family val="1"/>
        <charset val="204"/>
      </rPr>
      <t xml:space="preserve"> пандус</t>
    </r>
  </si>
  <si>
    <r>
      <t xml:space="preserve">1 </t>
    </r>
    <r>
      <rPr>
        <sz val="8"/>
        <rFont val="Times New Roman"/>
        <family val="1"/>
        <charset val="204"/>
      </rPr>
      <t>подъемное уст-во</t>
    </r>
  </si>
  <si>
    <r>
      <t xml:space="preserve">2 </t>
    </r>
    <r>
      <rPr>
        <sz val="8"/>
        <rFont val="Times New Roman"/>
        <family val="1"/>
        <charset val="204"/>
      </rPr>
      <t>проекта</t>
    </r>
  </si>
  <si>
    <r>
      <t>20400</t>
    </r>
    <r>
      <rPr>
        <sz val="8"/>
        <rFont val="Times New Roman"/>
        <family val="1"/>
        <charset val="204"/>
      </rPr>
      <t xml:space="preserve"> поездок (оплата 100%), </t>
    </r>
    <r>
      <rPr>
        <sz val="11"/>
        <rFont val="Times New Roman"/>
        <family val="1"/>
        <charset val="204"/>
      </rPr>
      <t xml:space="preserve">16250 </t>
    </r>
    <r>
      <rPr>
        <sz val="8"/>
        <rFont val="Times New Roman"/>
        <family val="1"/>
        <charset val="204"/>
      </rPr>
      <t>поездок (оплата 50%)</t>
    </r>
  </si>
  <si>
    <r>
      <t xml:space="preserve">20400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16250 </t>
    </r>
    <r>
      <rPr>
        <sz val="8"/>
        <rFont val="Times New Roman"/>
        <family val="1"/>
        <charset val="204"/>
      </rPr>
      <t>поездок (оплата 50%)</t>
    </r>
  </si>
  <si>
    <r>
      <t xml:space="preserve">20400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16250 </t>
    </r>
    <r>
      <rPr>
        <sz val="8"/>
        <rFont val="Times New Roman"/>
        <family val="1"/>
        <charset val="204"/>
      </rPr>
      <t>поездок (оплата 50%) в год</t>
    </r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</si>
  <si>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</si>
  <si>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>90,0  руб. ср.ст-ть при оплате 50%, 162,0  руб. ср. ст-ть при оплате 100%</t>
  </si>
  <si>
    <t>101 500,0 руб. ср. ст-ть 1 пандуса</t>
  </si>
  <si>
    <t>101500,0 руб. ср. ст-ть 1 пандуса</t>
  </si>
  <si>
    <t>85 626 руб. ср. ст-ть перепл.</t>
  </si>
  <si>
    <t>85625 руб. ср. ст-ть перепл.</t>
  </si>
  <si>
    <t>90000,0  руб.ст-ть 1 пандуса</t>
  </si>
  <si>
    <r>
      <t>1</t>
    </r>
    <r>
      <rPr>
        <sz val="8"/>
        <color indexed="10"/>
        <rFont val="Times New Roman"/>
        <family val="1"/>
        <charset val="204"/>
      </rPr>
      <t xml:space="preserve"> пандус</t>
    </r>
  </si>
  <si>
    <r>
      <rPr>
        <sz val="11"/>
        <color indexed="10"/>
        <rFont val="Times New Roman"/>
        <family val="1"/>
        <charset val="204"/>
      </rPr>
      <t xml:space="preserve">2 </t>
    </r>
    <r>
      <rPr>
        <sz val="8"/>
        <color indexed="10"/>
        <rFont val="Times New Roman"/>
        <family val="1"/>
        <charset val="204"/>
      </rPr>
      <t>подъемных уст-ва</t>
    </r>
  </si>
  <si>
    <t>120000,0 руб. ср. ст-ть подъем.устр.</t>
  </si>
  <si>
    <r>
      <t xml:space="preserve">4 </t>
    </r>
    <r>
      <rPr>
        <sz val="8"/>
        <color indexed="10"/>
        <rFont val="Times New Roman"/>
        <family val="1"/>
        <charset val="204"/>
      </rPr>
      <t>пандусов,</t>
    </r>
    <r>
      <rPr>
        <sz val="11"/>
        <color indexed="10"/>
        <rFont val="Times New Roman"/>
        <family val="1"/>
        <charset val="204"/>
      </rPr>
      <t xml:space="preserve"> 26 </t>
    </r>
    <r>
      <rPr>
        <sz val="8"/>
        <color indexed="10"/>
        <rFont val="Times New Roman"/>
        <family val="1"/>
        <charset val="204"/>
      </rPr>
      <t>проектов</t>
    </r>
  </si>
  <si>
    <t>55152,0 руб. ср. ст-ть пандуса, 14592,0 руб. ср. ст-ть проекта</t>
  </si>
  <si>
    <r>
      <rPr>
        <sz val="11"/>
        <color indexed="10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пандуса</t>
    </r>
  </si>
  <si>
    <r>
      <rPr>
        <sz val="8"/>
        <color indexed="10"/>
        <rFont val="Times New Roman"/>
        <family val="1"/>
        <charset val="204"/>
      </rPr>
      <t>55500,0</t>
    </r>
    <r>
      <rPr>
        <sz val="8"/>
        <rFont val="Times New Roman"/>
        <family val="1"/>
        <charset val="204"/>
      </rPr>
      <t xml:space="preserve"> руб. ср. ст-ть 1 пандуса</t>
    </r>
  </si>
  <si>
    <t>1 подъемное уст-во</t>
  </si>
  <si>
    <t>564065,5 руб. ст-ть оборудования</t>
  </si>
  <si>
    <r>
      <rPr>
        <sz val="8"/>
        <color indexed="10"/>
        <rFont val="Times New Roman"/>
        <family val="1"/>
        <charset val="204"/>
      </rPr>
      <t>207000,0</t>
    </r>
    <r>
      <rPr>
        <sz val="8"/>
        <rFont val="Times New Roman"/>
        <family val="1"/>
        <charset val="204"/>
      </rPr>
      <t xml:space="preserve"> руб. ср. ст-ть подъем.устр.</t>
    </r>
  </si>
  <si>
    <t>1 санитарно- гигиеническое помещение</t>
  </si>
  <si>
    <t>1 место парковки</t>
  </si>
  <si>
    <t>4000,0 руб. ср. ст-ть места парковки</t>
  </si>
  <si>
    <t>208500,0  руб. ср. ст-ть проекта</t>
  </si>
  <si>
    <r>
      <t xml:space="preserve">4 </t>
    </r>
    <r>
      <rPr>
        <sz val="8"/>
        <rFont val="Times New Roman"/>
        <family val="1"/>
        <charset val="204"/>
      </rPr>
      <t>пандуса</t>
    </r>
  </si>
  <si>
    <t>55500,0 руб. ср. ст-ть 1 пандуса</t>
  </si>
  <si>
    <r>
      <t xml:space="preserve">2 </t>
    </r>
    <r>
      <rPr>
        <sz val="8"/>
        <rFont val="Times New Roman"/>
        <family val="1"/>
        <charset val="204"/>
      </rPr>
      <t>подъемных уст-ва</t>
    </r>
  </si>
  <si>
    <t>207000,0 руб. ср. ст-ть подъем.устр.</t>
  </si>
  <si>
    <t>50000,0 руб. ср. ст-ть пандуса, 15000,0 руб. ср. ст-ть проекта</t>
  </si>
  <si>
    <t>2017 год</t>
  </si>
  <si>
    <r>
      <t xml:space="preserve">сумма затрат на 1 чел. (1 усл.ед.), </t>
    </r>
    <r>
      <rPr>
        <i/>
        <sz val="8"/>
        <color indexed="10"/>
        <rFont val="Times New Roman"/>
        <family val="1"/>
        <charset val="204"/>
      </rPr>
      <t>руб.</t>
    </r>
  </si>
  <si>
    <r>
      <t xml:space="preserve">План. объем финансирования, </t>
    </r>
    <r>
      <rPr>
        <i/>
        <sz val="10"/>
        <color indexed="10"/>
        <rFont val="Times New Roman"/>
        <family val="1"/>
        <charset val="204"/>
      </rPr>
      <t>тыс.руб.</t>
    </r>
  </si>
  <si>
    <r>
      <t>201</t>
    </r>
    <r>
      <rPr>
        <b/>
        <sz val="11"/>
        <color indexed="10"/>
        <rFont val="Times New Roman"/>
        <family val="1"/>
        <charset val="204"/>
      </rPr>
      <t>8</t>
    </r>
    <r>
      <rPr>
        <b/>
        <sz val="11"/>
        <rFont val="Times New Roman"/>
        <family val="1"/>
        <charset val="204"/>
      </rPr>
      <t>-2020 год</t>
    </r>
  </si>
  <si>
    <r>
      <t>60</t>
    </r>
    <r>
      <rPr>
        <sz val="8"/>
        <color indexed="10"/>
        <rFont val="Times New Roman"/>
        <family val="1"/>
        <charset val="204"/>
      </rPr>
      <t>пандусов,</t>
    </r>
    <r>
      <rPr>
        <sz val="11"/>
        <color indexed="10"/>
        <rFont val="Times New Roman"/>
        <family val="1"/>
        <charset val="204"/>
      </rPr>
      <t xml:space="preserve"> 40 </t>
    </r>
    <r>
      <rPr>
        <sz val="8"/>
        <color indexed="10"/>
        <rFont val="Times New Roman"/>
        <family val="1"/>
        <charset val="204"/>
      </rPr>
      <t>проектов</t>
    </r>
  </si>
  <si>
    <r>
      <t xml:space="preserve">125000,0 </t>
    </r>
    <r>
      <rPr>
        <sz val="8"/>
        <rFont val="Times New Roman"/>
        <family val="1"/>
        <charset val="204"/>
      </rPr>
      <t>руб. ср. ст-ть пандуса,</t>
    </r>
    <r>
      <rPr>
        <sz val="8"/>
        <color indexed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14592,0 руб. ср. ст-ть проекта</t>
    </r>
  </si>
  <si>
    <r>
      <t xml:space="preserve">1 </t>
    </r>
    <r>
      <rPr>
        <sz val="8"/>
        <color indexed="10"/>
        <rFont val="Times New Roman"/>
        <family val="1"/>
        <charset val="204"/>
      </rPr>
      <t>пандус,</t>
    </r>
    <r>
      <rPr>
        <sz val="11"/>
        <color indexed="10"/>
        <rFont val="Times New Roman"/>
        <family val="1"/>
        <charset val="204"/>
      </rPr>
      <t xml:space="preserve"> 16 </t>
    </r>
    <r>
      <rPr>
        <sz val="8"/>
        <color indexed="10"/>
        <rFont val="Times New Roman"/>
        <family val="1"/>
        <charset val="204"/>
      </rPr>
      <t>проектов</t>
    </r>
  </si>
  <si>
    <t>49688,0 руб. ср. ст-ть пандуса, 15000,0 руб. ср. ст-ть проекта</t>
  </si>
  <si>
    <r>
      <t xml:space="preserve">16 </t>
    </r>
    <r>
      <rPr>
        <sz val="8"/>
        <color indexed="10"/>
        <rFont val="Times New Roman"/>
        <family val="1"/>
        <charset val="204"/>
      </rPr>
      <t>пандусов,</t>
    </r>
    <r>
      <rPr>
        <sz val="11"/>
        <color indexed="10"/>
        <rFont val="Times New Roman"/>
        <family val="1"/>
        <charset val="204"/>
      </rPr>
      <t xml:space="preserve"> 27 </t>
    </r>
    <r>
      <rPr>
        <sz val="8"/>
        <color indexed="10"/>
        <rFont val="Times New Roman"/>
        <family val="1"/>
        <charset val="204"/>
      </rPr>
      <t>проектов</t>
    </r>
  </si>
  <si>
    <t>50000,0 руб. ср. ст-ть пандуса</t>
  </si>
  <si>
    <r>
      <t xml:space="preserve">24 </t>
    </r>
    <r>
      <rPr>
        <sz val="8"/>
        <color indexed="10"/>
        <rFont val="Times New Roman"/>
        <family val="1"/>
        <charset val="204"/>
      </rPr>
      <t>пандуса</t>
    </r>
  </si>
  <si>
    <r>
      <t xml:space="preserve">6 </t>
    </r>
    <r>
      <rPr>
        <sz val="8"/>
        <color indexed="10"/>
        <rFont val="Times New Roman"/>
        <family val="1"/>
        <charset val="204"/>
      </rPr>
      <t>пандусов,</t>
    </r>
    <r>
      <rPr>
        <sz val="11"/>
        <color indexed="10"/>
        <rFont val="Times New Roman"/>
        <family val="1"/>
        <charset val="204"/>
      </rPr>
      <t xml:space="preserve"> 60 </t>
    </r>
    <r>
      <rPr>
        <sz val="8"/>
        <color indexed="10"/>
        <rFont val="Times New Roman"/>
        <family val="1"/>
        <charset val="204"/>
      </rPr>
      <t>проектов</t>
    </r>
  </si>
  <si>
    <t>Департамент градостроительной деятельности мэрии городского округа Тольятти</t>
  </si>
  <si>
    <r>
      <t xml:space="preserve">2 </t>
    </r>
    <r>
      <rPr>
        <sz val="8"/>
        <color indexed="10"/>
        <rFont val="Times New Roman"/>
        <family val="1"/>
        <charset val="204"/>
      </rPr>
      <t>проекта</t>
    </r>
  </si>
  <si>
    <r>
      <t xml:space="preserve">20400 </t>
    </r>
    <r>
      <rPr>
        <sz val="8"/>
        <color indexed="10"/>
        <rFont val="Times New Roman"/>
        <family val="1"/>
        <charset val="204"/>
      </rPr>
      <t>поездок (оплата 100%)</t>
    </r>
    <r>
      <rPr>
        <sz val="11"/>
        <color indexed="10"/>
        <rFont val="Times New Roman"/>
        <family val="1"/>
        <charset val="204"/>
      </rPr>
      <t xml:space="preserve">, 16250 </t>
    </r>
    <r>
      <rPr>
        <sz val="8"/>
        <color indexed="10"/>
        <rFont val="Times New Roman"/>
        <family val="1"/>
        <charset val="204"/>
      </rPr>
      <t>поездок (оплата 50%)</t>
    </r>
  </si>
  <si>
    <r>
      <t xml:space="preserve">2 </t>
    </r>
    <r>
      <rPr>
        <sz val="8"/>
        <color indexed="10"/>
        <rFont val="Times New Roman"/>
        <family val="1"/>
        <charset val="204"/>
      </rPr>
      <t>пандуса</t>
    </r>
  </si>
  <si>
    <t>130000,0 руб. ср. ст-ть 1 пандуса</t>
  </si>
  <si>
    <r>
      <t xml:space="preserve">1 </t>
    </r>
    <r>
      <rPr>
        <sz val="8"/>
        <color indexed="10"/>
        <rFont val="Times New Roman"/>
        <family val="1"/>
        <charset val="204"/>
      </rPr>
      <t>подъемное уст-во</t>
    </r>
  </si>
  <si>
    <t>167000,0 руб. ср. ст-ть подъем.устр.</t>
  </si>
  <si>
    <t>1.64.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</si>
  <si>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</si>
  <si>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1. Устройство съездов с пешеходных дорожек на пешеходных переходах</t>
  </si>
  <si>
    <r>
      <t xml:space="preserve">400 </t>
    </r>
    <r>
      <rPr>
        <sz val="8"/>
        <color indexed="10"/>
        <rFont val="Times New Roman"/>
        <family val="1"/>
        <charset val="204"/>
      </rPr>
      <t>съездов с дорожек</t>
    </r>
  </si>
  <si>
    <r>
      <t xml:space="preserve">2130,0 </t>
    </r>
    <r>
      <rPr>
        <sz val="8"/>
        <color indexed="10"/>
        <rFont val="Times New Roman"/>
        <family val="1"/>
        <charset val="204"/>
      </rPr>
      <t>руб. ср. ст-ть съезда</t>
    </r>
  </si>
  <si>
    <t>Итого по задаче 3, в том числе по ГРБС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</si>
  <si>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</si>
  <si>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</si>
  <si>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</si>
  <si>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</si>
  <si>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</si>
  <si>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</si>
  <si>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</si>
  <si>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</si>
  <si>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</si>
  <si>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</si>
  <si>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</si>
  <si>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r>
      <t xml:space="preserve">Управление физической культуры и спорта мэрии городского округа Тольятти  </t>
    </r>
    <r>
      <rPr>
        <sz val="8"/>
        <color indexed="10"/>
        <rFont val="Times New Roman"/>
        <family val="1"/>
        <charset val="204"/>
      </rPr>
      <t>(МБОУДОД КСДЮСШОР №13 "Волгарь")</t>
    </r>
  </si>
  <si>
    <r>
      <t xml:space="preserve">Управление физической культуры и спорта мэрии городского округа Тольятти  </t>
    </r>
    <r>
      <rPr>
        <sz val="8"/>
        <color indexed="10"/>
        <rFont val="Times New Roman"/>
        <family val="1"/>
        <charset val="204"/>
      </rPr>
      <t>(МБОУДОД КСДЮСШОР №13 "Волгарь")</t>
    </r>
    <r>
      <rPr>
        <sz val="8"/>
        <rFont val="Times New Roman"/>
        <family val="1"/>
        <charset val="204"/>
      </rPr>
      <t xml:space="preserve">
</t>
    </r>
  </si>
  <si>
    <r>
      <rPr>
        <sz val="8"/>
        <color indexed="10"/>
        <rFont val="Times New Roman"/>
        <family val="1"/>
        <charset val="204"/>
      </rPr>
      <t xml:space="preserve">101000,0 </t>
    </r>
    <r>
      <rPr>
        <sz val="8"/>
        <rFont val="Times New Roman"/>
        <family val="1"/>
        <charset val="204"/>
      </rPr>
      <t xml:space="preserve"> руб.ст-ть 1 пандуса</t>
    </r>
  </si>
  <si>
    <r>
      <rPr>
        <sz val="8"/>
        <color indexed="10"/>
        <rFont val="Times New Roman"/>
        <family val="1"/>
        <charset val="204"/>
      </rPr>
      <t xml:space="preserve">101000,0 </t>
    </r>
    <r>
      <rPr>
        <sz val="8"/>
        <rFont val="Times New Roman"/>
        <family val="1"/>
        <charset val="204"/>
      </rPr>
      <t xml:space="preserve"> руб.ст-ть 1 пандуса</t>
    </r>
  </si>
  <si>
    <r>
      <t xml:space="preserve">1 </t>
    </r>
    <r>
      <rPr>
        <sz val="8"/>
        <color indexed="10"/>
        <rFont val="Times New Roman"/>
        <family val="1"/>
        <charset val="204"/>
      </rPr>
      <t>группа дверей</t>
    </r>
  </si>
  <si>
    <r>
      <rPr>
        <sz val="8"/>
        <color indexed="10"/>
        <rFont val="Times New Roman"/>
        <family val="1"/>
        <charset val="204"/>
      </rPr>
      <t>157000,0</t>
    </r>
    <r>
      <rPr>
        <sz val="8"/>
        <rFont val="Times New Roman"/>
        <family val="1"/>
        <charset val="204"/>
      </rPr>
      <t xml:space="preserve"> руб. ср. ст-ть подъем.устр.</t>
    </r>
  </si>
  <si>
    <t>101000,0  руб.ст-ть 1 пандуса</t>
  </si>
  <si>
    <r>
      <t xml:space="preserve">1 </t>
    </r>
    <r>
      <rPr>
        <sz val="8"/>
        <rFont val="Times New Roman"/>
        <family val="1"/>
        <charset val="204"/>
      </rPr>
      <t>группа дверей</t>
    </r>
  </si>
  <si>
    <t>157000,0 руб. ср. ст-ть подъем.устр.</t>
  </si>
  <si>
    <t>Управление физической культуры и спорта мэрии городского округа Тольятти  (МБОУДОД КСДЮСШОР №13 "Волгарь")</t>
  </si>
  <si>
    <r>
      <t xml:space="preserve">3 </t>
    </r>
    <r>
      <rPr>
        <sz val="8"/>
        <color indexed="10"/>
        <rFont val="Times New Roman"/>
        <family val="1"/>
        <charset val="204"/>
      </rPr>
      <t>проекта</t>
    </r>
  </si>
  <si>
    <r>
      <t xml:space="preserve">бюджет городского округа, </t>
    </r>
    <r>
      <rPr>
        <sz val="8"/>
        <color indexed="10"/>
        <rFont val="Times New Roman"/>
        <family val="1"/>
        <charset val="204"/>
      </rPr>
      <t>федеральный бюджет</t>
    </r>
  </si>
  <si>
    <t>282050,0 руб. ст-ть оборудования</t>
  </si>
  <si>
    <r>
      <t>90,0  руб. ср.ст-ть при оплате 50%,</t>
    </r>
    <r>
      <rPr>
        <sz val="8"/>
        <color indexed="10"/>
        <rFont val="Times New Roman"/>
        <family val="1"/>
        <charset val="204"/>
      </rPr>
      <t xml:space="preserve"> 161,0</t>
    </r>
    <r>
      <rPr>
        <sz val="8"/>
        <rFont val="Times New Roman"/>
        <family val="1"/>
        <charset val="204"/>
      </rPr>
      <t xml:space="preserve">  руб. ср. ст-ть при оплате 100%</t>
    </r>
  </si>
  <si>
    <t>179000,0 руб. ср. ст-ть 2 проектов; 59000,0 руб. ср. ст-ть 1 проекта</t>
  </si>
  <si>
    <r>
      <t xml:space="preserve">4 </t>
    </r>
    <r>
      <rPr>
        <sz val="8"/>
        <rFont val="Times New Roman"/>
        <family val="1"/>
        <charset val="204"/>
      </rPr>
      <t>пандусов,</t>
    </r>
    <r>
      <rPr>
        <sz val="11"/>
        <rFont val="Times New Roman"/>
        <family val="1"/>
        <charset val="204"/>
      </rPr>
      <t xml:space="preserve"> 26</t>
    </r>
    <r>
      <rPr>
        <sz val="1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проектов</t>
    </r>
  </si>
  <si>
    <t>3.9.</t>
  </si>
  <si>
    <t>56000,0  руб. средняя ст-ть 1 группы дверей</t>
  </si>
  <si>
    <t>2 санитарно- гигиенических помещения</t>
  </si>
  <si>
    <r>
      <t xml:space="preserve">3 </t>
    </r>
    <r>
      <rPr>
        <sz val="8"/>
        <rFont val="Times New Roman"/>
        <family val="1"/>
        <charset val="204"/>
      </rPr>
      <t>проекта</t>
    </r>
  </si>
  <si>
    <r>
      <t xml:space="preserve">4 </t>
    </r>
    <r>
      <rPr>
        <sz val="8"/>
        <rFont val="Times New Roman"/>
        <family val="1"/>
        <charset val="204"/>
      </rPr>
      <t>пандуса,</t>
    </r>
    <r>
      <rPr>
        <sz val="11"/>
        <rFont val="Times New Roman"/>
        <family val="1"/>
        <charset val="204"/>
      </rPr>
      <t xml:space="preserve"> 26 </t>
    </r>
    <r>
      <rPr>
        <sz val="8"/>
        <rFont val="Times New Roman"/>
        <family val="1"/>
        <charset val="204"/>
      </rPr>
      <t>проектов</t>
    </r>
  </si>
  <si>
    <r>
      <t xml:space="preserve">94 </t>
    </r>
    <r>
      <rPr>
        <sz val="8"/>
        <color indexed="10"/>
        <rFont val="Times New Roman"/>
        <family val="1"/>
        <charset val="204"/>
      </rPr>
      <t>пандуса,</t>
    </r>
    <r>
      <rPr>
        <sz val="11"/>
        <color indexed="10"/>
        <rFont val="Times New Roman"/>
        <family val="1"/>
        <charset val="204"/>
      </rPr>
      <t xml:space="preserve"> 141 </t>
    </r>
    <r>
      <rPr>
        <sz val="8"/>
        <color indexed="10"/>
        <rFont val="Times New Roman"/>
        <family val="1"/>
        <charset val="204"/>
      </rPr>
      <t>проект</t>
    </r>
  </si>
  <si>
    <t>49840,0 руб. ср. ст-ть пандуса, 15000,0 руб. ср. ст-ть проекта</t>
  </si>
  <si>
    <r>
      <t xml:space="preserve">36 </t>
    </r>
    <r>
      <rPr>
        <sz val="8"/>
        <color indexed="10"/>
        <rFont val="Times New Roman"/>
        <family val="1"/>
        <charset val="204"/>
      </rPr>
      <t>пандусов</t>
    </r>
  </si>
  <si>
    <t>49889,0 руб. ср. ст-ть пандуса</t>
  </si>
  <si>
    <r>
      <t xml:space="preserve">25 </t>
    </r>
    <r>
      <rPr>
        <sz val="8"/>
        <color indexed="10"/>
        <rFont val="Times New Roman"/>
        <family val="1"/>
        <charset val="204"/>
      </rPr>
      <t>пандусов,</t>
    </r>
    <r>
      <rPr>
        <sz val="11"/>
        <color indexed="10"/>
        <rFont val="Times New Roman"/>
        <family val="1"/>
        <charset val="204"/>
      </rPr>
      <t xml:space="preserve"> 36 </t>
    </r>
    <r>
      <rPr>
        <sz val="8"/>
        <color indexed="10"/>
        <rFont val="Times New Roman"/>
        <family val="1"/>
        <charset val="204"/>
      </rPr>
      <t>проектов</t>
    </r>
  </si>
  <si>
    <t>50240,0 руб. ср. ст-ть пандуса, 15000,0 руб. ср. ст-ть проекта</t>
  </si>
  <si>
    <r>
      <t>81</t>
    </r>
    <r>
      <rPr>
        <sz val="8"/>
        <color indexed="10"/>
        <rFont val="Times New Roman"/>
        <family val="1"/>
        <charset val="204"/>
      </rPr>
      <t>пандус,</t>
    </r>
    <r>
      <rPr>
        <sz val="11"/>
        <color indexed="10"/>
        <rFont val="Times New Roman"/>
        <family val="1"/>
        <charset val="204"/>
      </rPr>
      <t xml:space="preserve"> 45 </t>
    </r>
    <r>
      <rPr>
        <sz val="8"/>
        <color indexed="10"/>
        <rFont val="Times New Roman"/>
        <family val="1"/>
        <charset val="204"/>
      </rPr>
      <t>проектов</t>
    </r>
  </si>
  <si>
    <t>49691,0 руб. ср. ст-ть пандуса, 15000,0 руб. ср. ст-ть проекта</t>
  </si>
  <si>
    <t xml:space="preserve">Управление физической культуры и спорта мэрии городского округа Тольятти  (МБОУДОД КСДЮСШОР №13 "Волгарь")
</t>
  </si>
  <si>
    <t>179000,0  руб. ср. ст-ть проекта</t>
  </si>
  <si>
    <t>Управление физической культуры и спорта мэрии городского округа Тольятти (МБОУДОД КСДЮСШОР №13 "Волгарь")</t>
  </si>
  <si>
    <t>37 500,0 ср. ст-ть 1 поручня</t>
  </si>
  <si>
    <t>13 000,0 ср. ст-ть 1 доводчика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</si>
  <si>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СДЮСШОР №4 "Шахматы" 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</si>
  <si>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КСДЮСШОР №10 "Олимп")</t>
    </r>
  </si>
  <si>
    <t>бюджет городского округа, федеральный бюджет</t>
  </si>
  <si>
    <r>
      <t>29,2</t>
    </r>
    <r>
      <rPr>
        <sz val="8"/>
        <color indexed="10"/>
        <rFont val="Times New Roman"/>
        <family val="1"/>
        <charset val="204"/>
      </rPr>
      <t xml:space="preserve"> п/м</t>
    </r>
  </si>
  <si>
    <r>
      <t xml:space="preserve">10 </t>
    </r>
    <r>
      <rPr>
        <sz val="8"/>
        <color indexed="10"/>
        <rFont val="Times New Roman"/>
        <family val="1"/>
        <charset val="204"/>
      </rPr>
      <t>доводчи ков</t>
    </r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</si>
  <si>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КСДЮСШОР №10 "Олимп" )</t>
    </r>
  </si>
  <si>
    <r>
      <rPr>
        <sz val="8"/>
        <color indexed="10"/>
        <rFont val="Times New Roman"/>
        <family val="1"/>
        <charset val="204"/>
      </rPr>
      <t>112000,0</t>
    </r>
    <r>
      <rPr>
        <sz val="8"/>
        <rFont val="Times New Roman"/>
        <family val="1"/>
        <charset val="204"/>
      </rPr>
      <t xml:space="preserve"> руб. ср. ст-ть подъем. устр.</t>
    </r>
  </si>
  <si>
    <r>
      <t xml:space="preserve">1 </t>
    </r>
    <r>
      <rPr>
        <sz val="8"/>
        <color indexed="10"/>
        <rFont val="Times New Roman"/>
        <family val="1"/>
        <charset val="204"/>
      </rPr>
      <t>помещение (1014 п/м)</t>
    </r>
  </si>
  <si>
    <t>166,5 ср. ст-ть 1 п/м</t>
  </si>
  <si>
    <t>1000,0 ср. ст-ть 1 таблички с пиктограммой</t>
  </si>
  <si>
    <r>
      <t xml:space="preserve">2 </t>
    </r>
    <r>
      <rPr>
        <sz val="8"/>
        <color indexed="10"/>
        <rFont val="Times New Roman"/>
        <family val="1"/>
        <charset val="204"/>
      </rPr>
      <t>помещения       (16 табличек)</t>
    </r>
  </si>
  <si>
    <t>мэрия городского округа Тольятти (МКУ г.о. Тольятти "ЦХТО")</t>
  </si>
  <si>
    <t xml:space="preserve">мэрия городского округа Тольятти  (МКУ г.о. Тольятти "ЦХТО")    </t>
  </si>
  <si>
    <t>2018-2020 год</t>
  </si>
  <si>
    <r>
      <t xml:space="preserve">94 </t>
    </r>
    <r>
      <rPr>
        <sz val="8"/>
        <rFont val="Times New Roman"/>
        <family val="1"/>
        <charset val="204"/>
      </rPr>
      <t>пандуса,</t>
    </r>
    <r>
      <rPr>
        <sz val="11"/>
        <rFont val="Times New Roman"/>
        <family val="1"/>
        <charset val="204"/>
      </rPr>
      <t xml:space="preserve"> 141 </t>
    </r>
    <r>
      <rPr>
        <sz val="8"/>
        <rFont val="Times New Roman"/>
        <family val="1"/>
        <charset val="204"/>
      </rPr>
      <t>проект</t>
    </r>
  </si>
  <si>
    <r>
      <t xml:space="preserve">36 </t>
    </r>
    <r>
      <rPr>
        <sz val="8"/>
        <rFont val="Times New Roman"/>
        <family val="1"/>
        <charset val="204"/>
      </rPr>
      <t>пандусов</t>
    </r>
  </si>
  <si>
    <r>
      <t xml:space="preserve">25 </t>
    </r>
    <r>
      <rPr>
        <sz val="8"/>
        <rFont val="Times New Roman"/>
        <family val="1"/>
        <charset val="204"/>
      </rPr>
      <t>пандусов,</t>
    </r>
    <r>
      <rPr>
        <sz val="11"/>
        <rFont val="Times New Roman"/>
        <family val="1"/>
        <charset val="204"/>
      </rPr>
      <t xml:space="preserve"> 36 </t>
    </r>
    <r>
      <rPr>
        <sz val="8"/>
        <rFont val="Times New Roman"/>
        <family val="1"/>
        <charset val="204"/>
      </rPr>
      <t>проектов</t>
    </r>
  </si>
  <si>
    <r>
      <t>81</t>
    </r>
    <r>
      <rPr>
        <sz val="8"/>
        <rFont val="Times New Roman"/>
        <family val="1"/>
        <charset val="204"/>
      </rPr>
      <t>пандус,</t>
    </r>
    <r>
      <rPr>
        <sz val="11"/>
        <rFont val="Times New Roman"/>
        <family val="1"/>
        <charset val="204"/>
      </rPr>
      <t xml:space="preserve"> 45 </t>
    </r>
    <r>
      <rPr>
        <sz val="8"/>
        <rFont val="Times New Roman"/>
        <family val="1"/>
        <charset val="204"/>
      </rPr>
      <t>проектов</t>
    </r>
  </si>
  <si>
    <t>Управление физической культуры и спорта мэрии городского округа Тольятти (МБУДО СДЮСШОР №4 "Шахматы" )</t>
  </si>
  <si>
    <r>
      <t>29,2</t>
    </r>
    <r>
      <rPr>
        <sz val="8"/>
        <rFont val="Times New Roman"/>
        <family val="1"/>
        <charset val="204"/>
      </rPr>
      <t xml:space="preserve"> п/м</t>
    </r>
  </si>
  <si>
    <t>Управление физической культуры и спорта мэрии городского округа Тольятти (МБУДО КСДЮСШОР №10 "Олимп" )</t>
  </si>
  <si>
    <r>
      <t xml:space="preserve">10 </t>
    </r>
    <r>
      <rPr>
        <sz val="8"/>
        <rFont val="Times New Roman"/>
        <family val="1"/>
        <charset val="204"/>
      </rPr>
      <t>доводчи ков</t>
    </r>
  </si>
  <si>
    <t>112000,0 руб. ср. ст-ть подъем. устр.</t>
  </si>
  <si>
    <t>Управление физической культуры и спорта мэрии городского округа Тольятти (МБУДО КСДЮСШОР №10 "Олимп")</t>
  </si>
  <si>
    <r>
      <t xml:space="preserve">1 </t>
    </r>
    <r>
      <rPr>
        <sz val="8"/>
        <rFont val="Times New Roman"/>
        <family val="1"/>
        <charset val="204"/>
      </rPr>
      <t>помещение (1014 п/м)</t>
    </r>
  </si>
  <si>
    <r>
      <t xml:space="preserve">2 </t>
    </r>
    <r>
      <rPr>
        <sz val="8"/>
        <rFont val="Times New Roman"/>
        <family val="1"/>
        <charset val="204"/>
      </rPr>
      <t>помещения       (16 табличек)</t>
    </r>
  </si>
  <si>
    <r>
      <t xml:space="preserve">400 </t>
    </r>
    <r>
      <rPr>
        <sz val="8"/>
        <rFont val="Times New Roman"/>
        <family val="1"/>
        <charset val="204"/>
      </rPr>
      <t>съездов с дорожек</t>
    </r>
  </si>
  <si>
    <r>
      <t xml:space="preserve">2130,0 </t>
    </r>
    <r>
      <rPr>
        <sz val="8"/>
        <rFont val="Times New Roman"/>
        <family val="1"/>
        <charset val="204"/>
      </rPr>
      <t>руб. ср. ст-ть съезда</t>
    </r>
  </si>
  <si>
    <r>
      <t>29,2</t>
    </r>
    <r>
      <rPr>
        <sz val="8"/>
        <rFont val="Times New Roman"/>
        <family val="1"/>
        <charset val="204"/>
      </rPr>
      <t xml:space="preserve"> п/м</t>
    </r>
    <r>
      <rPr>
        <sz val="8"/>
        <color indexed="10"/>
        <rFont val="Times New Roman"/>
        <family val="1"/>
        <charset val="204"/>
      </rPr>
      <t>,2 пандуса</t>
    </r>
  </si>
  <si>
    <r>
      <t xml:space="preserve">10 </t>
    </r>
    <r>
      <rPr>
        <sz val="8"/>
        <rFont val="Times New Roman"/>
        <family val="1"/>
        <charset val="204"/>
      </rPr>
      <t xml:space="preserve">доводчи ков, </t>
    </r>
    <r>
      <rPr>
        <sz val="8"/>
        <color indexed="10"/>
        <rFont val="Times New Roman"/>
        <family val="1"/>
        <charset val="204"/>
      </rPr>
      <t>2 входных группы дверей</t>
    </r>
  </si>
  <si>
    <r>
      <t xml:space="preserve">3500,0 ср. ст-ть 1 п/м поручня, </t>
    </r>
    <r>
      <rPr>
        <sz val="8"/>
        <color indexed="10"/>
        <rFont val="Times New Roman"/>
        <family val="1"/>
        <charset val="204"/>
      </rPr>
      <t>127 200,0 руб. ср. ст-ть 1 пандуса</t>
    </r>
  </si>
  <si>
    <t>2 кнопки вызова</t>
  </si>
  <si>
    <t>4 400,0 руб. ст-ть кнопки вызова</t>
  </si>
  <si>
    <r>
      <rPr>
        <sz val="8"/>
        <color indexed="8"/>
        <rFont val="Times New Roman"/>
        <family val="1"/>
        <charset val="204"/>
      </rPr>
      <t>13 000,0</t>
    </r>
    <r>
      <rPr>
        <sz val="8"/>
        <color indexed="10"/>
        <rFont val="Times New Roman"/>
        <family val="1"/>
        <charset val="204"/>
      </rPr>
      <t xml:space="preserve"> руб.</t>
    </r>
    <r>
      <rPr>
        <sz val="8"/>
        <rFont val="Times New Roman"/>
        <family val="1"/>
        <charset val="204"/>
      </rPr>
      <t xml:space="preserve"> ср. ст-ть 1 доводчика, </t>
    </r>
    <r>
      <rPr>
        <sz val="8"/>
        <color indexed="10"/>
        <rFont val="Times New Roman"/>
        <family val="1"/>
        <charset val="204"/>
      </rPr>
      <t>27 100,0 руб. ср. ст-ть входной группы дверей</t>
    </r>
  </si>
  <si>
    <t>310 300,0 руб. ст-ть оборудования</t>
  </si>
  <si>
    <r>
      <t xml:space="preserve">Управление физической культуры и спорта мэрии городского округа Тольятти (МБУДО СДЮСШОР №4 "Шахматы"),( </t>
    </r>
    <r>
      <rPr>
        <sz val="8"/>
        <color indexed="10"/>
        <rFont val="Times New Roman"/>
        <family val="1"/>
        <charset val="204"/>
      </rPr>
      <t>МБУДО КСДЮСШОР № 13 «Волгарь»)</t>
    </r>
  </si>
  <si>
    <r>
      <t>Управление физической культуры и спорта мэрии городского округа Тольятти (МБУДО КСДЮСШОР №10 "Олимп" )</t>
    </r>
    <r>
      <rPr>
        <sz val="8"/>
        <color indexed="10"/>
        <rFont val="Times New Roman"/>
        <family val="1"/>
        <charset val="204"/>
      </rPr>
      <t>,( МБУДО КСДЮСШОР № 13 «Волгарь»)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</si>
  <si>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 МБУДО КСДЮСШОР № 13 «Волгарь»)</t>
    </r>
  </si>
  <si>
    <t>Управление физической культуры и спорта мэрии городского округа Тольятти (МБУДО СДЮСШОР №4 "Шахматы"),( МБУДО КСДЮСШОР № 13 «Волгарь»)</t>
  </si>
  <si>
    <t>Управление физической культуры и спорта мэрии городского округа Тольятти (МБУДО КСДЮСШОР №10 "Олимп" ),( МБУДО КСДЮСШОР № 13 «Волгарь»)</t>
  </si>
  <si>
    <r>
      <t xml:space="preserve">10 </t>
    </r>
    <r>
      <rPr>
        <sz val="8"/>
        <rFont val="Times New Roman"/>
        <family val="1"/>
        <charset val="204"/>
      </rPr>
      <t>доводчи ков, 2 входных группы дверей</t>
    </r>
  </si>
  <si>
    <t>13 000,0 руб. ср. ст-ть 1 доводчика, 27 100,0 руб. ср. ст-ть входной группы дверей</t>
  </si>
  <si>
    <t>Управление физической культуры и спорта мэрии городского округа Тольятти ( МБУДО КСДЮСШОР № 13 «Волгарь»)</t>
  </si>
  <si>
    <t>57000,0  руб. средняя ст-ть 1 группы дверей</t>
  </si>
  <si>
    <r>
      <t xml:space="preserve">1 </t>
    </r>
    <r>
      <rPr>
        <sz val="8"/>
        <color indexed="10"/>
        <rFont val="Times New Roman"/>
        <family val="1"/>
        <charset val="204"/>
      </rPr>
      <t>группа дверей</t>
    </r>
  </si>
  <si>
    <r>
      <rPr>
        <sz val="8"/>
        <color indexed="10"/>
        <rFont val="Times New Roman"/>
        <family val="1"/>
        <charset val="204"/>
      </rPr>
      <t>140000,0</t>
    </r>
    <r>
      <rPr>
        <sz val="8"/>
        <rFont val="Times New Roman"/>
        <family val="1"/>
        <charset val="204"/>
      </rPr>
      <t xml:space="preserve"> руб. ср. ст-ть подъем.устр.</t>
    </r>
  </si>
  <si>
    <t>1санитарно- гигиеническое помещение</t>
  </si>
  <si>
    <t>230 000,0 руб. ст-ть оборудования</t>
  </si>
  <si>
    <r>
      <rPr>
        <sz val="11"/>
        <color indexed="10"/>
        <rFont val="Times New Roman"/>
        <family val="1"/>
        <charset val="204"/>
      </rPr>
      <t xml:space="preserve">3 </t>
    </r>
    <r>
      <rPr>
        <sz val="8"/>
        <rFont val="Times New Roman"/>
        <family val="1"/>
        <charset val="204"/>
      </rPr>
      <t>группы дверей</t>
    </r>
  </si>
  <si>
    <r>
      <rPr>
        <sz val="8"/>
        <color indexed="10"/>
        <rFont val="Times New Roman"/>
        <family val="1"/>
        <charset val="204"/>
      </rPr>
      <t xml:space="preserve">64 167,0 </t>
    </r>
    <r>
      <rPr>
        <sz val="8"/>
        <rFont val="Times New Roman"/>
        <family val="1"/>
        <charset val="204"/>
      </rPr>
      <t xml:space="preserve"> руб. средняя ст-ть 1 группы дверей</t>
    </r>
  </si>
  <si>
    <r>
      <rPr>
        <sz val="8"/>
        <color indexed="10"/>
        <rFont val="Times New Roman"/>
        <family val="1"/>
        <charset val="204"/>
      </rPr>
      <t>2</t>
    </r>
    <r>
      <rPr>
        <sz val="8"/>
        <rFont val="Times New Roman"/>
        <family val="1"/>
        <charset val="204"/>
      </rPr>
      <t xml:space="preserve"> санитарно- гигиенических помещения</t>
    </r>
  </si>
  <si>
    <r>
      <rPr>
        <sz val="8"/>
        <color indexed="10"/>
        <rFont val="Times New Roman"/>
        <family val="1"/>
        <charset val="204"/>
      </rPr>
      <t>247 150,0</t>
    </r>
    <r>
      <rPr>
        <sz val="8"/>
        <rFont val="Times New Roman"/>
        <family val="1"/>
        <charset val="204"/>
      </rPr>
      <t xml:space="preserve"> руб. ст-ть оборудования</t>
    </r>
  </si>
  <si>
    <t>3 помещения</t>
  </si>
  <si>
    <t>877490, руб. ср. ст-ть 1 помещения</t>
  </si>
  <si>
    <r>
      <t>50,2</t>
    </r>
    <r>
      <rPr>
        <sz val="8"/>
        <rFont val="Times New Roman"/>
        <family val="1"/>
        <charset val="204"/>
      </rPr>
      <t xml:space="preserve"> п/м,2 пандуса</t>
    </r>
  </si>
  <si>
    <r>
      <rPr>
        <sz val="11"/>
        <color indexed="10"/>
        <rFont val="Times New Roman"/>
        <family val="1"/>
        <charset val="204"/>
      </rPr>
      <t>50,2</t>
    </r>
    <r>
      <rPr>
        <sz val="8"/>
        <rFont val="Times New Roman"/>
        <family val="1"/>
        <charset val="204"/>
      </rPr>
      <t xml:space="preserve"> п/м,2 пандуса</t>
    </r>
  </si>
  <si>
    <r>
      <rPr>
        <sz val="8"/>
        <color indexed="10"/>
        <rFont val="Times New Roman"/>
        <family val="1"/>
        <charset val="204"/>
      </rPr>
      <t>5647,4</t>
    </r>
    <r>
      <rPr>
        <sz val="8"/>
        <rFont val="Times New Roman"/>
        <family val="1"/>
        <charset val="204"/>
      </rPr>
      <t xml:space="preserve"> ср. ст-ть 1 п/м поручня, 127 200,0 руб. ср. ст-ть 1 пандуса</t>
    </r>
  </si>
  <si>
    <t>5647,4 ср. ст-ть 1 п/м поручня, 127 200,0 руб. ср. ст-ть 1 пандуса</t>
  </si>
  <si>
    <t>85 400,0  руб. ср. ст-ть проекта</t>
  </si>
  <si>
    <r>
      <t xml:space="preserve">5 </t>
    </r>
    <r>
      <rPr>
        <sz val="8"/>
        <color indexed="10"/>
        <rFont val="Times New Roman"/>
        <family val="1"/>
        <charset val="204"/>
      </rPr>
      <t>проектов</t>
    </r>
  </si>
  <si>
    <t>1.65.</t>
  </si>
  <si>
    <r>
      <t xml:space="preserve">95 </t>
    </r>
    <r>
      <rPr>
        <sz val="8"/>
        <rFont val="Times New Roman"/>
        <family val="1"/>
        <charset val="204"/>
      </rPr>
      <t>съездов с дорожек</t>
    </r>
  </si>
  <si>
    <r>
      <t xml:space="preserve">90 </t>
    </r>
    <r>
      <rPr>
        <sz val="8"/>
        <rFont val="Times New Roman"/>
        <family val="1"/>
        <charset val="204"/>
      </rPr>
      <t>съездов с дорожек</t>
    </r>
  </si>
  <si>
    <r>
      <t xml:space="preserve">86 </t>
    </r>
    <r>
      <rPr>
        <sz val="8"/>
        <rFont val="Times New Roman"/>
        <family val="1"/>
        <charset val="204"/>
      </rPr>
      <t>съездов с дорожек</t>
    </r>
  </si>
  <si>
    <r>
      <t xml:space="preserve">8947,0 </t>
    </r>
    <r>
      <rPr>
        <sz val="8"/>
        <rFont val="Times New Roman"/>
        <family val="1"/>
        <charset val="204"/>
      </rPr>
      <t>руб. ср. ст-ть съезда</t>
    </r>
  </si>
  <si>
    <r>
      <t xml:space="preserve">9467,0 </t>
    </r>
    <r>
      <rPr>
        <sz val="8"/>
        <rFont val="Times New Roman"/>
        <family val="1"/>
        <charset val="204"/>
      </rPr>
      <t>руб. ср. ст-ть съезда</t>
    </r>
  </si>
  <si>
    <r>
      <t xml:space="preserve">9907,0 </t>
    </r>
    <r>
      <rPr>
        <sz val="8"/>
        <rFont val="Times New Roman"/>
        <family val="1"/>
        <charset val="204"/>
      </rPr>
      <t>руб. ср. ст-ть съезда</t>
    </r>
  </si>
  <si>
    <r>
      <t xml:space="preserve">3 </t>
    </r>
    <r>
      <rPr>
        <sz val="8"/>
        <rFont val="Times New Roman"/>
        <family val="1"/>
        <charset val="204"/>
      </rPr>
      <t>группы дверей</t>
    </r>
  </si>
  <si>
    <t>64 167,0  руб. средняя ст-ть 1 группы дверей</t>
  </si>
  <si>
    <t>247 150,0 руб. ст-ть оборудования</t>
  </si>
  <si>
    <r>
      <t xml:space="preserve">5 </t>
    </r>
    <r>
      <rPr>
        <sz val="8"/>
        <rFont val="Times New Roman"/>
        <family val="1"/>
        <charset val="204"/>
      </rPr>
      <t>проектов</t>
    </r>
  </si>
  <si>
    <r>
      <t xml:space="preserve">Управление физической культуры и спорта мэрии городского округа Тольятти     </t>
    </r>
    <r>
      <rPr>
        <sz val="8"/>
        <color indexed="10"/>
        <rFont val="Times New Roman"/>
        <family val="1"/>
        <charset val="204"/>
      </rPr>
      <t xml:space="preserve">( МБУДО КСДЮСШОР № 13 «Волгарь») 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</si>
  <si>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(МБОУДОД КСДЮСШОР №13 "Волгарь")</t>
    </r>
  </si>
  <si>
    <r>
      <rPr>
        <sz val="11"/>
        <color indexed="10"/>
        <rFont val="Times New Roman"/>
        <family val="1"/>
        <charset val="204"/>
      </rPr>
      <t xml:space="preserve">8926,0 </t>
    </r>
    <r>
      <rPr>
        <sz val="8"/>
        <rFont val="Times New Roman"/>
        <family val="1"/>
        <charset val="204"/>
      </rPr>
      <t>руб. ср. ст-ть съезда</t>
    </r>
  </si>
  <si>
    <r>
      <rPr>
        <sz val="11"/>
        <color indexed="10"/>
        <rFont val="Times New Roman"/>
        <family val="1"/>
        <charset val="204"/>
      </rPr>
      <t>17610</t>
    </r>
    <r>
      <rPr>
        <sz val="1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</t>
    </r>
    <r>
      <rPr>
        <sz val="11"/>
        <color indexed="10"/>
        <rFont val="Times New Roman"/>
        <family val="1"/>
        <charset val="204"/>
      </rPr>
      <t xml:space="preserve">20260 </t>
    </r>
    <r>
      <rPr>
        <sz val="8"/>
        <rFont val="Times New Roman"/>
        <family val="1"/>
        <charset val="204"/>
      </rPr>
      <t>поездок (оплата 50%)</t>
    </r>
  </si>
  <si>
    <r>
      <rPr>
        <sz val="8"/>
        <color indexed="10"/>
        <rFont val="Times New Roman"/>
        <family val="1"/>
        <charset val="204"/>
      </rPr>
      <t>105,0</t>
    </r>
    <r>
      <rPr>
        <sz val="8"/>
        <rFont val="Times New Roman"/>
        <family val="1"/>
        <charset val="204"/>
      </rPr>
      <t xml:space="preserve">  руб. ср.ст-ть при оплате 50%, </t>
    </r>
    <r>
      <rPr>
        <sz val="8"/>
        <color indexed="10"/>
        <rFont val="Times New Roman"/>
        <family val="1"/>
        <charset val="204"/>
      </rPr>
      <t>175,0</t>
    </r>
    <r>
      <rPr>
        <sz val="8"/>
        <rFont val="Times New Roman"/>
        <family val="1"/>
        <charset val="204"/>
      </rPr>
      <t xml:space="preserve">  руб. ср. ст-ть при оплате 100%</t>
    </r>
  </si>
  <si>
    <r>
      <rPr>
        <sz val="8"/>
        <color indexed="10"/>
        <rFont val="Times New Roman"/>
        <family val="1"/>
        <charset val="204"/>
      </rPr>
      <t xml:space="preserve">4 721,1 </t>
    </r>
    <r>
      <rPr>
        <sz val="8"/>
        <rFont val="Times New Roman"/>
        <family val="1"/>
        <charset val="204"/>
      </rPr>
      <t xml:space="preserve">ср. ст-ть 1 п/м поручня, </t>
    </r>
    <r>
      <rPr>
        <sz val="8"/>
        <color indexed="10"/>
        <rFont val="Times New Roman"/>
        <family val="1"/>
        <charset val="204"/>
      </rPr>
      <t xml:space="preserve">94 500,0 </t>
    </r>
    <r>
      <rPr>
        <sz val="8"/>
        <rFont val="Times New Roman"/>
        <family val="1"/>
        <charset val="204"/>
      </rPr>
      <t>руб. ср. ст-ть 1 пандуса</t>
    </r>
  </si>
  <si>
    <r>
      <t xml:space="preserve">13 000,0 руб. ср. ст-ть 1 доводчика, </t>
    </r>
    <r>
      <rPr>
        <sz val="8"/>
        <color indexed="10"/>
        <rFont val="Times New Roman"/>
        <family val="1"/>
        <charset val="204"/>
      </rPr>
      <t>20000,0</t>
    </r>
    <r>
      <rPr>
        <sz val="8"/>
        <rFont val="Times New Roman"/>
        <family val="1"/>
        <charset val="204"/>
      </rPr>
      <t xml:space="preserve"> руб. ср. ст-ть входной группы дверей</t>
    </r>
  </si>
  <si>
    <r>
      <rPr>
        <sz val="8"/>
        <color indexed="10"/>
        <rFont val="Times New Roman"/>
        <family val="1"/>
        <charset val="204"/>
      </rPr>
      <t xml:space="preserve">230 000,0 </t>
    </r>
    <r>
      <rPr>
        <sz val="8"/>
        <rFont val="Times New Roman"/>
        <family val="1"/>
        <charset val="204"/>
      </rPr>
      <t>руб. ст-ть оборудования</t>
    </r>
  </si>
  <si>
    <r>
      <rPr>
        <sz val="8"/>
        <color indexed="10"/>
        <rFont val="Times New Roman"/>
        <family val="1"/>
        <charset val="204"/>
      </rPr>
      <t xml:space="preserve">3 500,0 </t>
    </r>
    <r>
      <rPr>
        <sz val="8"/>
        <rFont val="Times New Roman"/>
        <family val="1"/>
        <charset val="204"/>
      </rPr>
      <t>руб. ст-ть кнопки вызова</t>
    </r>
  </si>
  <si>
    <t>169,0 ср. ст-ть 1 п/м</t>
  </si>
  <si>
    <r>
      <rPr>
        <sz val="8"/>
        <color indexed="10"/>
        <rFont val="Times New Roman"/>
        <family val="1"/>
        <charset val="204"/>
      </rPr>
      <t xml:space="preserve">651 000,0 </t>
    </r>
    <r>
      <rPr>
        <sz val="8"/>
        <rFont val="Times New Roman"/>
        <family val="1"/>
        <charset val="204"/>
      </rPr>
      <t>руб. ср. ст-ть 1 помещения</t>
    </r>
  </si>
  <si>
    <r>
      <t xml:space="preserve">3 </t>
    </r>
    <r>
      <rPr>
        <sz val="8"/>
        <color indexed="10"/>
        <rFont val="Times New Roman"/>
        <family val="1"/>
        <charset val="204"/>
      </rPr>
      <t>подъемных уст-ва</t>
    </r>
  </si>
  <si>
    <t>322667,0 руб. ср. ст-ть подъем.устр.</t>
  </si>
  <si>
    <r>
      <t xml:space="preserve">94 </t>
    </r>
    <r>
      <rPr>
        <sz val="8"/>
        <color indexed="10"/>
        <rFont val="Times New Roman"/>
        <family val="1"/>
        <charset val="204"/>
      </rPr>
      <t>съезда с дорожек</t>
    </r>
  </si>
  <si>
    <r>
      <t xml:space="preserve">90 </t>
    </r>
    <r>
      <rPr>
        <sz val="8"/>
        <color indexed="10"/>
        <rFont val="Times New Roman"/>
        <family val="1"/>
        <charset val="204"/>
      </rPr>
      <t>съездов с дорожек</t>
    </r>
  </si>
  <si>
    <r>
      <t xml:space="preserve">9467,0 </t>
    </r>
    <r>
      <rPr>
        <sz val="8"/>
        <color indexed="10"/>
        <rFont val="Times New Roman"/>
        <family val="1"/>
        <charset val="204"/>
      </rPr>
      <t>руб. ср. ст-ть съезда</t>
    </r>
  </si>
  <si>
    <r>
      <t xml:space="preserve">9064,0 </t>
    </r>
    <r>
      <rPr>
        <sz val="8"/>
        <color indexed="10"/>
        <rFont val="Times New Roman"/>
        <family val="1"/>
        <charset val="204"/>
      </rPr>
      <t>руб. ср. ст-ть съезда</t>
    </r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</si>
  <si>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годы",  утвержденной постановлением мэрии городского округа Тольятти от 14.10.2013 №3178-п/1</t>
  </si>
  <si>
    <t>по  отрасли социальной политики</t>
  </si>
  <si>
    <t>4 721,1 ср. ст-ть 1 п/м поручня, 94 500,0 руб. ср. ст-ть 1 пандуса</t>
  </si>
  <si>
    <t>13 000,0 руб. ср. ст-ть 1 доводчика, 20000,0 руб. ср. ст-ть входной группы дверей</t>
  </si>
  <si>
    <t xml:space="preserve">Управление физической культуры и спорта мэрии городского округа Тольятти     ( МБУДО КСДЮСШОР № 13 «Волгарь») </t>
  </si>
  <si>
    <r>
      <t xml:space="preserve">3 </t>
    </r>
    <r>
      <rPr>
        <sz val="8"/>
        <rFont val="Times New Roman"/>
        <family val="1"/>
        <charset val="204"/>
      </rPr>
      <t>подъемных уст-ва</t>
    </r>
  </si>
  <si>
    <t>3 500,0 руб. ст-ть кнопки вызова</t>
  </si>
  <si>
    <t>651 000,0 руб. ср. ст-ть 1 помещения</t>
  </si>
  <si>
    <r>
      <t xml:space="preserve">17610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20260 </t>
    </r>
    <r>
      <rPr>
        <sz val="8"/>
        <rFont val="Times New Roman"/>
        <family val="1"/>
        <charset val="204"/>
      </rPr>
      <t>поездок (оплата 50%)</t>
    </r>
  </si>
  <si>
    <t>105,0  руб. ср.ст-ть при оплате 50%, 175,0  руб. ср. ст-ть при оплате 100%</t>
  </si>
  <si>
    <r>
      <t xml:space="preserve">8926,0 </t>
    </r>
    <r>
      <rPr>
        <sz val="8"/>
        <rFont val="Times New Roman"/>
        <family val="1"/>
        <charset val="204"/>
      </rPr>
      <t>руб. ср. ст-ть съезда</t>
    </r>
  </si>
  <si>
    <r>
      <t xml:space="preserve">94 </t>
    </r>
    <r>
      <rPr>
        <sz val="8"/>
        <rFont val="Times New Roman"/>
        <family val="1"/>
        <charset val="204"/>
      </rPr>
      <t>съезда с дорожек</t>
    </r>
  </si>
  <si>
    <r>
      <t xml:space="preserve">9064,0 </t>
    </r>
    <r>
      <rPr>
        <sz val="8"/>
        <rFont val="Times New Roman"/>
        <family val="1"/>
        <charset val="204"/>
      </rPr>
      <t>руб. ср. ст-ть съезда</t>
    </r>
  </si>
  <si>
    <t xml:space="preserve">Управление физической культуры и спорта мэрии городского округа Тольятти </t>
  </si>
  <si>
    <t>2018 год</t>
  </si>
  <si>
    <r>
      <t xml:space="preserve">сумма затрат на 1 чел. (1 усл.ед.), </t>
    </r>
    <r>
      <rPr>
        <i/>
        <sz val="8"/>
        <color indexed="10"/>
        <rFont val="Times New Roman"/>
        <family val="1"/>
        <charset val="204"/>
      </rPr>
      <t>руб.</t>
    </r>
  </si>
  <si>
    <r>
      <t xml:space="preserve">План. объем финансирования, </t>
    </r>
    <r>
      <rPr>
        <i/>
        <sz val="10"/>
        <color indexed="10"/>
        <rFont val="Times New Roman"/>
        <family val="1"/>
        <charset val="204"/>
      </rPr>
      <t>тыс.руб.</t>
    </r>
  </si>
  <si>
    <r>
      <rPr>
        <b/>
        <sz val="11"/>
        <color indexed="10"/>
        <rFont val="Times New Roman"/>
        <family val="1"/>
        <charset val="204"/>
      </rPr>
      <t xml:space="preserve">2019- </t>
    </r>
    <r>
      <rPr>
        <b/>
        <sz val="11"/>
        <rFont val="Times New Roman"/>
        <family val="1"/>
        <charset val="204"/>
      </rPr>
      <t>2020 годы</t>
    </r>
  </si>
  <si>
    <t>128000,0 руб. ср. ст-ть 1 пандуса</t>
  </si>
  <si>
    <r>
      <t xml:space="preserve">2 </t>
    </r>
    <r>
      <rPr>
        <sz val="8"/>
        <color indexed="10"/>
        <rFont val="Times New Roman"/>
        <family val="1"/>
        <charset val="204"/>
      </rPr>
      <t>пандуса</t>
    </r>
  </si>
  <si>
    <r>
      <t xml:space="preserve">1 </t>
    </r>
    <r>
      <rPr>
        <sz val="8"/>
        <color indexed="10"/>
        <rFont val="Times New Roman"/>
        <family val="1"/>
        <charset val="204"/>
      </rPr>
      <t>подъемное уст-во</t>
    </r>
  </si>
  <si>
    <r>
      <t xml:space="preserve">2 </t>
    </r>
    <r>
      <rPr>
        <sz val="8"/>
        <color indexed="10"/>
        <rFont val="Times New Roman"/>
        <family val="1"/>
        <charset val="204"/>
      </rPr>
      <t>проекта</t>
    </r>
  </si>
  <si>
    <t>206500,0  руб. ср. ст-ть проекта</t>
  </si>
  <si>
    <t>203500,0  руб. ср. ст-ть проекта</t>
  </si>
  <si>
    <t>138 667,0  руб. ср. ст-ть проекта</t>
  </si>
  <si>
    <r>
      <t xml:space="preserve">3 </t>
    </r>
    <r>
      <rPr>
        <sz val="8"/>
        <color indexed="10"/>
        <rFont val="Times New Roman"/>
        <family val="1"/>
        <charset val="204"/>
      </rPr>
      <t>проекта</t>
    </r>
  </si>
  <si>
    <r>
      <rPr>
        <sz val="11"/>
        <color indexed="10"/>
        <rFont val="Times New Roman"/>
        <family val="1"/>
        <charset val="204"/>
      </rPr>
      <t>17400</t>
    </r>
    <r>
      <rPr>
        <sz val="1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</t>
    </r>
    <r>
      <rPr>
        <sz val="11"/>
        <color indexed="10"/>
        <rFont val="Times New Roman"/>
        <family val="1"/>
        <charset val="204"/>
      </rPr>
      <t>17910</t>
    </r>
    <r>
      <rPr>
        <sz val="1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поездок (оплата 50%)</t>
    </r>
  </si>
  <si>
    <r>
      <rPr>
        <sz val="11"/>
        <color indexed="10"/>
        <rFont val="Times New Roman"/>
        <family val="1"/>
        <charset val="204"/>
      </rPr>
      <t>17300</t>
    </r>
    <r>
      <rPr>
        <sz val="1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</t>
    </r>
    <r>
      <rPr>
        <sz val="11"/>
        <color indexed="10"/>
        <rFont val="Times New Roman"/>
        <family val="1"/>
        <charset val="204"/>
      </rPr>
      <t xml:space="preserve">16910 </t>
    </r>
    <r>
      <rPr>
        <sz val="8"/>
        <rFont val="Times New Roman"/>
        <family val="1"/>
        <charset val="204"/>
      </rPr>
      <t>поездок (оплата 50%)</t>
    </r>
  </si>
  <si>
    <r>
      <t xml:space="preserve">17500 </t>
    </r>
    <r>
      <rPr>
        <sz val="8"/>
        <color indexed="10"/>
        <rFont val="Times New Roman"/>
        <family val="1"/>
        <charset val="204"/>
      </rPr>
      <t>поездок (оплата 100%)</t>
    </r>
    <r>
      <rPr>
        <sz val="11"/>
        <color indexed="10"/>
        <rFont val="Times New Roman"/>
        <family val="1"/>
        <charset val="204"/>
      </rPr>
      <t xml:space="preserve">, 17280 </t>
    </r>
    <r>
      <rPr>
        <sz val="8"/>
        <color indexed="10"/>
        <rFont val="Times New Roman"/>
        <family val="1"/>
        <charset val="204"/>
      </rPr>
      <t>поездок (оплата 50%)</t>
    </r>
  </si>
  <si>
    <r>
      <rPr>
        <sz val="8"/>
        <color indexed="10"/>
        <rFont val="Times New Roman"/>
        <family val="1"/>
        <charset val="204"/>
      </rPr>
      <t>105,0</t>
    </r>
    <r>
      <rPr>
        <sz val="8"/>
        <rFont val="Times New Roman"/>
        <family val="1"/>
        <charset val="204"/>
      </rPr>
      <t xml:space="preserve">  руб. ср.ст-ть при оплате 50%, </t>
    </r>
    <r>
      <rPr>
        <sz val="8"/>
        <color indexed="10"/>
        <rFont val="Times New Roman"/>
        <family val="1"/>
        <charset val="204"/>
      </rPr>
      <t>175,0</t>
    </r>
    <r>
      <rPr>
        <sz val="8"/>
        <rFont val="Times New Roman"/>
        <family val="1"/>
        <charset val="204"/>
      </rPr>
      <t xml:space="preserve">  руб. ср. ст-ть при оплате 100%</t>
    </r>
  </si>
  <si>
    <r>
      <rPr>
        <sz val="11"/>
        <color indexed="10"/>
        <rFont val="Times New Roman"/>
        <family val="1"/>
        <charset val="204"/>
      </rPr>
      <t xml:space="preserve">9445,0 </t>
    </r>
    <r>
      <rPr>
        <sz val="8"/>
        <rFont val="Times New Roman"/>
        <family val="1"/>
        <charset val="204"/>
      </rPr>
      <t>руб. ср. ст-ть съезда</t>
    </r>
  </si>
  <si>
    <r>
      <t xml:space="preserve">64 </t>
    </r>
    <r>
      <rPr>
        <sz val="8"/>
        <color indexed="10"/>
        <rFont val="Times New Roman"/>
        <family val="1"/>
        <charset val="204"/>
      </rPr>
      <t>пандуса, 40 проектов</t>
    </r>
  </si>
  <si>
    <r>
      <t xml:space="preserve">31 </t>
    </r>
    <r>
      <rPr>
        <sz val="8"/>
        <color indexed="10"/>
        <rFont val="Times New Roman"/>
        <family val="1"/>
        <charset val="204"/>
      </rPr>
      <t>пандус</t>
    </r>
  </si>
  <si>
    <t>57 935,0 руб. ср. ст-ть пандуса</t>
  </si>
  <si>
    <t>119 проектов</t>
  </si>
  <si>
    <t xml:space="preserve"> 15092,0 руб. ср. ст-ть проекта</t>
  </si>
  <si>
    <r>
      <t xml:space="preserve">50 </t>
    </r>
    <r>
      <rPr>
        <sz val="8"/>
        <color indexed="10"/>
        <rFont val="Times New Roman"/>
        <family val="1"/>
        <charset val="204"/>
      </rPr>
      <t>пандусов</t>
    </r>
  </si>
  <si>
    <t>58 080,0 руб. ср. ст-ть пандуса</t>
  </si>
  <si>
    <t>4.11.</t>
  </si>
  <si>
    <t>Управление физической культуры и спорта мэрии городского округа Тольятти  (МБУДО КСДЮСШОР №13 "Волгарь")</t>
  </si>
  <si>
    <t>Управление физической культуры и спорта мэрии городского округа Тольятти (МБУДО КСДЮСШОР №13 "Волгарь")</t>
  </si>
  <si>
    <t>57 750,0 руб. ср. ст-ть пандуса, 15 000,0 руб. ср. ст-ть проекта</t>
  </si>
  <si>
    <t>Управление физической культуры и спорта мэрии городского округа Тольятти (МБУДО КСДЮСШОР №13 "Волгарь", МБУДО СДЮСШОР №4 "Шахматы" )</t>
  </si>
  <si>
    <t>Управление физической культуры и спорта мэрии городского округа Тольятти (МБУДО КСДЮСШОР №10 "Олимп" , МБУДО КСДЮСШОР № 13 «Волгарь»)</t>
  </si>
  <si>
    <t>по объектам отрасли "Информационные технологии"</t>
  </si>
  <si>
    <t>Департамент информационных технологий и связи  мэрии городского округа Тольятти (МАУ "МФЦ")</t>
  </si>
  <si>
    <t>Управление физической культуры и спорта мэрии городского округа Тольятти (МБУДО СДЮСШОР №4 "Шахматы",          (МБУДО КСДЮСШОР № 13 «Волгарь»)</t>
  </si>
  <si>
    <t>2019-2020 гг.</t>
  </si>
  <si>
    <t>2014, 2018 гг.</t>
  </si>
  <si>
    <t>период будет определен при наличии финансирования</t>
  </si>
  <si>
    <t>2014-2020 гг.</t>
  </si>
  <si>
    <t>2015г.</t>
  </si>
  <si>
    <t>2014г.</t>
  </si>
  <si>
    <r>
      <t xml:space="preserve">Департамент по вопросам семьи, опеки и попечительства  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(до 2015г.),  департамент социального обеспечения мэрии городского округа Тольятти </t>
    </r>
    <r>
      <rPr>
        <sz val="8"/>
        <color indexed="36"/>
        <rFont val="Times New Roman"/>
        <family val="1"/>
        <charset val="204"/>
      </rPr>
      <t>(с 2016г.)</t>
    </r>
  </si>
  <si>
    <t>2014-2015гг.</t>
  </si>
  <si>
    <t>2014-2015 гг., 2018г.</t>
  </si>
  <si>
    <t>2014, 2016-2018гг.</t>
  </si>
  <si>
    <t>2016-2017гг.</t>
  </si>
  <si>
    <t>2015-2017 гг.</t>
  </si>
  <si>
    <r>
      <t xml:space="preserve"> Департамент социальной поддержки населения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(2014-2015гг.), департамент социального обеспечения </t>
    </r>
    <r>
      <rPr>
        <sz val="8"/>
        <color indexed="36"/>
        <rFont val="Times New Roman"/>
        <family val="1"/>
        <charset val="204"/>
      </rPr>
      <t xml:space="preserve">мэрии городского округа Тольятти </t>
    </r>
    <r>
      <rPr>
        <sz val="8"/>
        <color indexed="10"/>
        <rFont val="Times New Roman"/>
        <family val="1"/>
        <charset val="204"/>
      </rPr>
      <t>(2016-2020гг.)</t>
    </r>
  </si>
  <si>
    <r>
      <t xml:space="preserve"> Департамент социальной поддержки населения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(2014-2015гг.), департамент социального обеспечения </t>
    </r>
    <r>
      <rPr>
        <sz val="8"/>
        <color indexed="36"/>
        <rFont val="Times New Roman"/>
        <family val="1"/>
        <charset val="204"/>
      </rPr>
      <t>мэрии городского округа Тольятти</t>
    </r>
    <r>
      <rPr>
        <sz val="8"/>
        <color indexed="10"/>
        <rFont val="Times New Roman"/>
        <family val="1"/>
        <charset val="204"/>
      </rPr>
      <t xml:space="preserve">  (2016-2020г.г.)</t>
    </r>
  </si>
  <si>
    <r>
      <t xml:space="preserve">Департамент по вопросам семьи, опеки и попечительства   мэрии городского округа Тольятти </t>
    </r>
    <r>
      <rPr>
        <sz val="8"/>
        <color indexed="36"/>
        <rFont val="Times New Roman"/>
        <family val="1"/>
        <charset val="204"/>
      </rPr>
      <t>(до 2015г.)</t>
    </r>
  </si>
  <si>
    <t xml:space="preserve">мэрия городского округа Тольятти </t>
  </si>
  <si>
    <r>
      <t xml:space="preserve"> Департамент социальной поддержки населения мэрии городского округа Тольятти </t>
    </r>
    <r>
      <rPr>
        <sz val="8"/>
        <color indexed="36"/>
        <rFont val="Times New Roman"/>
        <family val="1"/>
        <charset val="204"/>
      </rPr>
      <t>(до 2015г.)</t>
    </r>
  </si>
  <si>
    <r>
      <t xml:space="preserve"> Департамент социального обеспечения  мэрии городского округа Тольятти </t>
    </r>
    <r>
      <rPr>
        <sz val="8"/>
        <color indexed="36"/>
        <rFont val="Times New Roman"/>
        <family val="1"/>
        <charset val="204"/>
      </rPr>
      <t>(с 2016г.)</t>
    </r>
  </si>
  <si>
    <t>бюджет городского округа Тольятти</t>
  </si>
  <si>
    <t xml:space="preserve">бюджет городского округа Тольятти </t>
  </si>
  <si>
    <t>бюджет городского округа Тольятти, областной бюджет</t>
  </si>
  <si>
    <t>бюджет городского округа Тольятти, федеральный бюджет</t>
  </si>
  <si>
    <t>2019- 2020 годы</t>
  </si>
  <si>
    <r>
      <t xml:space="preserve">64 </t>
    </r>
    <r>
      <rPr>
        <sz val="8"/>
        <rFont val="Times New Roman"/>
        <family val="1"/>
        <charset val="204"/>
      </rPr>
      <t>пандуса, 40 проектов</t>
    </r>
  </si>
  <si>
    <r>
      <t xml:space="preserve">31 </t>
    </r>
    <r>
      <rPr>
        <sz val="8"/>
        <rFont val="Times New Roman"/>
        <family val="1"/>
        <charset val="204"/>
      </rPr>
      <t>пандус</t>
    </r>
  </si>
  <si>
    <r>
      <t xml:space="preserve">50 </t>
    </r>
    <r>
      <rPr>
        <sz val="8"/>
        <rFont val="Times New Roman"/>
        <family val="1"/>
        <charset val="204"/>
      </rPr>
      <t>пандусов</t>
    </r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</si>
  <si>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2016г.)</t>
  </si>
  <si>
    <t xml:space="preserve"> 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(2016-2020гг.)</t>
  </si>
  <si>
    <r>
      <t xml:space="preserve">17400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17910 </t>
    </r>
    <r>
      <rPr>
        <sz val="8"/>
        <rFont val="Times New Roman"/>
        <family val="1"/>
        <charset val="204"/>
      </rPr>
      <t>поездок (оплата 50%)</t>
    </r>
  </si>
  <si>
    <r>
      <t xml:space="preserve">17300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16910 </t>
    </r>
    <r>
      <rPr>
        <sz val="8"/>
        <rFont val="Times New Roman"/>
        <family val="1"/>
        <charset val="204"/>
      </rPr>
      <t>поездок (оплата 50%)</t>
    </r>
  </si>
  <si>
    <r>
      <t xml:space="preserve">17500 </t>
    </r>
    <r>
      <rPr>
        <sz val="8"/>
        <rFont val="Times New Roman"/>
        <family val="1"/>
        <charset val="204"/>
      </rPr>
      <t>поездок (оплата 100%)</t>
    </r>
    <r>
      <rPr>
        <sz val="11"/>
        <rFont val="Times New Roman"/>
        <family val="1"/>
        <charset val="204"/>
      </rPr>
      <t xml:space="preserve">, 17280 </t>
    </r>
    <r>
      <rPr>
        <sz val="8"/>
        <rFont val="Times New Roman"/>
        <family val="1"/>
        <charset val="204"/>
      </rPr>
      <t>поездок (оплата 50%)</t>
    </r>
  </si>
  <si>
    <t xml:space="preserve"> 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 (2016-2020г.г.)</t>
  </si>
  <si>
    <r>
      <t xml:space="preserve">9445,0 </t>
    </r>
    <r>
      <rPr>
        <sz val="8"/>
        <rFont val="Times New Roman"/>
        <family val="1"/>
        <charset val="204"/>
      </rPr>
      <t>руб. ср. ст-ть съезда</t>
    </r>
  </si>
  <si>
    <t>Департамент по вопросам семьи, опеки и попечительства   мэрии городского округа Тольятти (до 2015г.)</t>
  </si>
  <si>
    <t xml:space="preserve"> Департамент социальной поддержки населения мэрии городского округа Тольятти (до 2015г.)</t>
  </si>
  <si>
    <t xml:space="preserve"> Департамент социального обеспечения  мэрии городского округа Тольятти (с 2016г.)</t>
  </si>
  <si>
    <r>
      <t xml:space="preserve">1 </t>
    </r>
    <r>
      <rPr>
        <sz val="8"/>
        <color indexed="10"/>
        <rFont val="Times New Roman"/>
        <family val="1"/>
        <charset val="204"/>
      </rPr>
      <t>проект</t>
    </r>
  </si>
  <si>
    <t>379300,0  руб. ср. ст-ть проекта</t>
  </si>
  <si>
    <r>
      <t xml:space="preserve">1 </t>
    </r>
    <r>
      <rPr>
        <sz val="8"/>
        <color indexed="10"/>
        <rFont val="Times New Roman"/>
        <family val="1"/>
        <charset val="204"/>
      </rPr>
      <t>помещение</t>
    </r>
  </si>
  <si>
    <t>37700,0 руб. ср. стоимость помещения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</si>
  <si>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(МБУДО КСДЮСШОР №10 "Олимп", МБУДО СДЮСШОР № 4 "Шахматы",  </t>
    </r>
    <r>
      <rPr>
        <sz val="8"/>
        <rFont val="Times New Roman"/>
        <family val="1"/>
        <charset val="204"/>
      </rPr>
      <t>БУДО КСДЮСШОР №13 "Волгарь")</t>
    </r>
  </si>
  <si>
    <r>
      <t xml:space="preserve">1 </t>
    </r>
    <r>
      <rPr>
        <sz val="8"/>
        <rFont val="Times New Roman"/>
        <family val="1"/>
        <charset val="204"/>
      </rPr>
      <t>проект</t>
    </r>
  </si>
  <si>
    <t>Управление физической культуры и спорта мэрии городского округа Тольятти (МБУДО КСДЮСШОР №10 "Олимп", МБУДО СДЮСШОР № 4 "Шахматы",  БУДО КСДЮСШОР №13 "Волгарь")</t>
  </si>
  <si>
    <r>
      <t xml:space="preserve">1 </t>
    </r>
    <r>
      <rPr>
        <sz val="8"/>
        <rFont val="Times New Roman"/>
        <family val="1"/>
        <charset val="204"/>
      </rPr>
      <t>помещение</t>
    </r>
  </si>
  <si>
    <t>2017г.</t>
  </si>
  <si>
    <r>
      <t xml:space="preserve">9021,0 </t>
    </r>
    <r>
      <rPr>
        <sz val="8"/>
        <color indexed="10"/>
        <rFont val="Times New Roman"/>
        <family val="1"/>
        <charset val="204"/>
      </rPr>
      <t>руб. ср. ст-ть съезда</t>
    </r>
  </si>
  <si>
    <r>
      <t xml:space="preserve">9400,0 </t>
    </r>
    <r>
      <rPr>
        <sz val="8"/>
        <color indexed="10"/>
        <rFont val="Times New Roman"/>
        <family val="1"/>
        <charset val="204"/>
      </rPr>
      <t>руб. ср. ст-ть съезда</t>
    </r>
  </si>
  <si>
    <r>
      <t xml:space="preserve">9021,0 </t>
    </r>
    <r>
      <rPr>
        <sz val="8"/>
        <rFont val="Times New Roman"/>
        <family val="1"/>
        <charset val="204"/>
      </rPr>
      <t>руб. ср. ст-ть съезда</t>
    </r>
  </si>
  <si>
    <r>
      <t xml:space="preserve">9400,0 </t>
    </r>
    <r>
      <rPr>
        <sz val="8"/>
        <rFont val="Times New Roman"/>
        <family val="1"/>
        <charset val="204"/>
      </rPr>
      <t>руб. ср. ст-ть съезда</t>
    </r>
  </si>
  <si>
    <t>-</t>
  </si>
  <si>
    <t>2014-2016 гг.</t>
  </si>
  <si>
    <r>
      <t xml:space="preserve"> 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</t>
    </r>
    <r>
      <rPr>
        <sz val="8"/>
        <color indexed="10"/>
        <rFont val="Times New Roman"/>
        <family val="1"/>
        <charset val="204"/>
      </rPr>
      <t>г</t>
    </r>
    <r>
      <rPr>
        <sz val="8"/>
        <rFont val="Times New Roman"/>
        <family val="1"/>
        <charset val="204"/>
      </rPr>
      <t>.)</t>
    </r>
  </si>
  <si>
    <t xml:space="preserve"> 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 (2016г.)</t>
  </si>
  <si>
    <t>2019 год</t>
  </si>
  <si>
    <t>2020 год</t>
  </si>
  <si>
    <t>192000,0  руб. ср. ст-ть проекта</t>
  </si>
  <si>
    <t>108580 руб. ср. ст-ть 1 пандуса, 22990,0 .руб проект</t>
  </si>
  <si>
    <t>12 пандусов,22  проекта</t>
  </si>
  <si>
    <t xml:space="preserve"> 108580 руб. ср. ст-ть 1 пандуса, 22410,91руб проект</t>
  </si>
  <si>
    <t>105 647,06 руб. ср. ст-ть 1 пандуса</t>
  </si>
  <si>
    <t xml:space="preserve">5 пандусов,8 проектов </t>
  </si>
  <si>
    <t xml:space="preserve">108580 руб. ср. ст-ть 1 пандуса, 22637,5  руб. ср. ст-ть проекта </t>
  </si>
  <si>
    <r>
      <t xml:space="preserve">17  </t>
    </r>
    <r>
      <rPr>
        <sz val="8"/>
        <color indexed="8"/>
        <rFont val="Times New Roman"/>
        <family val="1"/>
        <charset val="204"/>
      </rPr>
      <t>пандусов</t>
    </r>
  </si>
  <si>
    <t>Департамент образования мэрии городского округа Тольятти/Департамент образования администрации городского округа Тольятти с 14.03.2017г.</t>
  </si>
  <si>
    <t>Департамент информационных технологий и связи  мэрии городского округа Тольятти (МАУ "МФЦ")/Департамент информационных технологий и связи  администрации городского округа Тольятти (МАУ "МФЦ") с 14.03.2017г.</t>
  </si>
  <si>
    <t>Управление физической культуры и спорта мэрии городского округа Тольятти/Управление физической культуры и спорта администрации городского округа Тольятти  с 2018г.(МБУДО КСДЮСШОР №13 "Волгарь", МБУДО СДЮСШОР №4 "Шахматы" )</t>
  </si>
  <si>
    <t>Департамент культуры мэрии городского округа Тольятти/Департамент культуры администрации городского округа Тольятти с 14.03.2017г.</t>
  </si>
  <si>
    <t>Департамент информационных технологий и связи мэрии городского округа Тольятти/Департамент информационных технологий и связи администрации городского округа  Тольятти с 14.03.2017г.</t>
  </si>
  <si>
    <t xml:space="preserve"> 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(2016г.)</t>
  </si>
  <si>
    <r>
      <t>20400</t>
    </r>
    <r>
      <rPr>
        <sz val="8"/>
        <color indexed="8"/>
        <rFont val="Times New Roman"/>
        <family val="1"/>
        <charset val="204"/>
      </rPr>
      <t xml:space="preserve"> поездок (оплата 100%), </t>
    </r>
    <r>
      <rPr>
        <sz val="11"/>
        <color indexed="8"/>
        <rFont val="Times New Roman"/>
        <family val="1"/>
        <charset val="204"/>
      </rPr>
      <t xml:space="preserve">16250 </t>
    </r>
    <r>
      <rPr>
        <sz val="8"/>
        <color indexed="8"/>
        <rFont val="Times New Roman"/>
        <family val="1"/>
        <charset val="204"/>
      </rPr>
      <t>поездок (оплата 50%)</t>
    </r>
  </si>
  <si>
    <r>
      <t xml:space="preserve">17610 </t>
    </r>
    <r>
      <rPr>
        <sz val="8"/>
        <color indexed="8"/>
        <rFont val="Times New Roman"/>
        <family val="1"/>
        <charset val="204"/>
      </rPr>
      <t>поездок (оплата 100%)</t>
    </r>
    <r>
      <rPr>
        <sz val="11"/>
        <color indexed="8"/>
        <rFont val="Times New Roman"/>
        <family val="1"/>
        <charset val="204"/>
      </rPr>
      <t xml:space="preserve">, 20260 </t>
    </r>
    <r>
      <rPr>
        <sz val="8"/>
        <color indexed="8"/>
        <rFont val="Times New Roman"/>
        <family val="1"/>
        <charset val="204"/>
      </rPr>
      <t>поездок (оплата 50%)</t>
    </r>
  </si>
  <si>
    <r>
      <t xml:space="preserve">17400 </t>
    </r>
    <r>
      <rPr>
        <sz val="8"/>
        <color indexed="8"/>
        <rFont val="Times New Roman"/>
        <family val="1"/>
        <charset val="204"/>
      </rPr>
      <t>поездок (оплата 100%)</t>
    </r>
    <r>
      <rPr>
        <sz val="11"/>
        <color indexed="8"/>
        <rFont val="Times New Roman"/>
        <family val="1"/>
        <charset val="204"/>
      </rPr>
      <t xml:space="preserve">, 17910 </t>
    </r>
    <r>
      <rPr>
        <sz val="8"/>
        <color indexed="8"/>
        <rFont val="Times New Roman"/>
        <family val="1"/>
        <charset val="204"/>
      </rPr>
      <t>поездок (оплата 50%)</t>
    </r>
  </si>
  <si>
    <r>
      <t xml:space="preserve">95 </t>
    </r>
    <r>
      <rPr>
        <sz val="8"/>
        <color indexed="8"/>
        <rFont val="Times New Roman"/>
        <family val="1"/>
        <charset val="204"/>
      </rPr>
      <t>съездов с дорожек</t>
    </r>
  </si>
  <si>
    <r>
      <t xml:space="preserve">8926,0 </t>
    </r>
    <r>
      <rPr>
        <sz val="8"/>
        <color indexed="8"/>
        <rFont val="Times New Roman"/>
        <family val="1"/>
        <charset val="204"/>
      </rPr>
      <t>руб. ср. ст-ть съезда</t>
    </r>
  </si>
  <si>
    <r>
      <t xml:space="preserve">94 </t>
    </r>
    <r>
      <rPr>
        <sz val="8"/>
        <color indexed="8"/>
        <rFont val="Times New Roman"/>
        <family val="1"/>
        <charset val="204"/>
      </rPr>
      <t>съезда с дорожек</t>
    </r>
  </si>
  <si>
    <r>
      <t xml:space="preserve">9021,0 </t>
    </r>
    <r>
      <rPr>
        <sz val="8"/>
        <color indexed="8"/>
        <rFont val="Times New Roman"/>
        <family val="1"/>
        <charset val="204"/>
      </rPr>
      <t>руб. ср. ст-ть съезда</t>
    </r>
  </si>
  <si>
    <r>
      <t xml:space="preserve">90 </t>
    </r>
    <r>
      <rPr>
        <sz val="8"/>
        <color indexed="8"/>
        <rFont val="Times New Roman"/>
        <family val="1"/>
        <charset val="204"/>
      </rPr>
      <t>съездов с дорожек</t>
    </r>
  </si>
  <si>
    <r>
      <t xml:space="preserve">9200,0 </t>
    </r>
    <r>
      <rPr>
        <sz val="8"/>
        <color indexed="8"/>
        <rFont val="Times New Roman"/>
        <family val="1"/>
        <charset val="204"/>
      </rPr>
      <t>руб. ср. ст-ть съезда</t>
    </r>
  </si>
  <si>
    <t>Департамент информационных технологий и связи  мэрии городского округа Тольятти (МАУ "МФЦ")/Департамент информационных технологий и связи  администрации городского округа г.Тольятти (МАУ "МФЦ") с 14.03.2017г.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</si>
  <si>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г.льятти (с 2016г.)/депаратментсоциального обеспечения администрации гроодского округа Тольятти с 14.03.2017г.</t>
  </si>
  <si>
    <t>к постановлению администрации городского округа Тольятти</t>
  </si>
  <si>
    <t xml:space="preserve">Департамент городского хозяйства мэрии городского округа Тольятти           </t>
  </si>
  <si>
    <r>
      <t xml:space="preserve">14 </t>
    </r>
    <r>
      <rPr>
        <sz val="8"/>
        <color indexed="10"/>
        <rFont val="Times New Roman"/>
        <family val="1"/>
        <charset val="204"/>
      </rPr>
      <t>пандусов, 12 проектов,</t>
    </r>
  </si>
  <si>
    <t>1.1.      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 для отдельных категорий граждан с ограниченными возможностями передвижения</t>
  </si>
  <si>
    <t>Департамент культуры    мэрии городского округа Тольятти</t>
  </si>
  <si>
    <t xml:space="preserve">Департамент образования  мэрии городского округа Тольятти </t>
  </si>
  <si>
    <t>г.Департамент образования мэрии городского округа Тольятти</t>
  </si>
  <si>
    <t xml:space="preserve">г.Департамент образования мэрии городского округа Тольятти </t>
  </si>
  <si>
    <t xml:space="preserve">Департамент городского хозяйства мэрии городского округа Тольятти                   </t>
  </si>
  <si>
    <t xml:space="preserve">Департамент городского хозяйства мэрии городского округа Тольятти            </t>
  </si>
  <si>
    <t xml:space="preserve">Департамент городского хозяйства мэрии городского округа Тольятти                  </t>
  </si>
  <si>
    <t xml:space="preserve">Департамент дорожного хозяйства и транспорта мэрии городского округа Тольятти </t>
  </si>
  <si>
    <t>Департамент дорожного хозяйства и транспорта мэрии городского округа Тольятти14.03.2017г.</t>
  </si>
  <si>
    <t>Департамент культуры    мэрии городского округа Тольятти.</t>
  </si>
  <si>
    <t>Департамент образования  мэрии городского округа Тольятти</t>
  </si>
  <si>
    <t>Департамент градостроительной деятельности администрации городского округа Тольятти .</t>
  </si>
  <si>
    <t xml:space="preserve">Департамент образования  администрации городского округа Тольятти     </t>
  </si>
  <si>
    <t xml:space="preserve">Департамент информационных технологий и связи  администрации городского округа г.Тольятти (МАУ "МФЦ") </t>
  </si>
  <si>
    <t xml:space="preserve">   Департамент образования администрации городского округа Тольятти </t>
  </si>
  <si>
    <t xml:space="preserve"> Департамент образования администрации городского округа Тольятти  </t>
  </si>
  <si>
    <t xml:space="preserve">Департамент образования администрации городского округа Тольятти </t>
  </si>
  <si>
    <t xml:space="preserve">Департамент культуры администрации городского округа Тольятти  </t>
  </si>
  <si>
    <t>Департамент образования администрации городского округа Тольятти.</t>
  </si>
  <si>
    <t xml:space="preserve">Управление физической культуры и спорта администрации городского округа Тольятти </t>
  </si>
  <si>
    <t>Управление физической культуры и спорта администрации городского округа Тольятти .</t>
  </si>
  <si>
    <t xml:space="preserve">Департамент градостроительной деятельности администрации городского округа Тольятти </t>
  </si>
  <si>
    <t xml:space="preserve">Департамент образования  администрации городского округа Тольятти  </t>
  </si>
  <si>
    <t xml:space="preserve">Департамент информационных технологий и связи администрации городского округа  Тольятти </t>
  </si>
  <si>
    <t xml:space="preserve">Департамент дорожного хозяйства и транспорта администрации городского округа Тольятти </t>
  </si>
  <si>
    <t xml:space="preserve">Департамент городского хозяйства администрации городского округа Тольятти            </t>
  </si>
  <si>
    <t xml:space="preserve">Департамент информационных технологий и связи администрации городского округа Тольятти </t>
  </si>
  <si>
    <t xml:space="preserve"> Департамент городского хозяйства мэрии городского округа Тольятти                   </t>
  </si>
  <si>
    <t>Департамент культуры    мэрии городского округа Тольятти (2014г.)/Департамент культуры    мэрии городского округа Тольятти с 2018 г.</t>
  </si>
  <si>
    <t>Департамент культуры мэрии городского округа Тольятти (2014-2015г.г)/Департамент культуры администрации городского округа Тольятти   2018г.</t>
  </si>
  <si>
    <t>МАУ "МФЦ" (Департамент информационных технологий и связи  администрации городского округа Тольятти)</t>
  </si>
  <si>
    <t xml:space="preserve">МАУ "МФЦ"  (Департамент информационных технологий и связи  администрации городского округа Тольятти)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</si>
</sst>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2.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i/>
      <sz val="8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8"/>
      <color indexed="3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Calibri"/>
      <family val="2"/>
      <charset val="204"/>
    </font>
    <font>
      <sz val="8"/>
      <color indexed="36"/>
      <name val="Times New Roman"/>
      <family val="1"/>
      <charset val="204"/>
    </font>
    <font>
      <sz val="10"/>
      <color indexed="36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2" borderId="0" xfId="0" applyFont="1" applyFill="1"/>
    <xf numFmtId="0" fontId="1" fillId="2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4" fillId="2" borderId="0" xfId="0" applyFont="1" applyFill="1"/>
    <xf numFmtId="0" fontId="14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textRotation="90" wrapText="1"/>
    </xf>
    <xf numFmtId="0" fontId="16" fillId="2" borderId="2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vertical="top" wrapText="1"/>
    </xf>
    <xf numFmtId="0" fontId="16" fillId="2" borderId="0" xfId="0" applyFont="1" applyFill="1" applyBorder="1" applyAlignment="1">
      <alignment wrapText="1"/>
    </xf>
    <xf numFmtId="0" fontId="14" fillId="2" borderId="0" xfId="0" applyFont="1" applyFill="1" applyBorder="1"/>
    <xf numFmtId="0" fontId="17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3" fontId="14" fillId="2" borderId="1" xfId="0" applyNumberFormat="1" applyFont="1" applyFill="1" applyBorder="1" applyAlignment="1">
      <alignment horizontal="center" vertical="top"/>
    </xf>
    <xf numFmtId="3" fontId="16" fillId="2" borderId="1" xfId="0" applyNumberFormat="1" applyFont="1" applyFill="1" applyBorder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center" vertical="top" wrapText="1"/>
    </xf>
    <xf numFmtId="3" fontId="17" fillId="2" borderId="2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vertical="top" wrapText="1"/>
    </xf>
    <xf numFmtId="0" fontId="17" fillId="2" borderId="3" xfId="0" applyFont="1" applyFill="1" applyBorder="1" applyAlignment="1">
      <alignment horizontal="center" vertical="top" wrapText="1"/>
    </xf>
    <xf numFmtId="0" fontId="18" fillId="2" borderId="2" xfId="0" applyFont="1" applyFill="1" applyBorder="1"/>
    <xf numFmtId="0" fontId="14" fillId="2" borderId="2" xfId="0" applyFont="1" applyFill="1" applyBorder="1"/>
    <xf numFmtId="0" fontId="14" fillId="2" borderId="2" xfId="0" applyFont="1" applyFill="1" applyBorder="1" applyAlignment="1">
      <alignment horizontal="center"/>
    </xf>
    <xf numFmtId="0" fontId="19" fillId="2" borderId="4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/>
    </xf>
    <xf numFmtId="0" fontId="17" fillId="2" borderId="2" xfId="0" applyFont="1" applyFill="1" applyBorder="1" applyAlignment="1">
      <alignment horizontal="center" vertical="top"/>
    </xf>
    <xf numFmtId="0" fontId="15" fillId="2" borderId="2" xfId="0" applyFont="1" applyFill="1" applyBorder="1"/>
    <xf numFmtId="0" fontId="20" fillId="2" borderId="2" xfId="0" applyFont="1" applyFill="1" applyBorder="1"/>
    <xf numFmtId="0" fontId="20" fillId="2" borderId="2" xfId="0" applyFont="1" applyFill="1" applyBorder="1" applyAlignment="1">
      <alignment horizontal="center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/>
    <xf numFmtId="0" fontId="14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wrapText="1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wrapText="1"/>
    </xf>
    <xf numFmtId="0" fontId="22" fillId="2" borderId="2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horizontal="center" wrapText="1"/>
    </xf>
    <xf numFmtId="0" fontId="19" fillId="2" borderId="5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/>
    </xf>
    <xf numFmtId="0" fontId="14" fillId="2" borderId="0" xfId="0" applyFont="1" applyFill="1" applyAlignment="1">
      <alignment horizontal="center" vertical="top"/>
    </xf>
    <xf numFmtId="0" fontId="16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top"/>
    </xf>
    <xf numFmtId="164" fontId="14" fillId="2" borderId="3" xfId="0" applyNumberFormat="1" applyFont="1" applyFill="1" applyBorder="1" applyAlignment="1">
      <alignment horizontal="center" vertical="top"/>
    </xf>
    <xf numFmtId="164" fontId="14" fillId="2" borderId="2" xfId="0" applyNumberFormat="1" applyFont="1" applyFill="1" applyBorder="1" applyAlignment="1">
      <alignment horizontal="center"/>
    </xf>
    <xf numFmtId="164" fontId="14" fillId="2" borderId="2" xfId="0" applyNumberFormat="1" applyFont="1" applyFill="1" applyBorder="1"/>
    <xf numFmtId="164" fontId="14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 vertical="top" wrapText="1"/>
    </xf>
    <xf numFmtId="165" fontId="14" fillId="2" borderId="2" xfId="0" applyNumberFormat="1" applyFont="1" applyFill="1" applyBorder="1" applyAlignment="1">
      <alignment horizontal="center" vertical="top"/>
    </xf>
    <xf numFmtId="165" fontId="16" fillId="2" borderId="2" xfId="0" applyNumberFormat="1" applyFont="1" applyFill="1" applyBorder="1" applyAlignment="1">
      <alignment horizontal="center" vertical="top" wrapText="1"/>
    </xf>
    <xf numFmtId="165" fontId="16" fillId="2" borderId="2" xfId="0" applyNumberFormat="1" applyFont="1" applyFill="1" applyBorder="1" applyAlignment="1">
      <alignment horizontal="center" vertical="top"/>
    </xf>
    <xf numFmtId="165" fontId="20" fillId="2" borderId="2" xfId="0" applyNumberFormat="1" applyFont="1" applyFill="1" applyBorder="1" applyAlignment="1">
      <alignment horizontal="center" vertical="top"/>
    </xf>
    <xf numFmtId="0" fontId="15" fillId="2" borderId="6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vertical="top" wrapText="1"/>
    </xf>
    <xf numFmtId="0" fontId="18" fillId="2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vertical="top" wrapText="1"/>
    </xf>
    <xf numFmtId="0" fontId="18" fillId="2" borderId="7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3" fontId="14" fillId="2" borderId="2" xfId="0" applyNumberFormat="1" applyFont="1" applyFill="1" applyBorder="1" applyAlignment="1">
      <alignment horizontal="center" vertical="top" wrapText="1"/>
    </xf>
    <xf numFmtId="3" fontId="14" fillId="2" borderId="3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horizontal="center" wrapText="1"/>
    </xf>
    <xf numFmtId="0" fontId="20" fillId="2" borderId="2" xfId="0" applyFont="1" applyFill="1" applyBorder="1" applyAlignment="1">
      <alignment horizontal="center" wrapText="1"/>
    </xf>
    <xf numFmtId="164" fontId="20" fillId="2" borderId="2" xfId="0" applyNumberFormat="1" applyFont="1" applyFill="1" applyBorder="1" applyAlignment="1">
      <alignment horizontal="center" vertical="top"/>
    </xf>
    <xf numFmtId="0" fontId="23" fillId="2" borderId="2" xfId="0" applyFont="1" applyFill="1" applyBorder="1" applyAlignment="1">
      <alignment horizontal="center" vertical="top" wrapText="1"/>
    </xf>
    <xf numFmtId="1" fontId="14" fillId="2" borderId="2" xfId="0" applyNumberFormat="1" applyFont="1" applyFill="1" applyBorder="1" applyAlignment="1">
      <alignment horizontal="center" vertical="top" wrapText="1"/>
    </xf>
    <xf numFmtId="3" fontId="17" fillId="2" borderId="3" xfId="0" applyNumberFormat="1" applyFont="1" applyFill="1" applyBorder="1" applyAlignment="1">
      <alignment horizontal="center" vertical="top"/>
    </xf>
    <xf numFmtId="0" fontId="17" fillId="2" borderId="2" xfId="0" applyFont="1" applyFill="1" applyBorder="1" applyAlignment="1">
      <alignment horizontal="center"/>
    </xf>
    <xf numFmtId="0" fontId="17" fillId="2" borderId="2" xfId="0" applyFont="1" applyFill="1" applyBorder="1"/>
    <xf numFmtId="0" fontId="24" fillId="2" borderId="2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 vertical="top" wrapText="1"/>
    </xf>
    <xf numFmtId="0" fontId="24" fillId="2" borderId="2" xfId="0" applyFont="1" applyFill="1" applyBorder="1" applyAlignment="1">
      <alignment horizontal="center" wrapText="1"/>
    </xf>
    <xf numFmtId="0" fontId="18" fillId="2" borderId="2" xfId="0" applyFont="1" applyFill="1" applyBorder="1" applyAlignment="1">
      <alignment wrapText="1"/>
    </xf>
    <xf numFmtId="0" fontId="14" fillId="2" borderId="0" xfId="0" applyFont="1" applyFill="1" applyAlignment="1">
      <alignment horizontal="center" vertical="top" wrapText="1"/>
    </xf>
    <xf numFmtId="0" fontId="25" fillId="2" borderId="2" xfId="0" applyFont="1" applyFill="1" applyBorder="1" applyAlignment="1">
      <alignment wrapText="1"/>
    </xf>
    <xf numFmtId="3" fontId="20" fillId="2" borderId="2" xfId="0" applyNumberFormat="1" applyFont="1" applyFill="1" applyBorder="1" applyAlignment="1">
      <alignment horizontal="center" vertical="top" wrapText="1"/>
    </xf>
    <xf numFmtId="3" fontId="24" fillId="2" borderId="2" xfId="0" applyNumberFormat="1" applyFont="1" applyFill="1" applyBorder="1" applyAlignment="1">
      <alignment horizontal="center" vertical="top" wrapText="1"/>
    </xf>
    <xf numFmtId="165" fontId="20" fillId="2" borderId="2" xfId="0" applyNumberFormat="1" applyFont="1" applyFill="1" applyBorder="1" applyAlignment="1">
      <alignment horizontal="center" vertical="top" wrapText="1"/>
    </xf>
    <xf numFmtId="0" fontId="25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wrapText="1"/>
    </xf>
    <xf numFmtId="0" fontId="20" fillId="2" borderId="2" xfId="0" applyFont="1" applyFill="1" applyBorder="1" applyAlignment="1">
      <alignment horizontal="center" vertical="center"/>
    </xf>
    <xf numFmtId="165" fontId="23" fillId="2" borderId="2" xfId="0" applyNumberFormat="1" applyFont="1" applyFill="1" applyBorder="1" applyAlignment="1">
      <alignment horizontal="center" vertical="top" wrapText="1"/>
    </xf>
    <xf numFmtId="165" fontId="23" fillId="2" borderId="2" xfId="0" applyNumberFormat="1" applyFont="1" applyFill="1" applyBorder="1" applyAlignment="1">
      <alignment horizontal="center" vertical="top"/>
    </xf>
    <xf numFmtId="0" fontId="23" fillId="2" borderId="0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top" wrapText="1"/>
    </xf>
    <xf numFmtId="0" fontId="23" fillId="2" borderId="0" xfId="0" applyFont="1" applyFill="1" applyBorder="1" applyAlignment="1">
      <alignment wrapText="1"/>
    </xf>
    <xf numFmtId="0" fontId="20" fillId="2" borderId="0" xfId="0" applyFont="1" applyFill="1" applyBorder="1"/>
    <xf numFmtId="0" fontId="20" fillId="2" borderId="2" xfId="0" applyFont="1" applyFill="1" applyBorder="1" applyAlignment="1">
      <alignment horizontal="center" vertical="top"/>
    </xf>
    <xf numFmtId="3" fontId="8" fillId="2" borderId="2" xfId="0" applyNumberFormat="1" applyFont="1" applyFill="1" applyBorder="1" applyAlignment="1">
      <alignment horizontal="center" vertical="top" wrapText="1"/>
    </xf>
    <xf numFmtId="0" fontId="26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 wrapText="1"/>
    </xf>
    <xf numFmtId="3" fontId="17" fillId="2" borderId="3" xfId="0" applyNumberFormat="1" applyFont="1" applyFill="1" applyBorder="1" applyAlignment="1">
      <alignment horizontal="center" vertical="top" wrapText="1"/>
    </xf>
    <xf numFmtId="3" fontId="17" fillId="2" borderId="2" xfId="0" applyNumberFormat="1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3" fontId="9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/>
    </xf>
    <xf numFmtId="0" fontId="27" fillId="0" borderId="0" xfId="0" applyFont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textRotation="90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vertical="top" wrapText="1"/>
    </xf>
    <xf numFmtId="0" fontId="27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27" fillId="2" borderId="1" xfId="0" applyFont="1" applyFill="1" applyBorder="1" applyAlignment="1">
      <alignment horizontal="center" vertical="center"/>
    </xf>
    <xf numFmtId="0" fontId="30" fillId="2" borderId="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/>
    </xf>
    <xf numFmtId="3" fontId="27" fillId="2" borderId="1" xfId="0" applyNumberFormat="1" applyFont="1" applyFill="1" applyBorder="1" applyAlignment="1">
      <alignment horizontal="center" vertical="top"/>
    </xf>
    <xf numFmtId="0" fontId="27" fillId="2" borderId="0" xfId="0" applyFont="1" applyFill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2" fillId="2" borderId="2" xfId="0" applyNumberFormat="1" applyFont="1" applyFill="1" applyBorder="1" applyAlignment="1">
      <alignment horizontal="center" vertical="top"/>
    </xf>
    <xf numFmtId="3" fontId="2" fillId="2" borderId="2" xfId="0" applyNumberFormat="1" applyFont="1" applyFill="1" applyBorder="1" applyAlignment="1">
      <alignment horizontal="center" vertical="top" wrapText="1"/>
    </xf>
    <xf numFmtId="0" fontId="27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2" fillId="2" borderId="3" xfId="0" applyNumberFormat="1" applyFont="1" applyFill="1" applyBorder="1" applyAlignment="1">
      <alignment horizontal="center" vertical="top"/>
    </xf>
    <xf numFmtId="164" fontId="1" fillId="2" borderId="3" xfId="0" applyNumberFormat="1" applyFont="1" applyFill="1" applyBorder="1" applyAlignment="1">
      <alignment horizontal="center" vertical="top"/>
    </xf>
    <xf numFmtId="3" fontId="2" fillId="2" borderId="3" xfId="0" applyNumberFormat="1" applyFont="1" applyFill="1" applyBorder="1" applyAlignment="1">
      <alignment horizontal="center" vertical="top" wrapText="1"/>
    </xf>
    <xf numFmtId="0" fontId="30" fillId="2" borderId="2" xfId="0" applyFont="1" applyFill="1" applyBorder="1"/>
    <xf numFmtId="0" fontId="31" fillId="2" borderId="2" xfId="0" applyFont="1" applyFill="1" applyBorder="1"/>
    <xf numFmtId="0" fontId="31" fillId="2" borderId="2" xfId="0" applyFont="1" applyFill="1" applyBorder="1" applyAlignment="1">
      <alignment horizontal="center"/>
    </xf>
    <xf numFmtId="0" fontId="34" fillId="2" borderId="2" xfId="0" applyFont="1" applyFill="1" applyBorder="1" applyAlignment="1">
      <alignment horizontal="center"/>
    </xf>
    <xf numFmtId="164" fontId="31" fillId="2" borderId="2" xfId="0" applyNumberFormat="1" applyFont="1" applyFill="1" applyBorder="1" applyAlignment="1">
      <alignment horizontal="center"/>
    </xf>
    <xf numFmtId="0" fontId="31" fillId="2" borderId="0" xfId="0" applyFont="1" applyFill="1" applyAlignment="1">
      <alignment horizontal="center" vertical="center" wrapText="1"/>
    </xf>
    <xf numFmtId="0" fontId="31" fillId="2" borderId="0" xfId="0" applyFont="1" applyFill="1"/>
    <xf numFmtId="0" fontId="30" fillId="2" borderId="4" xfId="0" applyFont="1" applyFill="1" applyBorder="1" applyAlignment="1">
      <alignment vertical="top" wrapText="1"/>
    </xf>
    <xf numFmtId="0" fontId="1" fillId="2" borderId="2" xfId="0" applyFont="1" applyFill="1" applyBorder="1"/>
    <xf numFmtId="0" fontId="2" fillId="2" borderId="2" xfId="0" applyFont="1" applyFill="1" applyBorder="1"/>
    <xf numFmtId="164" fontId="1" fillId="2" borderId="2" xfId="0" applyNumberFormat="1" applyFont="1" applyFill="1" applyBorder="1"/>
    <xf numFmtId="0" fontId="10" fillId="2" borderId="7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164" fontId="31" fillId="2" borderId="2" xfId="0" applyNumberFormat="1" applyFont="1" applyFill="1" applyBorder="1" applyAlignment="1">
      <alignment horizontal="center" wrapText="1"/>
    </xf>
    <xf numFmtId="0" fontId="31" fillId="2" borderId="2" xfId="0" applyFont="1" applyFill="1" applyBorder="1" applyAlignment="1">
      <alignment horizontal="center" wrapText="1"/>
    </xf>
    <xf numFmtId="0" fontId="34" fillId="2" borderId="2" xfId="0" applyFont="1" applyFill="1" applyBorder="1" applyAlignment="1">
      <alignment horizontal="center" wrapText="1"/>
    </xf>
    <xf numFmtId="0" fontId="31" fillId="2" borderId="2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 wrapText="1"/>
    </xf>
    <xf numFmtId="164" fontId="31" fillId="2" borderId="2" xfId="0" applyNumberFormat="1" applyFont="1" applyFill="1" applyBorder="1" applyAlignment="1">
      <alignment horizontal="center" vertical="top" wrapText="1"/>
    </xf>
    <xf numFmtId="164" fontId="31" fillId="2" borderId="2" xfId="0" applyNumberFormat="1" applyFont="1" applyFill="1" applyBorder="1" applyAlignment="1">
      <alignment horizontal="center" vertical="top"/>
    </xf>
    <xf numFmtId="0" fontId="10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center" vertical="top" wrapText="1"/>
    </xf>
    <xf numFmtId="0" fontId="10" fillId="2" borderId="2" xfId="0" applyFont="1" applyFill="1" applyBorder="1"/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5" fillId="2" borderId="2" xfId="0" applyFont="1" applyFill="1" applyBorder="1" applyAlignment="1">
      <alignment wrapText="1"/>
    </xf>
    <xf numFmtId="3" fontId="31" fillId="2" borderId="2" xfId="0" applyNumberFormat="1" applyFont="1" applyFill="1" applyBorder="1" applyAlignment="1">
      <alignment horizontal="center" vertical="top" wrapText="1"/>
    </xf>
    <xf numFmtId="3" fontId="34" fillId="2" borderId="2" xfId="0" applyNumberFormat="1" applyFont="1" applyFill="1" applyBorder="1" applyAlignment="1">
      <alignment horizontal="center" vertical="top" wrapText="1"/>
    </xf>
    <xf numFmtId="165" fontId="31" fillId="2" borderId="2" xfId="0" applyNumberFormat="1" applyFont="1" applyFill="1" applyBorder="1" applyAlignment="1">
      <alignment horizontal="center" vertical="top" wrapText="1"/>
    </xf>
    <xf numFmtId="0" fontId="35" fillId="2" borderId="0" xfId="0" applyFont="1" applyFill="1" applyAlignment="1">
      <alignment horizontal="center" vertical="center" wrapText="1"/>
    </xf>
    <xf numFmtId="0" fontId="35" fillId="2" borderId="0" xfId="0" applyFont="1" applyFill="1" applyAlignment="1">
      <alignment wrapText="1"/>
    </xf>
    <xf numFmtId="0" fontId="36" fillId="2" borderId="2" xfId="0" applyFont="1" applyFill="1" applyBorder="1" applyAlignment="1">
      <alignment horizontal="center" wrapText="1"/>
    </xf>
    <xf numFmtId="0" fontId="37" fillId="2" borderId="2" xfId="0" applyFont="1" applyFill="1" applyBorder="1" applyAlignment="1">
      <alignment wrapText="1"/>
    </xf>
    <xf numFmtId="165" fontId="1" fillId="2" borderId="2" xfId="0" applyNumberFormat="1" applyFont="1" applyFill="1" applyBorder="1" applyAlignment="1">
      <alignment horizontal="center" vertical="top" wrapText="1"/>
    </xf>
    <xf numFmtId="0" fontId="37" fillId="2" borderId="0" xfId="0" applyFont="1" applyFill="1" applyAlignment="1">
      <alignment horizontal="center" vertical="center" wrapText="1"/>
    </xf>
    <xf numFmtId="0" fontId="37" fillId="2" borderId="0" xfId="0" applyFont="1" applyFill="1" applyAlignment="1">
      <alignment wrapText="1"/>
    </xf>
    <xf numFmtId="165" fontId="1" fillId="2" borderId="2" xfId="0" applyNumberFormat="1" applyFont="1" applyFill="1" applyBorder="1" applyAlignment="1">
      <alignment horizontal="center" vertical="top"/>
    </xf>
    <xf numFmtId="0" fontId="30" fillId="2" borderId="2" xfId="0" applyFont="1" applyFill="1" applyBorder="1" applyAlignment="1">
      <alignment vertical="top" wrapText="1"/>
    </xf>
    <xf numFmtId="165" fontId="27" fillId="2" borderId="2" xfId="0" applyNumberFormat="1" applyFont="1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0" fontId="31" fillId="2" borderId="0" xfId="0" applyFont="1" applyFill="1" applyBorder="1"/>
    <xf numFmtId="0" fontId="36" fillId="2" borderId="5" xfId="0" applyFont="1" applyFill="1" applyBorder="1" applyAlignment="1">
      <alignment horizontal="center" wrapText="1"/>
    </xf>
    <xf numFmtId="0" fontId="27" fillId="2" borderId="2" xfId="0" applyFont="1" applyFill="1" applyBorder="1" applyAlignment="1">
      <alignment horizontal="center" vertical="top" wrapText="1"/>
    </xf>
    <xf numFmtId="165" fontId="27" fillId="2" borderId="2" xfId="0" applyNumberFormat="1" applyFont="1" applyFill="1" applyBorder="1" applyAlignment="1">
      <alignment horizontal="center" vertical="top" wrapText="1"/>
    </xf>
    <xf numFmtId="0" fontId="38" fillId="2" borderId="4" xfId="0" applyFont="1" applyFill="1" applyBorder="1" applyAlignment="1">
      <alignment vertical="top" wrapText="1"/>
    </xf>
    <xf numFmtId="1" fontId="1" fillId="2" borderId="2" xfId="0" applyNumberFormat="1" applyFont="1" applyFill="1" applyBorder="1" applyAlignment="1">
      <alignment horizontal="center" vertical="top" wrapText="1"/>
    </xf>
    <xf numFmtId="0" fontId="38" fillId="2" borderId="5" xfId="0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center" vertical="top"/>
    </xf>
    <xf numFmtId="165" fontId="31" fillId="2" borderId="2" xfId="0" applyNumberFormat="1" applyFont="1" applyFill="1" applyBorder="1" applyAlignment="1">
      <alignment horizontal="center" vertical="top"/>
    </xf>
    <xf numFmtId="0" fontId="31" fillId="2" borderId="2" xfId="0" applyFont="1" applyFill="1" applyBorder="1" applyAlignment="1">
      <alignment vertical="top"/>
    </xf>
    <xf numFmtId="165" fontId="45" fillId="2" borderId="2" xfId="0" applyNumberFormat="1" applyFont="1" applyFill="1" applyBorder="1" applyAlignment="1">
      <alignment horizontal="center" vertical="top"/>
    </xf>
    <xf numFmtId="165" fontId="45" fillId="2" borderId="2" xfId="0" applyNumberFormat="1" applyFont="1" applyFill="1" applyBorder="1" applyAlignment="1">
      <alignment horizontal="center" vertical="top" wrapText="1"/>
    </xf>
    <xf numFmtId="165" fontId="46" fillId="2" borderId="2" xfId="0" applyNumberFormat="1" applyFont="1" applyFill="1" applyBorder="1" applyAlignment="1">
      <alignment horizontal="center" vertical="top"/>
    </xf>
    <xf numFmtId="0" fontId="47" fillId="2" borderId="2" xfId="0" applyFont="1" applyFill="1" applyBorder="1" applyAlignment="1">
      <alignment horizontal="center" vertical="top" wrapText="1"/>
    </xf>
    <xf numFmtId="3" fontId="47" fillId="2" borderId="2" xfId="0" applyNumberFormat="1" applyFont="1" applyFill="1" applyBorder="1" applyAlignment="1">
      <alignment horizontal="center" vertical="top" wrapText="1"/>
    </xf>
    <xf numFmtId="3" fontId="47" fillId="2" borderId="3" xfId="0" applyNumberFormat="1" applyFont="1" applyFill="1" applyBorder="1" applyAlignment="1">
      <alignment horizontal="center" vertical="top" wrapText="1"/>
    </xf>
    <xf numFmtId="164" fontId="45" fillId="2" borderId="2" xfId="0" applyNumberFormat="1" applyFont="1" applyFill="1" applyBorder="1" applyAlignment="1">
      <alignment horizontal="center" vertical="top"/>
    </xf>
    <xf numFmtId="3" fontId="45" fillId="2" borderId="2" xfId="0" applyNumberFormat="1" applyFont="1" applyFill="1" applyBorder="1" applyAlignment="1">
      <alignment horizontal="center" vertical="top" wrapText="1"/>
    </xf>
    <xf numFmtId="164" fontId="46" fillId="2" borderId="2" xfId="0" applyNumberFormat="1" applyFont="1" applyFill="1" applyBorder="1" applyAlignment="1">
      <alignment horizontal="center"/>
    </xf>
    <xf numFmtId="0" fontId="46" fillId="2" borderId="2" xfId="0" applyFont="1" applyFill="1" applyBorder="1" applyAlignment="1">
      <alignment horizontal="center"/>
    </xf>
    <xf numFmtId="0" fontId="45" fillId="2" borderId="2" xfId="0" applyFont="1" applyFill="1" applyBorder="1" applyAlignment="1">
      <alignment horizontal="center" vertical="top" wrapText="1"/>
    </xf>
    <xf numFmtId="0" fontId="48" fillId="2" borderId="2" xfId="0" applyFont="1" applyFill="1" applyBorder="1" applyAlignment="1">
      <alignment horizontal="center"/>
    </xf>
    <xf numFmtId="164" fontId="46" fillId="2" borderId="2" xfId="0" applyNumberFormat="1" applyFont="1" applyFill="1" applyBorder="1" applyAlignment="1">
      <alignment horizontal="center" wrapText="1"/>
    </xf>
    <xf numFmtId="164" fontId="45" fillId="2" borderId="2" xfId="0" applyNumberFormat="1" applyFont="1" applyFill="1" applyBorder="1" applyAlignment="1">
      <alignment horizontal="center" vertical="top" wrapText="1"/>
    </xf>
    <xf numFmtId="164" fontId="45" fillId="2" borderId="2" xfId="0" applyNumberFormat="1" applyFont="1" applyFill="1" applyBorder="1" applyAlignment="1">
      <alignment horizontal="center"/>
    </xf>
    <xf numFmtId="164" fontId="46" fillId="2" borderId="2" xfId="0" applyNumberFormat="1" applyFont="1" applyFill="1" applyBorder="1" applyAlignment="1">
      <alignment horizontal="center" vertical="top" wrapText="1"/>
    </xf>
    <xf numFmtId="0" fontId="46" fillId="2" borderId="2" xfId="0" applyFont="1" applyFill="1" applyBorder="1" applyAlignment="1">
      <alignment horizontal="center" vertical="top" wrapText="1"/>
    </xf>
    <xf numFmtId="0" fontId="48" fillId="2" borderId="2" xfId="0" applyFont="1" applyFill="1" applyBorder="1" applyAlignment="1">
      <alignment horizontal="center" vertical="top" wrapText="1"/>
    </xf>
    <xf numFmtId="164" fontId="46" fillId="2" borderId="2" xfId="0" applyNumberFormat="1" applyFont="1" applyFill="1" applyBorder="1" applyAlignment="1">
      <alignment horizontal="center" vertical="top"/>
    </xf>
    <xf numFmtId="0" fontId="29" fillId="2" borderId="5" xfId="0" applyFont="1" applyFill="1" applyBorder="1" applyAlignment="1">
      <alignment horizontal="center" wrapText="1"/>
    </xf>
    <xf numFmtId="0" fontId="49" fillId="2" borderId="1" xfId="0" applyFont="1" applyFill="1" applyBorder="1" applyAlignment="1">
      <alignment horizontal="center" vertical="center" textRotation="90" wrapText="1"/>
    </xf>
    <xf numFmtId="0" fontId="50" fillId="2" borderId="2" xfId="0" applyFont="1" applyFill="1" applyBorder="1" applyAlignment="1">
      <alignment horizontal="center" wrapText="1"/>
    </xf>
    <xf numFmtId="0" fontId="47" fillId="2" borderId="3" xfId="0" applyFont="1" applyFill="1" applyBorder="1" applyAlignment="1">
      <alignment vertical="top" wrapText="1"/>
    </xf>
    <xf numFmtId="0" fontId="45" fillId="2" borderId="2" xfId="0" applyFont="1" applyFill="1" applyBorder="1" applyAlignment="1">
      <alignment horizontal="center" vertical="top"/>
    </xf>
    <xf numFmtId="0" fontId="47" fillId="2" borderId="2" xfId="0" applyFont="1" applyFill="1" applyBorder="1" applyAlignment="1">
      <alignment horizontal="center" vertical="top"/>
    </xf>
    <xf numFmtId="0" fontId="46" fillId="2" borderId="2" xfId="0" applyFont="1" applyFill="1" applyBorder="1" applyAlignment="1">
      <alignment horizontal="center" wrapText="1"/>
    </xf>
    <xf numFmtId="0" fontId="48" fillId="2" borderId="2" xfId="0" applyFont="1" applyFill="1" applyBorder="1" applyAlignment="1">
      <alignment horizontal="center" wrapText="1"/>
    </xf>
    <xf numFmtId="164" fontId="45" fillId="2" borderId="2" xfId="0" applyNumberFormat="1" applyFont="1" applyFill="1" applyBorder="1"/>
    <xf numFmtId="0" fontId="45" fillId="2" borderId="2" xfId="0" applyFont="1" applyFill="1" applyBorder="1"/>
    <xf numFmtId="0" fontId="47" fillId="2" borderId="2" xfId="0" applyFont="1" applyFill="1" applyBorder="1"/>
    <xf numFmtId="0" fontId="45" fillId="2" borderId="2" xfId="0" applyFont="1" applyFill="1" applyBorder="1" applyAlignment="1">
      <alignment horizontal="center"/>
    </xf>
    <xf numFmtId="3" fontId="46" fillId="2" borderId="2" xfId="0" applyNumberFormat="1" applyFont="1" applyFill="1" applyBorder="1" applyAlignment="1">
      <alignment horizontal="center" vertical="top" wrapText="1"/>
    </xf>
    <xf numFmtId="1" fontId="45" fillId="2" borderId="2" xfId="0" applyNumberFormat="1" applyFont="1" applyFill="1" applyBorder="1" applyAlignment="1">
      <alignment horizontal="center" vertical="top" wrapText="1"/>
    </xf>
    <xf numFmtId="0" fontId="46" fillId="2" borderId="2" xfId="0" applyFont="1" applyFill="1" applyBorder="1" applyAlignment="1">
      <alignment horizontal="center" vertical="top"/>
    </xf>
    <xf numFmtId="0" fontId="46" fillId="2" borderId="2" xfId="0" applyFont="1" applyFill="1" applyBorder="1" applyAlignment="1">
      <alignment vertical="top"/>
    </xf>
    <xf numFmtId="0" fontId="0" fillId="0" borderId="0" xfId="0" applyBorder="1" applyAlignment="1"/>
    <xf numFmtId="0" fontId="47" fillId="0" borderId="2" xfId="0" applyFont="1" applyBorder="1" applyAlignment="1">
      <alignment horizontal="left" vertical="center" wrapText="1"/>
    </xf>
    <xf numFmtId="0" fontId="47" fillId="2" borderId="2" xfId="0" applyFont="1" applyFill="1" applyBorder="1" applyAlignment="1">
      <alignment vertical="top" wrapText="1"/>
    </xf>
    <xf numFmtId="0" fontId="51" fillId="0" borderId="2" xfId="0" applyFont="1" applyBorder="1" applyAlignment="1">
      <alignment horizontal="left" vertical="top" wrapText="1"/>
    </xf>
    <xf numFmtId="0" fontId="50" fillId="2" borderId="2" xfId="0" applyFont="1" applyFill="1" applyBorder="1" applyAlignment="1">
      <alignment horizontal="center" vertical="center"/>
    </xf>
    <xf numFmtId="165" fontId="50" fillId="2" borderId="2" xfId="0" applyNumberFormat="1" applyFont="1" applyFill="1" applyBorder="1" applyAlignment="1">
      <alignment horizontal="center" vertical="top" wrapText="1"/>
    </xf>
    <xf numFmtId="0" fontId="50" fillId="2" borderId="2" xfId="0" applyFont="1" applyFill="1" applyBorder="1" applyAlignment="1">
      <alignment horizontal="center" vertical="top" wrapText="1"/>
    </xf>
    <xf numFmtId="165" fontId="47" fillId="2" borderId="2" xfId="0" applyNumberFormat="1" applyFont="1" applyFill="1" applyBorder="1" applyAlignment="1">
      <alignment vertical="top" wrapText="1"/>
    </xf>
    <xf numFmtId="165" fontId="2" fillId="2" borderId="2" xfId="0" applyNumberFormat="1" applyFont="1" applyFill="1" applyBorder="1" applyAlignment="1">
      <alignment vertical="top" wrapText="1"/>
    </xf>
    <xf numFmtId="0" fontId="52" fillId="0" borderId="0" xfId="0" applyFont="1" applyBorder="1" applyAlignment="1"/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165" fontId="46" fillId="2" borderId="2" xfId="0" applyNumberFormat="1" applyFont="1" applyFill="1" applyBorder="1" applyAlignment="1">
      <alignment horizontal="center" vertical="top" wrapText="1"/>
    </xf>
    <xf numFmtId="0" fontId="51" fillId="2" borderId="2" xfId="0" applyFont="1" applyFill="1" applyBorder="1" applyAlignment="1">
      <alignment vertical="top" wrapText="1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30" fillId="2" borderId="1" xfId="0" applyFont="1" applyFill="1" applyBorder="1" applyAlignment="1">
      <alignment horizontal="center" vertical="center" textRotation="90" wrapText="1"/>
    </xf>
    <xf numFmtId="0" fontId="27" fillId="2" borderId="2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top"/>
    </xf>
    <xf numFmtId="3" fontId="1" fillId="2" borderId="2" xfId="0" applyNumberFormat="1" applyFont="1" applyFill="1" applyBorder="1" applyAlignment="1">
      <alignment horizontal="center" vertical="top" wrapText="1"/>
    </xf>
    <xf numFmtId="3" fontId="2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/>
    </xf>
    <xf numFmtId="3" fontId="1" fillId="2" borderId="3" xfId="0" applyNumberFormat="1" applyFont="1" applyFill="1" applyBorder="1" applyAlignment="1">
      <alignment horizontal="center" vertical="top" wrapText="1"/>
    </xf>
    <xf numFmtId="3" fontId="2" fillId="2" borderId="3" xfId="0" applyNumberFormat="1" applyFont="1" applyFill="1" applyBorder="1" applyAlignment="1">
      <alignment horizontal="center" vertical="top"/>
    </xf>
    <xf numFmtId="164" fontId="1" fillId="2" borderId="3" xfId="0" applyNumberFormat="1" applyFont="1" applyFill="1" applyBorder="1" applyAlignment="1">
      <alignment horizontal="center" vertical="top"/>
    </xf>
    <xf numFmtId="0" fontId="31" fillId="2" borderId="2" xfId="0" applyFont="1" applyFill="1" applyBorder="1" applyAlignment="1">
      <alignment horizontal="center"/>
    </xf>
    <xf numFmtId="0" fontId="34" fillId="2" borderId="2" xfId="0" applyFont="1" applyFill="1" applyBorder="1" applyAlignment="1">
      <alignment horizontal="center"/>
    </xf>
    <xf numFmtId="164" fontId="31" fillId="2" borderId="2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2" fillId="2" borderId="2" xfId="0" applyFont="1" applyFill="1" applyBorder="1"/>
    <xf numFmtId="164" fontId="1" fillId="2" borderId="2" xfId="0" applyNumberFormat="1" applyFont="1" applyFill="1" applyBorder="1"/>
    <xf numFmtId="0" fontId="1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 wrapText="1"/>
    </xf>
    <xf numFmtId="164" fontId="31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3" fontId="31" fillId="2" borderId="2" xfId="0" applyNumberFormat="1" applyFont="1" applyFill="1" applyBorder="1" applyAlignment="1">
      <alignment horizontal="center" vertical="top" wrapText="1"/>
    </xf>
    <xf numFmtId="3" fontId="34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165" fontId="27" fillId="2" borderId="2" xfId="0" applyNumberFormat="1" applyFont="1" applyFill="1" applyBorder="1" applyAlignment="1">
      <alignment horizontal="center" vertical="top" wrapText="1"/>
    </xf>
    <xf numFmtId="1" fontId="1" fillId="2" borderId="2" xfId="0" applyNumberFormat="1" applyFont="1" applyFill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/>
    </xf>
    <xf numFmtId="0" fontId="31" fillId="2" borderId="2" xfId="0" applyFont="1" applyFill="1" applyBorder="1" applyAlignment="1">
      <alignment vertical="top"/>
    </xf>
    <xf numFmtId="0" fontId="1" fillId="2" borderId="0" xfId="0" applyFont="1" applyFill="1" applyAlignment="1">
      <alignment horizontal="center" vertical="top"/>
    </xf>
    <xf numFmtId="164" fontId="31" fillId="2" borderId="2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165" fontId="31" fillId="2" borderId="2" xfId="0" applyNumberFormat="1" applyFont="1" applyFill="1" applyBorder="1" applyAlignment="1">
      <alignment horizontal="center" vertical="top" wrapText="1"/>
    </xf>
    <xf numFmtId="165" fontId="31" fillId="2" borderId="2" xfId="0" applyNumberFormat="1" applyFont="1" applyFill="1" applyBorder="1" applyAlignment="1">
      <alignment horizontal="center" vertical="top"/>
    </xf>
    <xf numFmtId="3" fontId="45" fillId="2" borderId="3" xfId="0" applyNumberFormat="1" applyFont="1" applyFill="1" applyBorder="1" applyAlignment="1">
      <alignment horizontal="center" vertical="top" wrapText="1"/>
    </xf>
    <xf numFmtId="3" fontId="47" fillId="2" borderId="3" xfId="0" applyNumberFormat="1" applyFont="1" applyFill="1" applyBorder="1" applyAlignment="1">
      <alignment horizontal="center" vertical="top"/>
    </xf>
    <xf numFmtId="164" fontId="45" fillId="2" borderId="3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vertical="top" wrapText="1"/>
    </xf>
    <xf numFmtId="2" fontId="2" fillId="2" borderId="2" xfId="0" applyNumberFormat="1" applyFont="1" applyFill="1" applyBorder="1" applyAlignment="1">
      <alignment wrapText="1"/>
    </xf>
    <xf numFmtId="0" fontId="53" fillId="2" borderId="3" xfId="0" applyFont="1" applyFill="1" applyBorder="1" applyAlignment="1">
      <alignment vertical="top" wrapText="1"/>
    </xf>
    <xf numFmtId="0" fontId="53" fillId="2" borderId="2" xfId="0" applyFont="1" applyFill="1" applyBorder="1" applyAlignment="1">
      <alignment vertical="top" wrapText="1"/>
    </xf>
    <xf numFmtId="165" fontId="54" fillId="0" borderId="2" xfId="0" applyNumberFormat="1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0" fontId="51" fillId="2" borderId="7" xfId="0" applyFont="1" applyFill="1" applyBorder="1" applyAlignment="1">
      <alignment vertical="top" wrapText="1"/>
    </xf>
    <xf numFmtId="0" fontId="45" fillId="2" borderId="0" xfId="0" applyFont="1" applyFill="1" applyAlignment="1">
      <alignment horizontal="center" vertical="center" wrapText="1"/>
    </xf>
    <xf numFmtId="0" fontId="45" fillId="2" borderId="0" xfId="0" applyFont="1" applyFill="1"/>
    <xf numFmtId="0" fontId="45" fillId="2" borderId="0" xfId="0" applyFont="1" applyFill="1" applyAlignment="1">
      <alignment horizontal="center" vertical="top" wrapText="1"/>
    </xf>
    <xf numFmtId="0" fontId="46" fillId="2" borderId="0" xfId="0" applyFont="1" applyFill="1"/>
    <xf numFmtId="17" fontId="27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wrapText="1"/>
    </xf>
    <xf numFmtId="0" fontId="10" fillId="2" borderId="0" xfId="0" applyFont="1" applyFill="1" applyAlignment="1"/>
    <xf numFmtId="0" fontId="30" fillId="3" borderId="1" xfId="0" applyFont="1" applyFill="1" applyBorder="1" applyAlignment="1">
      <alignment horizontal="center" vertical="center" textRotation="90" wrapText="1"/>
    </xf>
    <xf numFmtId="0" fontId="27" fillId="3" borderId="2" xfId="0" applyFont="1" applyFill="1" applyBorder="1" applyAlignment="1">
      <alignment horizontal="center" wrapText="1"/>
    </xf>
    <xf numFmtId="3" fontId="1" fillId="3" borderId="1" xfId="0" applyNumberFormat="1" applyFont="1" applyFill="1" applyBorder="1" applyAlignment="1">
      <alignment horizontal="center" vertical="top"/>
    </xf>
    <xf numFmtId="3" fontId="1" fillId="3" borderId="2" xfId="0" applyNumberFormat="1" applyFont="1" applyFill="1" applyBorder="1" applyAlignment="1">
      <alignment horizontal="center" vertical="top" wrapText="1"/>
    </xf>
    <xf numFmtId="3" fontId="2" fillId="3" borderId="2" xfId="0" applyNumberFormat="1" applyFont="1" applyFill="1" applyBorder="1" applyAlignment="1">
      <alignment horizontal="center" vertical="top" wrapText="1"/>
    </xf>
    <xf numFmtId="164" fontId="1" fillId="3" borderId="2" xfId="0" applyNumberFormat="1" applyFont="1" applyFill="1" applyBorder="1" applyAlignment="1">
      <alignment horizontal="center" vertical="top"/>
    </xf>
    <xf numFmtId="3" fontId="1" fillId="3" borderId="3" xfId="0" applyNumberFormat="1" applyFont="1" applyFill="1" applyBorder="1" applyAlignment="1">
      <alignment horizontal="center" vertical="top" wrapText="1"/>
    </xf>
    <xf numFmtId="3" fontId="2" fillId="3" borderId="3" xfId="0" applyNumberFormat="1" applyFont="1" applyFill="1" applyBorder="1" applyAlignment="1">
      <alignment horizontal="center" vertical="top"/>
    </xf>
    <xf numFmtId="164" fontId="1" fillId="3" borderId="3" xfId="0" applyNumberFormat="1" applyFont="1" applyFill="1" applyBorder="1" applyAlignment="1">
      <alignment horizontal="center" vertical="top"/>
    </xf>
    <xf numFmtId="0" fontId="31" fillId="3" borderId="2" xfId="0" applyFont="1" applyFill="1" applyBorder="1" applyAlignment="1">
      <alignment horizontal="center"/>
    </xf>
    <xf numFmtId="0" fontId="34" fillId="3" borderId="2" xfId="0" applyFont="1" applyFill="1" applyBorder="1" applyAlignment="1">
      <alignment horizontal="center"/>
    </xf>
    <xf numFmtId="164" fontId="31" fillId="3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0" fontId="2" fillId="3" borderId="2" xfId="0" applyFont="1" applyFill="1" applyBorder="1"/>
    <xf numFmtId="164" fontId="1" fillId="3" borderId="2" xfId="0" applyNumberFormat="1" applyFont="1" applyFill="1" applyBorder="1"/>
    <xf numFmtId="0" fontId="1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31" fillId="3" borderId="2" xfId="0" applyFont="1" applyFill="1" applyBorder="1" applyAlignment="1">
      <alignment horizontal="center" wrapText="1"/>
    </xf>
    <xf numFmtId="0" fontId="34" fillId="3" borderId="2" xfId="0" applyFont="1" applyFill="1" applyBorder="1" applyAlignment="1">
      <alignment horizontal="center" wrapText="1"/>
    </xf>
    <xf numFmtId="164" fontId="31" fillId="3" borderId="2" xfId="0" applyNumberFormat="1" applyFont="1" applyFill="1" applyBorder="1" applyAlignment="1">
      <alignment horizontal="center" wrapText="1"/>
    </xf>
    <xf numFmtId="0" fontId="31" fillId="3" borderId="2" xfId="0" applyFont="1" applyFill="1" applyBorder="1" applyAlignment="1">
      <alignment horizontal="center" vertical="top" wrapText="1"/>
    </xf>
    <xf numFmtId="0" fontId="34" fillId="3" borderId="2" xfId="0" applyFont="1" applyFill="1" applyBorder="1" applyAlignment="1">
      <alignment horizontal="center" vertical="top" wrapText="1"/>
    </xf>
    <xf numFmtId="164" fontId="31" fillId="3" borderId="2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164" fontId="1" fillId="3" borderId="2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/>
    </xf>
    <xf numFmtId="164" fontId="1" fillId="3" borderId="2" xfId="0" applyNumberFormat="1" applyFont="1" applyFill="1" applyBorder="1" applyAlignment="1">
      <alignment horizontal="center"/>
    </xf>
    <xf numFmtId="3" fontId="31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5" fontId="12" fillId="3" borderId="2" xfId="0" applyNumberFormat="1" applyFont="1" applyFill="1" applyBorder="1" applyAlignment="1">
      <alignment horizontal="center" vertical="top" wrapText="1"/>
    </xf>
    <xf numFmtId="0" fontId="27" fillId="3" borderId="2" xfId="0" applyFont="1" applyFill="1" applyBorder="1" applyAlignment="1">
      <alignment horizontal="center" vertical="top" wrapText="1"/>
    </xf>
    <xf numFmtId="165" fontId="27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center" vertical="top"/>
    </xf>
    <xf numFmtId="0" fontId="31" fillId="3" borderId="2" xfId="0" applyFont="1" applyFill="1" applyBorder="1" applyAlignment="1">
      <alignment horizontal="center" vertical="top"/>
    </xf>
    <xf numFmtId="165" fontId="31" fillId="3" borderId="2" xfId="0" applyNumberFormat="1" applyFont="1" applyFill="1" applyBorder="1" applyAlignment="1">
      <alignment horizontal="center" vertical="top"/>
    </xf>
    <xf numFmtId="0" fontId="31" fillId="3" borderId="2" xfId="0" applyFont="1" applyFill="1" applyBorder="1" applyAlignment="1">
      <alignment vertical="top"/>
    </xf>
    <xf numFmtId="0" fontId="1" fillId="3" borderId="0" xfId="0" applyFont="1" applyFill="1" applyAlignment="1">
      <alignment horizontal="center" vertical="top"/>
    </xf>
    <xf numFmtId="0" fontId="1" fillId="3" borderId="0" xfId="0" applyFont="1" applyFill="1"/>
    <xf numFmtId="0" fontId="31" fillId="2" borderId="2" xfId="0" applyFont="1" applyFill="1" applyBorder="1" applyAlignment="1">
      <alignment horizontal="center" wrapText="1"/>
    </xf>
    <xf numFmtId="0" fontId="34" fillId="2" borderId="2" xfId="0" applyFont="1" applyFill="1" applyBorder="1" applyAlignment="1">
      <alignment horizontal="center" wrapText="1"/>
    </xf>
    <xf numFmtId="1" fontId="1" fillId="3" borderId="2" xfId="0" applyNumberFormat="1" applyFont="1" applyFill="1" applyBorder="1" applyAlignment="1">
      <alignment horizontal="center" vertical="top" wrapText="1"/>
    </xf>
    <xf numFmtId="3" fontId="2" fillId="2" borderId="3" xfId="0" applyNumberFormat="1" applyFont="1" applyFill="1" applyBorder="1" applyAlignment="1">
      <alignment horizontal="center" vertical="top" wrapText="1"/>
    </xf>
    <xf numFmtId="165" fontId="45" fillId="3" borderId="2" xfId="0" applyNumberFormat="1" applyFont="1" applyFill="1" applyBorder="1" applyAlignment="1">
      <alignment horizontal="center" vertical="top"/>
    </xf>
    <xf numFmtId="3" fontId="45" fillId="3" borderId="2" xfId="0" applyNumberFormat="1" applyFont="1" applyFill="1" applyBorder="1" applyAlignment="1">
      <alignment horizontal="center" vertical="top" wrapText="1"/>
    </xf>
    <xf numFmtId="0" fontId="46" fillId="3" borderId="2" xfId="0" applyFont="1" applyFill="1" applyBorder="1" applyAlignment="1">
      <alignment horizontal="center"/>
    </xf>
    <xf numFmtId="3" fontId="57" fillId="3" borderId="2" xfId="0" applyNumberFormat="1" applyFont="1" applyFill="1" applyBorder="1" applyAlignment="1">
      <alignment horizontal="center" vertical="top" wrapText="1"/>
    </xf>
    <xf numFmtId="164" fontId="58" fillId="3" borderId="2" xfId="0" applyNumberFormat="1" applyFont="1" applyFill="1" applyBorder="1" applyAlignment="1">
      <alignment horizontal="center" vertical="top"/>
    </xf>
    <xf numFmtId="3" fontId="57" fillId="2" borderId="2" xfId="0" applyNumberFormat="1" applyFont="1" applyFill="1" applyBorder="1" applyAlignment="1">
      <alignment horizontal="center" vertical="top" wrapText="1"/>
    </xf>
    <xf numFmtId="164" fontId="58" fillId="2" borderId="2" xfId="0" applyNumberFormat="1" applyFont="1" applyFill="1" applyBorder="1" applyAlignment="1">
      <alignment horizontal="center" vertical="top"/>
    </xf>
    <xf numFmtId="3" fontId="58" fillId="2" borderId="2" xfId="0" applyNumberFormat="1" applyFont="1" applyFill="1" applyBorder="1" applyAlignment="1">
      <alignment horizontal="center" vertical="top" wrapText="1"/>
    </xf>
    <xf numFmtId="165" fontId="47" fillId="0" borderId="2" xfId="0" applyNumberFormat="1" applyFont="1" applyBorder="1" applyAlignment="1">
      <alignment vertical="top" wrapText="1"/>
    </xf>
    <xf numFmtId="0" fontId="59" fillId="2" borderId="2" xfId="0" applyFont="1" applyFill="1" applyBorder="1" applyAlignment="1">
      <alignment vertical="top" wrapText="1"/>
    </xf>
    <xf numFmtId="0" fontId="60" fillId="2" borderId="4" xfId="0" applyFont="1" applyFill="1" applyBorder="1" applyAlignment="1">
      <alignment vertical="top" wrapText="1"/>
    </xf>
    <xf numFmtId="165" fontId="57" fillId="2" borderId="2" xfId="0" applyNumberFormat="1" applyFont="1" applyFill="1" applyBorder="1" applyAlignment="1">
      <alignment vertical="top" wrapText="1"/>
    </xf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1" fontId="58" fillId="2" borderId="2" xfId="0" applyNumberFormat="1" applyFont="1" applyFill="1" applyBorder="1" applyAlignment="1">
      <alignment horizontal="center" vertical="top" wrapText="1"/>
    </xf>
    <xf numFmtId="165" fontId="58" fillId="2" borderId="2" xfId="0" applyNumberFormat="1" applyFont="1" applyFill="1" applyBorder="1" applyAlignment="1">
      <alignment horizontal="center" vertical="top" wrapText="1"/>
    </xf>
    <xf numFmtId="1" fontId="58" fillId="3" borderId="2" xfId="0" applyNumberFormat="1" applyFont="1" applyFill="1" applyBorder="1" applyAlignment="1">
      <alignment horizontal="center" vertical="top" wrapText="1"/>
    </xf>
    <xf numFmtId="0" fontId="57" fillId="3" borderId="2" xfId="0" applyFont="1" applyFill="1" applyBorder="1" applyAlignment="1">
      <alignment horizontal="center" vertical="top" wrapText="1"/>
    </xf>
    <xf numFmtId="165" fontId="58" fillId="3" borderId="2" xfId="0" applyNumberFormat="1" applyFont="1" applyFill="1" applyBorder="1" applyAlignment="1">
      <alignment horizontal="center" vertical="top" wrapText="1"/>
    </xf>
    <xf numFmtId="0" fontId="60" fillId="2" borderId="5" xfId="0" applyFont="1" applyFill="1" applyBorder="1" applyAlignment="1">
      <alignment vertical="top" wrapText="1"/>
    </xf>
    <xf numFmtId="0" fontId="58" fillId="2" borderId="2" xfId="0" applyFont="1" applyFill="1" applyBorder="1" applyAlignment="1">
      <alignment horizontal="center" vertical="top"/>
    </xf>
    <xf numFmtId="0" fontId="58" fillId="3" borderId="2" xfId="0" applyFont="1" applyFill="1" applyBorder="1" applyAlignment="1">
      <alignment horizontal="center" vertical="top"/>
    </xf>
    <xf numFmtId="165" fontId="58" fillId="2" borderId="2" xfId="0" applyNumberFormat="1" applyFont="1" applyFill="1" applyBorder="1" applyAlignment="1">
      <alignment horizontal="center" vertical="top"/>
    </xf>
    <xf numFmtId="0" fontId="58" fillId="2" borderId="2" xfId="0" applyFont="1" applyFill="1" applyBorder="1" applyAlignment="1">
      <alignment horizontal="center" vertical="top" wrapText="1"/>
    </xf>
    <xf numFmtId="0" fontId="58" fillId="3" borderId="2" xfId="0" applyFont="1" applyFill="1" applyBorder="1" applyAlignment="1">
      <alignment horizontal="center" vertical="top" wrapText="1"/>
    </xf>
    <xf numFmtId="0" fontId="62" fillId="2" borderId="2" xfId="0" applyFont="1" applyFill="1" applyBorder="1" applyAlignment="1">
      <alignment horizontal="center" vertical="top"/>
    </xf>
    <xf numFmtId="165" fontId="62" fillId="2" borderId="2" xfId="0" applyNumberFormat="1" applyFont="1" applyFill="1" applyBorder="1" applyAlignment="1">
      <alignment horizontal="center" vertical="top"/>
    </xf>
    <xf numFmtId="0" fontId="62" fillId="3" borderId="2" xfId="0" applyFont="1" applyFill="1" applyBorder="1" applyAlignment="1">
      <alignment horizontal="center" vertical="top"/>
    </xf>
    <xf numFmtId="165" fontId="62" fillId="3" borderId="2" xfId="0" applyNumberFormat="1" applyFont="1" applyFill="1" applyBorder="1" applyAlignment="1">
      <alignment horizontal="center" vertical="top"/>
    </xf>
    <xf numFmtId="0" fontId="58" fillId="2" borderId="2" xfId="0" applyFont="1" applyFill="1" applyBorder="1"/>
    <xf numFmtId="165" fontId="58" fillId="3" borderId="2" xfId="0" applyNumberFormat="1" applyFont="1" applyFill="1" applyBorder="1" applyAlignment="1">
      <alignment horizontal="center" vertical="top"/>
    </xf>
    <xf numFmtId="0" fontId="59" fillId="0" borderId="2" xfId="0" applyFont="1" applyBorder="1" applyAlignment="1">
      <alignment horizontal="left" vertical="top" wrapText="1"/>
    </xf>
    <xf numFmtId="164" fontId="58" fillId="2" borderId="2" xfId="0" applyNumberFormat="1" applyFont="1" applyFill="1" applyBorder="1" applyAlignment="1">
      <alignment horizontal="center" vertical="top" wrapText="1"/>
    </xf>
    <xf numFmtId="0" fontId="61" fillId="2" borderId="5" xfId="0" applyFont="1" applyFill="1" applyBorder="1" applyAlignment="1">
      <alignment horizontal="center" wrapText="1"/>
    </xf>
    <xf numFmtId="0" fontId="62" fillId="2" borderId="2" xfId="0" applyFont="1" applyFill="1" applyBorder="1" applyAlignment="1">
      <alignment vertical="top"/>
    </xf>
    <xf numFmtId="0" fontId="62" fillId="3" borderId="2" xfId="0" applyFont="1" applyFill="1" applyBorder="1" applyAlignment="1">
      <alignment vertical="top"/>
    </xf>
    <xf numFmtId="0" fontId="49" fillId="2" borderId="2" xfId="0" applyFont="1" applyFill="1" applyBorder="1"/>
    <xf numFmtId="0" fontId="46" fillId="2" borderId="2" xfId="0" applyFont="1" applyFill="1" applyBorder="1"/>
    <xf numFmtId="0" fontId="27" fillId="2" borderId="2" xfId="0" applyFont="1" applyFill="1" applyBorder="1" applyAlignment="1">
      <alignment horizontal="center" vertical="center"/>
    </xf>
    <xf numFmtId="0" fontId="59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165" fontId="2" fillId="2" borderId="2" xfId="0" applyNumberFormat="1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wrapText="1"/>
    </xf>
    <xf numFmtId="0" fontId="27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65" fillId="2" borderId="2" xfId="0" applyFont="1" applyFill="1" applyBorder="1" applyAlignment="1">
      <alignment horizontal="center" vertical="center"/>
    </xf>
    <xf numFmtId="0" fontId="64" fillId="2" borderId="2" xfId="0" applyFont="1" applyFill="1" applyBorder="1"/>
    <xf numFmtId="0" fontId="62" fillId="2" borderId="2" xfId="0" applyFont="1" applyFill="1" applyBorder="1" applyAlignment="1">
      <alignment horizontal="center"/>
    </xf>
    <xf numFmtId="0" fontId="66" fillId="2" borderId="2" xfId="0" applyFont="1" applyFill="1" applyBorder="1" applyAlignment="1">
      <alignment horizontal="center"/>
    </xf>
    <xf numFmtId="164" fontId="62" fillId="2" borderId="2" xfId="0" applyNumberFormat="1" applyFont="1" applyFill="1" applyBorder="1" applyAlignment="1">
      <alignment horizontal="center"/>
    </xf>
    <xf numFmtId="0" fontId="30" fillId="2" borderId="2" xfId="0" applyFont="1" applyFill="1" applyBorder="1"/>
    <xf numFmtId="0" fontId="31" fillId="2" borderId="2" xfId="0" applyFont="1" applyFill="1" applyBorder="1"/>
    <xf numFmtId="164" fontId="31" fillId="2" borderId="2" xfId="0" applyNumberFormat="1" applyFont="1" applyFill="1" applyBorder="1" applyAlignment="1">
      <alignment horizontal="center" vertical="top"/>
    </xf>
    <xf numFmtId="0" fontId="31" fillId="2" borderId="0" xfId="0" applyFont="1" applyFill="1" applyAlignment="1">
      <alignment horizontal="center" vertical="center" wrapText="1"/>
    </xf>
    <xf numFmtId="0" fontId="31" fillId="2" borderId="0" xfId="0" applyFont="1" applyFill="1"/>
    <xf numFmtId="0" fontId="10" fillId="2" borderId="7" xfId="0" applyFont="1" applyFill="1" applyBorder="1" applyAlignment="1">
      <alignment vertical="top" wrapText="1"/>
    </xf>
    <xf numFmtId="0" fontId="27" fillId="2" borderId="0" xfId="0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164" fontId="35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top"/>
    </xf>
    <xf numFmtId="165" fontId="1" fillId="2" borderId="0" xfId="0" applyNumberFormat="1" applyFont="1" applyFill="1" applyAlignment="1">
      <alignment horizontal="center" vertical="center" wrapText="1"/>
    </xf>
    <xf numFmtId="164" fontId="31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0" fillId="2" borderId="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3" fontId="27" fillId="2" borderId="1" xfId="0" applyNumberFormat="1" applyFont="1" applyFill="1" applyBorder="1" applyAlignment="1">
      <alignment horizontal="center" vertical="top"/>
    </xf>
    <xf numFmtId="0" fontId="10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30" fillId="2" borderId="4" xfId="0" applyFont="1" applyFill="1" applyBorder="1" applyAlignment="1">
      <alignment vertical="top" wrapText="1"/>
    </xf>
    <xf numFmtId="0" fontId="47" fillId="3" borderId="2" xfId="0" applyFont="1" applyFill="1" applyBorder="1" applyAlignment="1">
      <alignment horizontal="center" vertical="top" wrapText="1"/>
    </xf>
    <xf numFmtId="164" fontId="45" fillId="3" borderId="2" xfId="0" applyNumberFormat="1" applyFont="1" applyFill="1" applyBorder="1" applyAlignment="1">
      <alignment horizontal="center" vertical="top" wrapText="1"/>
    </xf>
    <xf numFmtId="0" fontId="46" fillId="3" borderId="2" xfId="0" applyFont="1" applyFill="1" applyBorder="1" applyAlignment="1">
      <alignment horizontal="center" vertical="top"/>
    </xf>
    <xf numFmtId="165" fontId="46" fillId="3" borderId="2" xfId="0" applyNumberFormat="1" applyFont="1" applyFill="1" applyBorder="1" applyAlignment="1">
      <alignment horizontal="center" vertical="top"/>
    </xf>
    <xf numFmtId="0" fontId="62" fillId="3" borderId="2" xfId="0" applyFont="1" applyFill="1" applyBorder="1" applyAlignment="1">
      <alignment horizontal="center"/>
    </xf>
    <xf numFmtId="0" fontId="66" fillId="3" borderId="2" xfId="0" applyFont="1" applyFill="1" applyBorder="1" applyAlignment="1">
      <alignment horizontal="center"/>
    </xf>
    <xf numFmtId="164" fontId="62" fillId="3" borderId="2" xfId="0" applyNumberFormat="1" applyFont="1" applyFill="1" applyBorder="1" applyAlignment="1">
      <alignment horizontal="center"/>
    </xf>
    <xf numFmtId="164" fontId="58" fillId="2" borderId="3" xfId="0" applyNumberFormat="1" applyFont="1" applyFill="1" applyBorder="1" applyAlignment="1">
      <alignment horizontal="center" vertical="top"/>
    </xf>
    <xf numFmtId="3" fontId="58" fillId="2" borderId="3" xfId="0" applyNumberFormat="1" applyFont="1" applyFill="1" applyBorder="1" applyAlignment="1">
      <alignment horizontal="center" vertical="top" wrapText="1"/>
    </xf>
    <xf numFmtId="3" fontId="57" fillId="2" borderId="3" xfId="0" applyNumberFormat="1" applyFont="1" applyFill="1" applyBorder="1" applyAlignment="1">
      <alignment horizontal="center" vertical="top" wrapText="1"/>
    </xf>
    <xf numFmtId="164" fontId="46" fillId="3" borderId="2" xfId="0" applyNumberFormat="1" applyFont="1" applyFill="1" applyBorder="1" applyAlignment="1">
      <alignment horizontal="center"/>
    </xf>
    <xf numFmtId="164" fontId="45" fillId="3" borderId="2" xfId="0" applyNumberFormat="1" applyFont="1" applyFill="1" applyBorder="1" applyAlignment="1">
      <alignment horizontal="center" vertical="top"/>
    </xf>
    <xf numFmtId="164" fontId="58" fillId="3" borderId="2" xfId="0" applyNumberFormat="1" applyFont="1" applyFill="1" applyBorder="1" applyAlignment="1">
      <alignment horizontal="center" vertical="top" wrapText="1"/>
    </xf>
    <xf numFmtId="0" fontId="26" fillId="2" borderId="8" xfId="0" applyFont="1" applyFill="1" applyBorder="1" applyAlignment="1">
      <alignment horizontal="center" wrapText="1"/>
    </xf>
    <xf numFmtId="0" fontId="26" fillId="2" borderId="5" xfId="0" applyFont="1" applyFill="1" applyBorder="1" applyAlignment="1">
      <alignment horizontal="center" wrapText="1"/>
    </xf>
    <xf numFmtId="0" fontId="20" fillId="2" borderId="8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wrapText="1"/>
    </xf>
    <xf numFmtId="0" fontId="16" fillId="2" borderId="7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 wrapText="1"/>
    </xf>
    <xf numFmtId="0" fontId="23" fillId="2" borderId="8" xfId="0" applyFont="1" applyFill="1" applyBorder="1" applyAlignment="1">
      <alignment horizontal="center" vertical="top" wrapText="1"/>
    </xf>
    <xf numFmtId="0" fontId="23" fillId="2" borderId="7" xfId="0" applyFont="1" applyFill="1" applyBorder="1" applyAlignment="1">
      <alignment horizontal="center" vertical="top" wrapText="1"/>
    </xf>
    <xf numFmtId="0" fontId="23" fillId="2" borderId="5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9" fillId="2" borderId="8" xfId="0" applyFont="1" applyFill="1" applyBorder="1" applyAlignment="1">
      <alignment horizontal="center" wrapText="1"/>
    </xf>
    <xf numFmtId="0" fontId="29" fillId="2" borderId="5" xfId="0" applyFont="1" applyFill="1" applyBorder="1" applyAlignment="1">
      <alignment horizontal="center" wrapText="1"/>
    </xf>
    <xf numFmtId="0" fontId="27" fillId="2" borderId="8" xfId="0" applyFont="1" applyFill="1" applyBorder="1" applyAlignment="1">
      <alignment horizontal="center" vertical="top" wrapText="1"/>
    </xf>
    <xf numFmtId="0" fontId="27" fillId="2" borderId="7" xfId="0" applyFont="1" applyFill="1" applyBorder="1" applyAlignment="1">
      <alignment horizontal="center" vertical="top" wrapText="1"/>
    </xf>
    <xf numFmtId="0" fontId="27" fillId="2" borderId="5" xfId="0" applyFont="1" applyFill="1" applyBorder="1" applyAlignment="1">
      <alignment horizontal="center" vertical="top" wrapText="1"/>
    </xf>
    <xf numFmtId="0" fontId="31" fillId="2" borderId="8" xfId="0" applyFont="1" applyFill="1" applyBorder="1" applyAlignment="1">
      <alignment horizontal="center" wrapText="1"/>
    </xf>
    <xf numFmtId="0" fontId="31" fillId="2" borderId="5" xfId="0" applyFont="1" applyFill="1" applyBorder="1" applyAlignment="1">
      <alignment horizont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center"/>
    </xf>
    <xf numFmtId="0" fontId="27" fillId="2" borderId="0" xfId="0" applyFont="1" applyFill="1" applyAlignment="1">
      <alignment horizontal="center" wrapText="1"/>
    </xf>
    <xf numFmtId="0" fontId="29" fillId="2" borderId="0" xfId="0" applyFont="1" applyFill="1" applyAlignment="1">
      <alignment horizontal="center"/>
    </xf>
    <xf numFmtId="0" fontId="27" fillId="0" borderId="0" xfId="0" applyFont="1" applyAlignment="1">
      <alignment horizontal="center" wrapText="1"/>
    </xf>
    <xf numFmtId="0" fontId="27" fillId="2" borderId="8" xfId="0" applyFont="1" applyFill="1" applyBorder="1" applyAlignment="1">
      <alignment horizontal="center" wrapText="1"/>
    </xf>
    <xf numFmtId="0" fontId="27" fillId="2" borderId="7" xfId="0" applyFont="1" applyFill="1" applyBorder="1" applyAlignment="1">
      <alignment horizontal="center" wrapText="1"/>
    </xf>
    <xf numFmtId="0" fontId="27" fillId="2" borderId="5" xfId="0" applyFont="1" applyFill="1" applyBorder="1" applyAlignment="1">
      <alignment horizontal="center" wrapText="1"/>
    </xf>
    <xf numFmtId="0" fontId="31" fillId="2" borderId="8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horizontal="center" vertical="center" wrapText="1"/>
    </xf>
    <xf numFmtId="165" fontId="55" fillId="0" borderId="2" xfId="0" applyNumberFormat="1" applyFont="1" applyBorder="1" applyAlignment="1">
      <alignment horizontal="center" vertical="center" wrapText="1"/>
    </xf>
    <xf numFmtId="0" fontId="56" fillId="2" borderId="8" xfId="0" applyFont="1" applyFill="1" applyBorder="1" applyAlignment="1">
      <alignment horizontal="center" wrapText="1"/>
    </xf>
    <xf numFmtId="0" fontId="56" fillId="2" borderId="5" xfId="0" applyFont="1" applyFill="1" applyBorder="1" applyAlignment="1">
      <alignment horizontal="center" wrapText="1"/>
    </xf>
    <xf numFmtId="165" fontId="12" fillId="0" borderId="2" xfId="0" applyNumberFormat="1" applyFont="1" applyBorder="1" applyAlignment="1">
      <alignment horizontal="center" vertical="center" wrapText="1"/>
    </xf>
    <xf numFmtId="0" fontId="46" fillId="2" borderId="8" xfId="0" applyFont="1" applyFill="1" applyBorder="1" applyAlignment="1">
      <alignment horizontal="center" vertical="center" wrapText="1"/>
    </xf>
    <xf numFmtId="0" fontId="46" fillId="2" borderId="7" xfId="0" applyFont="1" applyFill="1" applyBorder="1" applyAlignment="1">
      <alignment horizontal="center" vertical="center" wrapText="1"/>
    </xf>
    <xf numFmtId="0" fontId="46" fillId="2" borderId="5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2" borderId="0" xfId="0" applyFont="1" applyFill="1" applyAlignment="1">
      <alignment horizontal="center"/>
    </xf>
    <xf numFmtId="0" fontId="31" fillId="3" borderId="2" xfId="0" applyFont="1" applyFill="1" applyBorder="1" applyAlignment="1">
      <alignment horizontal="center" vertical="center" wrapText="1"/>
    </xf>
    <xf numFmtId="0" fontId="61" fillId="2" borderId="8" xfId="0" applyFont="1" applyFill="1" applyBorder="1" applyAlignment="1">
      <alignment horizontal="center" wrapText="1"/>
    </xf>
    <xf numFmtId="0" fontId="61" fillId="2" borderId="5" xfId="0" applyFont="1" applyFill="1" applyBorder="1" applyAlignment="1">
      <alignment horizontal="center" wrapText="1"/>
    </xf>
    <xf numFmtId="165" fontId="63" fillId="0" borderId="2" xfId="0" applyNumberFormat="1" applyFont="1" applyBorder="1" applyAlignment="1">
      <alignment horizontal="center" vertical="center" wrapText="1"/>
    </xf>
    <xf numFmtId="0" fontId="62" fillId="2" borderId="8" xfId="0" applyFont="1" applyFill="1" applyBorder="1" applyAlignment="1">
      <alignment horizontal="center" wrapText="1"/>
    </xf>
    <xf numFmtId="0" fontId="62" fillId="2" borderId="5" xfId="0" applyFont="1" applyFill="1" applyBorder="1" applyAlignment="1">
      <alignment horizontal="center" wrapText="1"/>
    </xf>
    <xf numFmtId="165" fontId="63" fillId="2" borderId="2" xfId="0" applyNumberFormat="1" applyFont="1" applyFill="1" applyBorder="1" applyAlignment="1">
      <alignment horizontal="center" vertical="center" wrapText="1"/>
    </xf>
    <xf numFmtId="0" fontId="31" fillId="3" borderId="8" xfId="0" applyFont="1" applyFill="1" applyBorder="1" applyAlignment="1">
      <alignment horizontal="center" vertical="center" wrapText="1"/>
    </xf>
    <xf numFmtId="0" fontId="31" fillId="3" borderId="7" xfId="0" applyFont="1" applyFill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81"/>
  <sheetViews>
    <sheetView workbookViewId="0">
      <selection sqref="A1:IV65536"/>
    </sheetView>
  </sheetViews>
  <sheetFormatPr defaultRowHeight="15"/>
  <cols>
    <col min="1" max="1" width="5.85546875" style="54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6.5703125" style="1" customWidth="1"/>
    <col min="8" max="8" width="9.28515625" style="1" customWidth="1"/>
    <col min="9" max="9" width="6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.28515625" style="1" customWidth="1"/>
    <col min="16" max="16" width="8" style="1" customWidth="1"/>
    <col min="17" max="17" width="10.28515625" style="1" customWidth="1"/>
    <col min="18" max="18" width="8.7109375" style="3" customWidth="1"/>
    <col min="19" max="19" width="44.5703125" style="5" customWidth="1"/>
    <col min="20" max="16384" width="9.140625" style="1"/>
  </cols>
  <sheetData>
    <row r="1" spans="1:32" s="6" customFormat="1" ht="15.75">
      <c r="A1" s="51"/>
      <c r="J1" s="464" t="s">
        <v>71</v>
      </c>
      <c r="K1" s="464"/>
      <c r="L1" s="464"/>
      <c r="M1" s="464"/>
      <c r="N1" s="464"/>
      <c r="O1" s="464"/>
      <c r="P1" s="464"/>
      <c r="Q1" s="464"/>
      <c r="R1" s="464"/>
      <c r="S1" s="7"/>
    </row>
    <row r="2" spans="1:32" s="6" customFormat="1" ht="63" customHeight="1">
      <c r="A2" s="51"/>
      <c r="I2" s="465" t="s">
        <v>221</v>
      </c>
      <c r="J2" s="464"/>
      <c r="K2" s="464"/>
      <c r="L2" s="464"/>
      <c r="M2" s="464"/>
      <c r="N2" s="464"/>
      <c r="O2" s="464"/>
      <c r="P2" s="464"/>
      <c r="Q2" s="464"/>
      <c r="R2" s="464"/>
      <c r="S2" s="7"/>
    </row>
    <row r="3" spans="1:32" s="6" customFormat="1" ht="23.25" customHeight="1">
      <c r="A3" s="51"/>
      <c r="I3" s="464" t="s">
        <v>185</v>
      </c>
      <c r="J3" s="464"/>
      <c r="K3" s="464"/>
      <c r="L3" s="464"/>
      <c r="M3" s="464"/>
      <c r="N3" s="464"/>
      <c r="O3" s="464"/>
      <c r="P3" s="464"/>
      <c r="Q3" s="464"/>
      <c r="R3" s="464"/>
      <c r="S3" s="7"/>
    </row>
    <row r="4" spans="1:32" s="6" customFormat="1" ht="24.75" customHeight="1">
      <c r="A4" s="466" t="s">
        <v>252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7"/>
    </row>
    <row r="5" spans="1:32" s="6" customFormat="1" ht="9" customHeight="1">
      <c r="A5" s="51"/>
      <c r="S5" s="7"/>
    </row>
    <row r="6" spans="1:32" s="6" customFormat="1" ht="15" customHeight="1">
      <c r="A6" s="453" t="s">
        <v>57</v>
      </c>
      <c r="B6" s="453" t="s">
        <v>64</v>
      </c>
      <c r="C6" s="453" t="s">
        <v>65</v>
      </c>
      <c r="D6" s="453" t="s">
        <v>66</v>
      </c>
      <c r="E6" s="453" t="s">
        <v>67</v>
      </c>
      <c r="F6" s="452" t="s">
        <v>58</v>
      </c>
      <c r="G6" s="452"/>
      <c r="H6" s="452"/>
      <c r="I6" s="452" t="s">
        <v>72</v>
      </c>
      <c r="J6" s="452"/>
      <c r="K6" s="452"/>
      <c r="L6" s="452" t="s">
        <v>186</v>
      </c>
      <c r="M6" s="452"/>
      <c r="N6" s="452"/>
      <c r="O6" s="452" t="s">
        <v>187</v>
      </c>
      <c r="P6" s="452"/>
      <c r="Q6" s="452"/>
      <c r="R6" s="453" t="s">
        <v>199</v>
      </c>
      <c r="S6" s="7"/>
    </row>
    <row r="7" spans="1:32" s="6" customFormat="1" ht="136.5">
      <c r="A7" s="454"/>
      <c r="B7" s="454"/>
      <c r="C7" s="454"/>
      <c r="D7" s="454"/>
      <c r="E7" s="454"/>
      <c r="F7" s="8" t="s">
        <v>68</v>
      </c>
      <c r="G7" s="8" t="s">
        <v>200</v>
      </c>
      <c r="H7" s="8" t="s">
        <v>201</v>
      </c>
      <c r="I7" s="8" t="s">
        <v>68</v>
      </c>
      <c r="J7" s="8" t="s">
        <v>200</v>
      </c>
      <c r="K7" s="8" t="s">
        <v>201</v>
      </c>
      <c r="L7" s="8" t="s">
        <v>68</v>
      </c>
      <c r="M7" s="8" t="s">
        <v>200</v>
      </c>
      <c r="N7" s="8" t="s">
        <v>201</v>
      </c>
      <c r="O7" s="8" t="s">
        <v>68</v>
      </c>
      <c r="P7" s="8" t="s">
        <v>200</v>
      </c>
      <c r="Q7" s="8" t="s">
        <v>201</v>
      </c>
      <c r="R7" s="454"/>
      <c r="S7" s="7"/>
    </row>
    <row r="8" spans="1:32" s="6" customFormat="1" ht="15.75">
      <c r="A8" s="46">
        <v>1</v>
      </c>
      <c r="B8" s="9">
        <v>2</v>
      </c>
      <c r="C8" s="9">
        <v>3</v>
      </c>
      <c r="D8" s="9">
        <v>4</v>
      </c>
      <c r="E8" s="9">
        <v>5</v>
      </c>
      <c r="F8" s="9">
        <v>15</v>
      </c>
      <c r="G8" s="9">
        <v>16</v>
      </c>
      <c r="H8" s="9">
        <v>17</v>
      </c>
      <c r="I8" s="9">
        <v>18</v>
      </c>
      <c r="J8" s="9">
        <v>19</v>
      </c>
      <c r="K8" s="9">
        <v>20</v>
      </c>
      <c r="L8" s="9">
        <v>21</v>
      </c>
      <c r="M8" s="9">
        <v>22</v>
      </c>
      <c r="N8" s="9">
        <v>23</v>
      </c>
      <c r="O8" s="9">
        <v>21</v>
      </c>
      <c r="P8" s="9">
        <v>22</v>
      </c>
      <c r="Q8" s="9">
        <v>23</v>
      </c>
      <c r="R8" s="9">
        <v>24</v>
      </c>
      <c r="S8" s="7"/>
    </row>
    <row r="9" spans="1:32" s="6" customFormat="1" ht="13.5" customHeight="1">
      <c r="A9" s="46"/>
      <c r="B9" s="455" t="s">
        <v>209</v>
      </c>
      <c r="C9" s="456"/>
      <c r="D9" s="456"/>
      <c r="E9" s="456"/>
      <c r="F9" s="456"/>
      <c r="G9" s="456"/>
      <c r="H9" s="456"/>
      <c r="I9" s="456"/>
      <c r="J9" s="456"/>
      <c r="K9" s="456"/>
      <c r="L9" s="456"/>
      <c r="M9" s="456"/>
      <c r="N9" s="456"/>
      <c r="O9" s="456"/>
      <c r="P9" s="456"/>
      <c r="Q9" s="456"/>
      <c r="R9" s="457"/>
      <c r="S9" s="7"/>
    </row>
    <row r="10" spans="1:32" s="6" customFormat="1" ht="48.75" customHeight="1">
      <c r="A10" s="106" t="s">
        <v>298</v>
      </c>
      <c r="B10" s="458" t="s">
        <v>73</v>
      </c>
      <c r="C10" s="459"/>
      <c r="D10" s="459"/>
      <c r="E10" s="459"/>
      <c r="F10" s="459"/>
      <c r="G10" s="459"/>
      <c r="H10" s="459"/>
      <c r="I10" s="459"/>
      <c r="J10" s="459"/>
      <c r="K10" s="459"/>
      <c r="L10" s="459"/>
      <c r="M10" s="459"/>
      <c r="N10" s="459"/>
      <c r="O10" s="459"/>
      <c r="P10" s="459"/>
      <c r="Q10" s="459"/>
      <c r="R10" s="460"/>
      <c r="S10" s="10"/>
      <c r="T10" s="11"/>
      <c r="U10" s="11"/>
      <c r="V10" s="11"/>
      <c r="W10" s="11"/>
      <c r="X10" s="11"/>
      <c r="Y10" s="11"/>
      <c r="Z10" s="12"/>
      <c r="AA10" s="12"/>
      <c r="AB10" s="12"/>
      <c r="AC10" s="12"/>
      <c r="AD10" s="12"/>
      <c r="AE10" s="13"/>
      <c r="AF10" s="13"/>
    </row>
    <row r="11" spans="1:32" s="6" customFormat="1" ht="50.25" customHeight="1">
      <c r="A11" s="48" t="s">
        <v>59</v>
      </c>
      <c r="B11" s="67" t="s">
        <v>74</v>
      </c>
      <c r="C11" s="14"/>
      <c r="D11" s="15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7"/>
      <c r="S11" s="18"/>
    </row>
    <row r="12" spans="1:32" s="13" customFormat="1" ht="114.75" customHeight="1">
      <c r="A12" s="49" t="s">
        <v>60</v>
      </c>
      <c r="B12" s="68" t="s">
        <v>77</v>
      </c>
      <c r="C12" s="19" t="s">
        <v>78</v>
      </c>
      <c r="D12" s="20" t="s">
        <v>70</v>
      </c>
      <c r="E12" s="19" t="s">
        <v>69</v>
      </c>
      <c r="F12" s="74">
        <v>0</v>
      </c>
      <c r="G12" s="108">
        <v>0</v>
      </c>
      <c r="H12" s="55">
        <v>0</v>
      </c>
      <c r="I12" s="104" t="s">
        <v>309</v>
      </c>
      <c r="J12" s="111" t="s">
        <v>301</v>
      </c>
      <c r="K12" s="55">
        <v>1796</v>
      </c>
      <c r="L12" s="104" t="s">
        <v>310</v>
      </c>
      <c r="M12" s="111" t="s">
        <v>301</v>
      </c>
      <c r="N12" s="55">
        <v>1796</v>
      </c>
      <c r="O12" s="104" t="s">
        <v>311</v>
      </c>
      <c r="P12" s="21" t="s">
        <v>222</v>
      </c>
      <c r="Q12" s="55">
        <v>6496</v>
      </c>
      <c r="R12" s="55">
        <f>H12+K12+Q12+N12</f>
        <v>10088</v>
      </c>
      <c r="S12" s="10" t="s">
        <v>197</v>
      </c>
    </row>
    <row r="13" spans="1:32" s="6" customFormat="1" ht="59.25" customHeight="1">
      <c r="A13" s="50" t="s">
        <v>61</v>
      </c>
      <c r="B13" s="69" t="s">
        <v>75</v>
      </c>
      <c r="C13" s="22" t="s">
        <v>76</v>
      </c>
      <c r="D13" s="23" t="s">
        <v>70</v>
      </c>
      <c r="E13" s="22" t="s">
        <v>69</v>
      </c>
      <c r="F13" s="75">
        <v>0</v>
      </c>
      <c r="G13" s="82">
        <v>0</v>
      </c>
      <c r="H13" s="56">
        <v>0</v>
      </c>
      <c r="I13" s="75">
        <v>0</v>
      </c>
      <c r="J13" s="82">
        <v>0</v>
      </c>
      <c r="K13" s="56">
        <v>0</v>
      </c>
      <c r="L13" s="75">
        <v>0</v>
      </c>
      <c r="M13" s="82">
        <v>0</v>
      </c>
      <c r="N13" s="56">
        <v>0</v>
      </c>
      <c r="O13" s="75" t="s">
        <v>300</v>
      </c>
      <c r="P13" s="107" t="s">
        <v>299</v>
      </c>
      <c r="Q13" s="56">
        <v>685</v>
      </c>
      <c r="R13" s="56">
        <f>H13+K13+Q13+N13</f>
        <v>685</v>
      </c>
      <c r="S13" s="10" t="s">
        <v>197</v>
      </c>
    </row>
    <row r="14" spans="1:32" s="34" customFormat="1" ht="15.75">
      <c r="A14" s="52" t="s">
        <v>62</v>
      </c>
      <c r="B14" s="30" t="s">
        <v>79</v>
      </c>
      <c r="C14" s="31"/>
      <c r="D14" s="31"/>
      <c r="E14" s="31"/>
      <c r="F14" s="32">
        <v>0</v>
      </c>
      <c r="G14" s="85"/>
      <c r="H14" s="61">
        <f>H12+H13</f>
        <v>0</v>
      </c>
      <c r="I14" s="32">
        <v>36</v>
      </c>
      <c r="J14" s="85"/>
      <c r="K14" s="61">
        <f>K12+K13</f>
        <v>1796</v>
      </c>
      <c r="L14" s="32">
        <v>29</v>
      </c>
      <c r="M14" s="85"/>
      <c r="N14" s="61">
        <f>N12+N13</f>
        <v>1796</v>
      </c>
      <c r="O14" s="32">
        <v>52</v>
      </c>
      <c r="P14" s="85"/>
      <c r="Q14" s="61">
        <f>Q12+Q13</f>
        <v>7181</v>
      </c>
      <c r="R14" s="61">
        <f>R12+R13</f>
        <v>10773</v>
      </c>
      <c r="S14" s="33"/>
    </row>
    <row r="15" spans="1:32" s="6" customFormat="1" ht="41.25" customHeight="1">
      <c r="A15" s="49" t="s">
        <v>63</v>
      </c>
      <c r="B15" s="70" t="s">
        <v>80</v>
      </c>
      <c r="C15" s="25"/>
      <c r="D15" s="25"/>
      <c r="E15" s="25"/>
      <c r="F15" s="25"/>
      <c r="G15" s="84"/>
      <c r="H15" s="58"/>
      <c r="I15" s="25"/>
      <c r="J15" s="84"/>
      <c r="K15" s="58"/>
      <c r="L15" s="25"/>
      <c r="M15" s="84"/>
      <c r="N15" s="58"/>
      <c r="O15" s="25"/>
      <c r="P15" s="84"/>
      <c r="Q15" s="58"/>
      <c r="R15" s="58"/>
      <c r="S15" s="7"/>
    </row>
    <row r="16" spans="1:32" s="6" customFormat="1" ht="25.5">
      <c r="A16" s="49" t="s">
        <v>92</v>
      </c>
      <c r="B16" s="71" t="s">
        <v>204</v>
      </c>
      <c r="C16" s="25"/>
      <c r="D16" s="25"/>
      <c r="E16" s="25"/>
      <c r="F16" s="25"/>
      <c r="G16" s="84"/>
      <c r="H16" s="58"/>
      <c r="I16" s="25"/>
      <c r="J16" s="84"/>
      <c r="K16" s="58"/>
      <c r="L16" s="25"/>
      <c r="M16" s="84"/>
      <c r="N16" s="58"/>
      <c r="O16" s="25"/>
      <c r="P16" s="84"/>
      <c r="Q16" s="58"/>
      <c r="R16" s="58"/>
      <c r="S16" s="7"/>
    </row>
    <row r="17" spans="1:19" s="6" customFormat="1" ht="57" customHeight="1">
      <c r="A17" s="49" t="s">
        <v>93</v>
      </c>
      <c r="B17" s="71" t="s">
        <v>81</v>
      </c>
      <c r="C17" s="19" t="s">
        <v>87</v>
      </c>
      <c r="D17" s="20" t="s">
        <v>70</v>
      </c>
      <c r="E17" s="19" t="s">
        <v>69</v>
      </c>
      <c r="F17" s="109" t="s">
        <v>255</v>
      </c>
      <c r="G17" s="110" t="s">
        <v>305</v>
      </c>
      <c r="H17" s="55">
        <v>177</v>
      </c>
      <c r="I17" s="35" t="s">
        <v>273</v>
      </c>
      <c r="J17" s="20" t="s">
        <v>223</v>
      </c>
      <c r="K17" s="55">
        <v>1342</v>
      </c>
      <c r="L17" s="35" t="s">
        <v>254</v>
      </c>
      <c r="M17" s="20" t="s">
        <v>224</v>
      </c>
      <c r="N17" s="55">
        <v>510</v>
      </c>
      <c r="O17" s="35">
        <v>0</v>
      </c>
      <c r="P17" s="20">
        <v>0</v>
      </c>
      <c r="Q17" s="55">
        <v>0</v>
      </c>
      <c r="R17" s="55">
        <f t="shared" ref="R17:R22" si="0">H17+K17+Q17+N17</f>
        <v>2029</v>
      </c>
      <c r="S17" s="7"/>
    </row>
    <row r="18" spans="1:19" s="6" customFormat="1" ht="57" customHeight="1">
      <c r="A18" s="49" t="s">
        <v>94</v>
      </c>
      <c r="B18" s="71" t="s">
        <v>82</v>
      </c>
      <c r="C18" s="19" t="s">
        <v>88</v>
      </c>
      <c r="D18" s="20" t="s">
        <v>70</v>
      </c>
      <c r="E18" s="19" t="s">
        <v>69</v>
      </c>
      <c r="F18" s="28">
        <v>0</v>
      </c>
      <c r="G18" s="29">
        <v>0</v>
      </c>
      <c r="H18" s="55">
        <v>0</v>
      </c>
      <c r="I18" s="35" t="s">
        <v>255</v>
      </c>
      <c r="J18" s="20" t="s">
        <v>225</v>
      </c>
      <c r="K18" s="55">
        <v>400</v>
      </c>
      <c r="L18" s="35" t="s">
        <v>256</v>
      </c>
      <c r="M18" s="20" t="s">
        <v>225</v>
      </c>
      <c r="N18" s="55">
        <v>200</v>
      </c>
      <c r="O18" s="35">
        <v>0</v>
      </c>
      <c r="P18" s="20">
        <v>0</v>
      </c>
      <c r="Q18" s="55">
        <v>0</v>
      </c>
      <c r="R18" s="55">
        <f t="shared" si="0"/>
        <v>600</v>
      </c>
      <c r="S18" s="7"/>
    </row>
    <row r="19" spans="1:19" s="6" customFormat="1" ht="104.25" customHeight="1">
      <c r="A19" s="49" t="s">
        <v>95</v>
      </c>
      <c r="B19" s="71" t="s">
        <v>83</v>
      </c>
      <c r="C19" s="19" t="s">
        <v>89</v>
      </c>
      <c r="D19" s="20" t="s">
        <v>70</v>
      </c>
      <c r="E19" s="19" t="s">
        <v>69</v>
      </c>
      <c r="F19" s="28">
        <v>0</v>
      </c>
      <c r="G19" s="29">
        <v>0</v>
      </c>
      <c r="H19" s="55">
        <v>0</v>
      </c>
      <c r="I19" s="76" t="s">
        <v>258</v>
      </c>
      <c r="J19" s="20" t="s">
        <v>259</v>
      </c>
      <c r="K19" s="55">
        <v>380</v>
      </c>
      <c r="L19" s="20" t="s">
        <v>260</v>
      </c>
      <c r="M19" s="20" t="s">
        <v>261</v>
      </c>
      <c r="N19" s="55">
        <v>586</v>
      </c>
      <c r="O19" s="28">
        <v>0</v>
      </c>
      <c r="P19" s="29">
        <v>0</v>
      </c>
      <c r="Q19" s="55">
        <v>0</v>
      </c>
      <c r="R19" s="55">
        <f>H19+K19+Q19+N19</f>
        <v>966</v>
      </c>
      <c r="S19" s="10"/>
    </row>
    <row r="20" spans="1:19" s="6" customFormat="1" ht="72" customHeight="1">
      <c r="A20" s="49" t="s">
        <v>96</v>
      </c>
      <c r="B20" s="71" t="s">
        <v>190</v>
      </c>
      <c r="C20" s="19" t="s">
        <v>191</v>
      </c>
      <c r="D20" s="20" t="s">
        <v>70</v>
      </c>
      <c r="E20" s="19" t="s">
        <v>69</v>
      </c>
      <c r="F20" s="35" t="s">
        <v>257</v>
      </c>
      <c r="G20" s="20" t="s">
        <v>226</v>
      </c>
      <c r="H20" s="55">
        <v>140</v>
      </c>
      <c r="I20" s="28">
        <v>0</v>
      </c>
      <c r="J20" s="20">
        <v>0</v>
      </c>
      <c r="K20" s="55">
        <v>0</v>
      </c>
      <c r="L20" s="28">
        <v>0</v>
      </c>
      <c r="M20" s="29">
        <v>0</v>
      </c>
      <c r="N20" s="55">
        <v>0</v>
      </c>
      <c r="O20" s="28">
        <v>0</v>
      </c>
      <c r="P20" s="29">
        <v>0</v>
      </c>
      <c r="Q20" s="55">
        <v>0</v>
      </c>
      <c r="R20" s="55">
        <f>H20+K20+Q20+N20</f>
        <v>140</v>
      </c>
      <c r="S20" s="7"/>
    </row>
    <row r="21" spans="1:19" s="6" customFormat="1" ht="72" customHeight="1">
      <c r="A21" s="49" t="s">
        <v>97</v>
      </c>
      <c r="B21" s="71" t="s">
        <v>190</v>
      </c>
      <c r="C21" s="19" t="s">
        <v>196</v>
      </c>
      <c r="D21" s="20" t="s">
        <v>70</v>
      </c>
      <c r="E21" s="19" t="s">
        <v>69</v>
      </c>
      <c r="F21" s="28">
        <v>0</v>
      </c>
      <c r="G21" s="29">
        <v>0</v>
      </c>
      <c r="H21" s="55">
        <v>0</v>
      </c>
      <c r="I21" s="28">
        <v>0</v>
      </c>
      <c r="J21" s="20">
        <v>0</v>
      </c>
      <c r="K21" s="55">
        <v>0</v>
      </c>
      <c r="L21" s="28">
        <v>0</v>
      </c>
      <c r="M21" s="29">
        <v>0</v>
      </c>
      <c r="N21" s="55">
        <v>0</v>
      </c>
      <c r="O21" s="28">
        <v>0</v>
      </c>
      <c r="P21" s="29">
        <v>0</v>
      </c>
      <c r="Q21" s="55">
        <v>0</v>
      </c>
      <c r="R21" s="55">
        <f t="shared" si="0"/>
        <v>0</v>
      </c>
      <c r="S21" s="7"/>
    </row>
    <row r="22" spans="1:19" s="6" customFormat="1" ht="79.5" customHeight="1">
      <c r="A22" s="49" t="s">
        <v>98</v>
      </c>
      <c r="B22" s="71" t="s">
        <v>85</v>
      </c>
      <c r="C22" s="19" t="s">
        <v>90</v>
      </c>
      <c r="D22" s="20" t="s">
        <v>70</v>
      </c>
      <c r="E22" s="19" t="s">
        <v>69</v>
      </c>
      <c r="F22" s="28">
        <v>0</v>
      </c>
      <c r="G22" s="29">
        <v>0</v>
      </c>
      <c r="H22" s="55">
        <v>0</v>
      </c>
      <c r="I22" s="35" t="s">
        <v>256</v>
      </c>
      <c r="J22" s="20" t="s">
        <v>227</v>
      </c>
      <c r="K22" s="55">
        <v>90</v>
      </c>
      <c r="L22" s="28">
        <v>0</v>
      </c>
      <c r="M22" s="29">
        <v>0</v>
      </c>
      <c r="N22" s="55">
        <v>0</v>
      </c>
      <c r="O22" s="28">
        <v>0</v>
      </c>
      <c r="P22" s="29">
        <v>0</v>
      </c>
      <c r="Q22" s="55">
        <v>0</v>
      </c>
      <c r="R22" s="55">
        <f t="shared" si="0"/>
        <v>90</v>
      </c>
      <c r="S22" s="7"/>
    </row>
    <row r="23" spans="1:19" s="34" customFormat="1" ht="15.75">
      <c r="A23" s="52" t="s">
        <v>99</v>
      </c>
      <c r="B23" s="30" t="s">
        <v>122</v>
      </c>
      <c r="C23" s="31"/>
      <c r="D23" s="31"/>
      <c r="E23" s="31"/>
      <c r="F23" s="32">
        <v>3</v>
      </c>
      <c r="G23" s="85"/>
      <c r="H23" s="77">
        <f>H17+H18+H19+H22+H21+H20</f>
        <v>317</v>
      </c>
      <c r="I23" s="78">
        <v>13</v>
      </c>
      <c r="J23" s="87"/>
      <c r="K23" s="77">
        <f>K17+K18+K19+K22+K21+K20</f>
        <v>2212</v>
      </c>
      <c r="L23" s="78">
        <v>5</v>
      </c>
      <c r="M23" s="87"/>
      <c r="N23" s="77">
        <f>N17+N18+N19+N22+N21+N20</f>
        <v>1296</v>
      </c>
      <c r="O23" s="78">
        <v>0</v>
      </c>
      <c r="P23" s="87"/>
      <c r="Q23" s="77">
        <f>Q17+Q18+Q19+Q22+Q21</f>
        <v>0</v>
      </c>
      <c r="R23" s="77">
        <f>SUM(R17:R22)</f>
        <v>3825</v>
      </c>
      <c r="S23" s="33"/>
    </row>
    <row r="24" spans="1:19" s="6" customFormat="1" ht="25.5">
      <c r="A24" s="49" t="s">
        <v>100</v>
      </c>
      <c r="B24" s="68" t="s">
        <v>102</v>
      </c>
      <c r="C24" s="25"/>
      <c r="D24" s="25"/>
      <c r="E24" s="25"/>
      <c r="F24" s="25"/>
      <c r="G24" s="84"/>
      <c r="H24" s="58"/>
      <c r="I24" s="25"/>
      <c r="J24" s="84"/>
      <c r="K24" s="58"/>
      <c r="L24" s="25"/>
      <c r="M24" s="84"/>
      <c r="N24" s="58"/>
      <c r="O24" s="25"/>
      <c r="P24" s="84"/>
      <c r="Q24" s="58"/>
      <c r="R24" s="58"/>
      <c r="S24" s="7"/>
    </row>
    <row r="25" spans="1:19" s="6" customFormat="1" ht="72" customHeight="1">
      <c r="A25" s="49" t="s">
        <v>101</v>
      </c>
      <c r="B25" s="68" t="s">
        <v>81</v>
      </c>
      <c r="C25" s="19" t="s">
        <v>103</v>
      </c>
      <c r="D25" s="20" t="s">
        <v>70</v>
      </c>
      <c r="E25" s="19" t="s">
        <v>69</v>
      </c>
      <c r="F25" s="28">
        <v>0</v>
      </c>
      <c r="G25" s="29">
        <v>0</v>
      </c>
      <c r="H25" s="55">
        <v>0</v>
      </c>
      <c r="I25" s="35" t="s">
        <v>253</v>
      </c>
      <c r="J25" s="20" t="s">
        <v>228</v>
      </c>
      <c r="K25" s="59">
        <v>405</v>
      </c>
      <c r="L25" s="35">
        <v>0</v>
      </c>
      <c r="M25" s="20">
        <v>0</v>
      </c>
      <c r="N25" s="59">
        <v>0</v>
      </c>
      <c r="O25" s="35">
        <v>0</v>
      </c>
      <c r="P25" s="20">
        <v>0</v>
      </c>
      <c r="Q25" s="59">
        <v>0</v>
      </c>
      <c r="R25" s="55">
        <f>H25+K25+Q25+N25</f>
        <v>405</v>
      </c>
      <c r="S25" s="7"/>
    </row>
    <row r="26" spans="1:19" s="6" customFormat="1" ht="58.5" customHeight="1">
      <c r="A26" s="49" t="s">
        <v>106</v>
      </c>
      <c r="B26" s="68" t="s">
        <v>82</v>
      </c>
      <c r="C26" s="19" t="s">
        <v>104</v>
      </c>
      <c r="D26" s="20" t="s">
        <v>70</v>
      </c>
      <c r="E26" s="19" t="s">
        <v>69</v>
      </c>
      <c r="F26" s="28">
        <v>0</v>
      </c>
      <c r="G26" s="29">
        <v>0</v>
      </c>
      <c r="H26" s="55">
        <v>0</v>
      </c>
      <c r="I26" s="35" t="s">
        <v>262</v>
      </c>
      <c r="J26" s="20" t="s">
        <v>229</v>
      </c>
      <c r="K26" s="59">
        <v>740</v>
      </c>
      <c r="L26" s="35" t="s">
        <v>263</v>
      </c>
      <c r="M26" s="20" t="s">
        <v>230</v>
      </c>
      <c r="N26" s="59">
        <v>390</v>
      </c>
      <c r="O26" s="35">
        <v>0</v>
      </c>
      <c r="P26" s="20">
        <v>0</v>
      </c>
      <c r="Q26" s="59">
        <v>0</v>
      </c>
      <c r="R26" s="55">
        <f>H26+K26+Q26+N26</f>
        <v>1130</v>
      </c>
      <c r="S26" s="7"/>
    </row>
    <row r="27" spans="1:19" s="6" customFormat="1" ht="69" customHeight="1">
      <c r="A27" s="49" t="s">
        <v>107</v>
      </c>
      <c r="B27" s="68" t="s">
        <v>83</v>
      </c>
      <c r="C27" s="19" t="s">
        <v>105</v>
      </c>
      <c r="D27" s="20" t="s">
        <v>70</v>
      </c>
      <c r="E27" s="19" t="s">
        <v>69</v>
      </c>
      <c r="F27" s="28">
        <v>0</v>
      </c>
      <c r="G27" s="29">
        <v>0</v>
      </c>
      <c r="H27" s="55">
        <v>0</v>
      </c>
      <c r="I27" s="35">
        <v>0</v>
      </c>
      <c r="J27" s="20">
        <v>0</v>
      </c>
      <c r="K27" s="59">
        <v>0</v>
      </c>
      <c r="L27" s="35">
        <v>0</v>
      </c>
      <c r="M27" s="20">
        <v>0</v>
      </c>
      <c r="N27" s="59">
        <v>0</v>
      </c>
      <c r="O27" s="35">
        <v>0</v>
      </c>
      <c r="P27" s="20">
        <v>0</v>
      </c>
      <c r="Q27" s="59">
        <v>0</v>
      </c>
      <c r="R27" s="55">
        <f>H27+K27+Q27+N27</f>
        <v>0</v>
      </c>
      <c r="S27" s="7"/>
    </row>
    <row r="28" spans="1:19" s="34" customFormat="1" ht="15.75" customHeight="1">
      <c r="A28" s="52" t="s">
        <v>108</v>
      </c>
      <c r="B28" s="30" t="s">
        <v>123</v>
      </c>
      <c r="C28" s="31"/>
      <c r="D28" s="31"/>
      <c r="E28" s="31"/>
      <c r="F28" s="36">
        <v>0</v>
      </c>
      <c r="G28" s="86"/>
      <c r="H28" s="60">
        <f>H25+H26+H27</f>
        <v>0</v>
      </c>
      <c r="I28" s="36">
        <v>8</v>
      </c>
      <c r="J28" s="86"/>
      <c r="K28" s="60">
        <f>K25+K26+K27</f>
        <v>1145</v>
      </c>
      <c r="L28" s="36">
        <v>1</v>
      </c>
      <c r="M28" s="86"/>
      <c r="N28" s="60">
        <f>N25+N26+N27</f>
        <v>390</v>
      </c>
      <c r="O28" s="36">
        <v>0</v>
      </c>
      <c r="P28" s="86"/>
      <c r="Q28" s="60">
        <f>Q25+Q26+Q27</f>
        <v>0</v>
      </c>
      <c r="R28" s="79">
        <f>SUM(R25:R27)</f>
        <v>1535</v>
      </c>
      <c r="S28" s="33"/>
    </row>
    <row r="29" spans="1:19" s="6" customFormat="1" ht="37.5" customHeight="1">
      <c r="A29" s="49" t="s">
        <v>109</v>
      </c>
      <c r="B29" s="68" t="s">
        <v>203</v>
      </c>
      <c r="C29" s="25"/>
      <c r="D29" s="25"/>
      <c r="E29" s="25"/>
      <c r="F29" s="25"/>
      <c r="G29" s="84"/>
      <c r="H29" s="58"/>
      <c r="I29" s="25"/>
      <c r="J29" s="84"/>
      <c r="K29" s="58"/>
      <c r="L29" s="25"/>
      <c r="M29" s="84"/>
      <c r="N29" s="58"/>
      <c r="O29" s="25"/>
      <c r="P29" s="84"/>
      <c r="Q29" s="58"/>
      <c r="R29" s="58"/>
      <c r="S29" s="7"/>
    </row>
    <row r="30" spans="1:19" s="6" customFormat="1" ht="57.75" customHeight="1">
      <c r="A30" s="49" t="s">
        <v>110</v>
      </c>
      <c r="B30" s="68" t="s">
        <v>81</v>
      </c>
      <c r="C30" s="19" t="s">
        <v>111</v>
      </c>
      <c r="D30" s="20" t="s">
        <v>70</v>
      </c>
      <c r="E30" s="19" t="s">
        <v>69</v>
      </c>
      <c r="F30" s="109" t="s">
        <v>265</v>
      </c>
      <c r="G30" s="110" t="s">
        <v>306</v>
      </c>
      <c r="H30" s="59">
        <v>250</v>
      </c>
      <c r="I30" s="35" t="s">
        <v>264</v>
      </c>
      <c r="J30" s="20" t="s">
        <v>231</v>
      </c>
      <c r="K30" s="59">
        <v>839</v>
      </c>
      <c r="L30" s="35" t="s">
        <v>266</v>
      </c>
      <c r="M30" s="20" t="s">
        <v>232</v>
      </c>
      <c r="N30" s="59">
        <v>140</v>
      </c>
      <c r="O30" s="35">
        <v>0</v>
      </c>
      <c r="P30" s="20">
        <v>0</v>
      </c>
      <c r="Q30" s="59">
        <v>0</v>
      </c>
      <c r="R30" s="55">
        <f>H30+K30+Q30+N30</f>
        <v>1229</v>
      </c>
      <c r="S30" s="7"/>
    </row>
    <row r="31" spans="1:19" s="6" customFormat="1" ht="58.5" customHeight="1">
      <c r="A31" s="49" t="s">
        <v>115</v>
      </c>
      <c r="B31" s="68" t="s">
        <v>82</v>
      </c>
      <c r="C31" s="19" t="s">
        <v>112</v>
      </c>
      <c r="D31" s="20" t="s">
        <v>70</v>
      </c>
      <c r="E31" s="19" t="s">
        <v>69</v>
      </c>
      <c r="F31" s="28">
        <v>0</v>
      </c>
      <c r="G31" s="29">
        <v>0</v>
      </c>
      <c r="H31" s="55">
        <v>0</v>
      </c>
      <c r="I31" s="35" t="s">
        <v>264</v>
      </c>
      <c r="J31" s="20" t="s">
        <v>233</v>
      </c>
      <c r="K31" s="59">
        <v>700</v>
      </c>
      <c r="L31" s="35" t="s">
        <v>265</v>
      </c>
      <c r="M31" s="20" t="s">
        <v>234</v>
      </c>
      <c r="N31" s="59">
        <v>380</v>
      </c>
      <c r="O31" s="35">
        <v>0</v>
      </c>
      <c r="P31" s="20">
        <v>0</v>
      </c>
      <c r="Q31" s="59">
        <v>0</v>
      </c>
      <c r="R31" s="55">
        <f>H31+K31+Q31+N31</f>
        <v>1080</v>
      </c>
      <c r="S31" s="7"/>
    </row>
    <row r="32" spans="1:19" s="6" customFormat="1" ht="80.25" customHeight="1">
      <c r="A32" s="49" t="s">
        <v>116</v>
      </c>
      <c r="B32" s="68" t="s">
        <v>83</v>
      </c>
      <c r="C32" s="19" t="s">
        <v>113</v>
      </c>
      <c r="D32" s="20" t="s">
        <v>70</v>
      </c>
      <c r="E32" s="19" t="s">
        <v>69</v>
      </c>
      <c r="F32" s="28">
        <v>0</v>
      </c>
      <c r="G32" s="29">
        <v>0</v>
      </c>
      <c r="H32" s="55">
        <v>0</v>
      </c>
      <c r="I32" s="35" t="s">
        <v>267</v>
      </c>
      <c r="J32" s="20" t="s">
        <v>235</v>
      </c>
      <c r="K32" s="59">
        <v>872</v>
      </c>
      <c r="L32" s="35">
        <v>0</v>
      </c>
      <c r="M32" s="20">
        <v>0</v>
      </c>
      <c r="N32" s="59">
        <v>0</v>
      </c>
      <c r="O32" s="35">
        <v>0</v>
      </c>
      <c r="P32" s="20">
        <v>0</v>
      </c>
      <c r="Q32" s="59">
        <v>0</v>
      </c>
      <c r="R32" s="55">
        <f>H32+K32+Q32+N32</f>
        <v>872</v>
      </c>
      <c r="S32" s="7"/>
    </row>
    <row r="33" spans="1:19" s="6" customFormat="1" ht="57.75" hidden="1" customHeight="1">
      <c r="A33" s="49" t="s">
        <v>118</v>
      </c>
      <c r="B33" s="68" t="s">
        <v>84</v>
      </c>
      <c r="C33" s="19" t="s">
        <v>114</v>
      </c>
      <c r="D33" s="20" t="s">
        <v>70</v>
      </c>
      <c r="E33" s="19" t="s">
        <v>69</v>
      </c>
      <c r="F33" s="35">
        <v>0</v>
      </c>
      <c r="G33" s="20">
        <v>0</v>
      </c>
      <c r="H33" s="59">
        <v>0</v>
      </c>
      <c r="I33" s="35">
        <v>0</v>
      </c>
      <c r="J33" s="20">
        <v>0</v>
      </c>
      <c r="K33" s="59">
        <v>0</v>
      </c>
      <c r="L33" s="35">
        <v>0</v>
      </c>
      <c r="M33" s="20">
        <v>0</v>
      </c>
      <c r="N33" s="59">
        <v>0</v>
      </c>
      <c r="O33" s="35">
        <v>0</v>
      </c>
      <c r="P33" s="20">
        <v>0</v>
      </c>
      <c r="Q33" s="59">
        <v>0</v>
      </c>
      <c r="R33" s="55">
        <f>H33+K33+Q33+N33</f>
        <v>0</v>
      </c>
      <c r="S33" s="7"/>
    </row>
    <row r="34" spans="1:19" s="6" customFormat="1" ht="71.25" customHeight="1">
      <c r="A34" s="49" t="s">
        <v>117</v>
      </c>
      <c r="B34" s="68" t="s">
        <v>86</v>
      </c>
      <c r="C34" s="19" t="s">
        <v>188</v>
      </c>
      <c r="D34" s="20" t="s">
        <v>70</v>
      </c>
      <c r="E34" s="19" t="s">
        <v>69</v>
      </c>
      <c r="F34" s="28">
        <v>0</v>
      </c>
      <c r="G34" s="29">
        <v>0</v>
      </c>
      <c r="H34" s="55">
        <v>0</v>
      </c>
      <c r="I34" s="35">
        <v>0</v>
      </c>
      <c r="J34" s="20">
        <v>0</v>
      </c>
      <c r="K34" s="59">
        <v>0</v>
      </c>
      <c r="L34" s="35">
        <v>0</v>
      </c>
      <c r="M34" s="20">
        <v>0</v>
      </c>
      <c r="N34" s="59">
        <v>0</v>
      </c>
      <c r="O34" s="35">
        <v>0</v>
      </c>
      <c r="P34" s="20">
        <v>0</v>
      </c>
      <c r="Q34" s="59">
        <v>0</v>
      </c>
      <c r="R34" s="55">
        <f>H34+K34+Q34+N34</f>
        <v>0</v>
      </c>
      <c r="S34" s="7"/>
    </row>
    <row r="35" spans="1:19" s="34" customFormat="1" ht="15.75">
      <c r="A35" s="52" t="s">
        <v>118</v>
      </c>
      <c r="B35" s="30" t="s">
        <v>123</v>
      </c>
      <c r="C35" s="31"/>
      <c r="D35" s="31"/>
      <c r="E35" s="31"/>
      <c r="F35" s="36">
        <v>1</v>
      </c>
      <c r="G35" s="86"/>
      <c r="H35" s="60">
        <f>H30+H31+H32+H33+H34</f>
        <v>250</v>
      </c>
      <c r="I35" s="36">
        <v>7</v>
      </c>
      <c r="J35" s="86"/>
      <c r="K35" s="60">
        <f>K30+K31+K32+K33+K34</f>
        <v>2411</v>
      </c>
      <c r="L35" s="36">
        <v>2</v>
      </c>
      <c r="M35" s="86"/>
      <c r="N35" s="60">
        <f>N30+N31+N32+N33+N34</f>
        <v>520</v>
      </c>
      <c r="O35" s="36">
        <v>0</v>
      </c>
      <c r="P35" s="86"/>
      <c r="Q35" s="60">
        <f>Q30+Q31+Q32+Q33+Q34</f>
        <v>0</v>
      </c>
      <c r="R35" s="79">
        <f>SUM(R30:R34)</f>
        <v>3181</v>
      </c>
      <c r="S35" s="33"/>
    </row>
    <row r="36" spans="1:19" s="6" customFormat="1" ht="80.25" customHeight="1">
      <c r="A36" s="49" t="s">
        <v>119</v>
      </c>
      <c r="B36" s="68" t="s">
        <v>302</v>
      </c>
      <c r="C36" s="25"/>
      <c r="D36" s="25"/>
      <c r="E36" s="25"/>
      <c r="F36" s="35"/>
      <c r="G36" s="20"/>
      <c r="H36" s="59"/>
      <c r="I36" s="35"/>
      <c r="J36" s="20"/>
      <c r="K36" s="59"/>
      <c r="L36" s="35"/>
      <c r="M36" s="20"/>
      <c r="N36" s="59"/>
      <c r="O36" s="35"/>
      <c r="P36" s="20"/>
      <c r="Q36" s="59"/>
      <c r="R36" s="59"/>
      <c r="S36" s="7"/>
    </row>
    <row r="37" spans="1:19" s="6" customFormat="1" ht="96.75" customHeight="1">
      <c r="A37" s="49" t="s">
        <v>120</v>
      </c>
      <c r="B37" s="68" t="s">
        <v>81</v>
      </c>
      <c r="C37" s="19" t="s">
        <v>124</v>
      </c>
      <c r="D37" s="20" t="s">
        <v>70</v>
      </c>
      <c r="E37" s="19" t="s">
        <v>69</v>
      </c>
      <c r="F37" s="28">
        <v>0</v>
      </c>
      <c r="G37" s="29">
        <v>0</v>
      </c>
      <c r="H37" s="55">
        <v>0</v>
      </c>
      <c r="I37" s="35" t="s">
        <v>269</v>
      </c>
      <c r="J37" s="20" t="s">
        <v>236</v>
      </c>
      <c r="K37" s="59">
        <v>2372</v>
      </c>
      <c r="L37" s="35" t="s">
        <v>271</v>
      </c>
      <c r="M37" s="20" t="s">
        <v>237</v>
      </c>
      <c r="N37" s="59">
        <v>1570</v>
      </c>
      <c r="O37" s="35">
        <v>0</v>
      </c>
      <c r="P37" s="20">
        <v>0</v>
      </c>
      <c r="Q37" s="59">
        <v>0</v>
      </c>
      <c r="R37" s="55">
        <f>H37+K37+Q37+N37</f>
        <v>3942</v>
      </c>
      <c r="S37" s="7"/>
    </row>
    <row r="38" spans="1:19" s="6" customFormat="1" ht="72" customHeight="1">
      <c r="A38" s="49" t="s">
        <v>121</v>
      </c>
      <c r="B38" s="68" t="s">
        <v>82</v>
      </c>
      <c r="C38" s="19" t="s">
        <v>125</v>
      </c>
      <c r="D38" s="20" t="s">
        <v>70</v>
      </c>
      <c r="E38" s="19" t="s">
        <v>69</v>
      </c>
      <c r="F38" s="28">
        <v>0</v>
      </c>
      <c r="G38" s="29">
        <v>0</v>
      </c>
      <c r="H38" s="55">
        <v>0</v>
      </c>
      <c r="I38" s="35" t="s">
        <v>268</v>
      </c>
      <c r="J38" s="20" t="s">
        <v>238</v>
      </c>
      <c r="K38" s="59">
        <v>480</v>
      </c>
      <c r="L38" s="35" t="s">
        <v>272</v>
      </c>
      <c r="M38" s="20" t="s">
        <v>238</v>
      </c>
      <c r="N38" s="59">
        <v>240</v>
      </c>
      <c r="O38" s="35">
        <v>0</v>
      </c>
      <c r="P38" s="20">
        <v>0</v>
      </c>
      <c r="Q38" s="59">
        <v>0</v>
      </c>
      <c r="R38" s="55">
        <f>H38+K38+Q38+N38</f>
        <v>720</v>
      </c>
      <c r="S38" s="7"/>
    </row>
    <row r="39" spans="1:19" s="6" customFormat="1" ht="86.25" customHeight="1">
      <c r="A39" s="49" t="s">
        <v>134</v>
      </c>
      <c r="B39" s="68" t="s">
        <v>83</v>
      </c>
      <c r="C39" s="19" t="s">
        <v>89</v>
      </c>
      <c r="D39" s="20" t="s">
        <v>280</v>
      </c>
      <c r="E39" s="19" t="s">
        <v>69</v>
      </c>
      <c r="F39" s="28">
        <v>0</v>
      </c>
      <c r="G39" s="29">
        <v>0</v>
      </c>
      <c r="H39" s="55">
        <v>0</v>
      </c>
      <c r="I39" s="35" t="s">
        <v>270</v>
      </c>
      <c r="J39" s="20" t="s">
        <v>239</v>
      </c>
      <c r="K39" s="59">
        <v>2919</v>
      </c>
      <c r="L39" s="35">
        <v>0</v>
      </c>
      <c r="M39" s="20">
        <v>0</v>
      </c>
      <c r="N39" s="59">
        <v>0</v>
      </c>
      <c r="O39" s="35">
        <v>0</v>
      </c>
      <c r="P39" s="20">
        <v>0</v>
      </c>
      <c r="Q39" s="59">
        <v>0</v>
      </c>
      <c r="R39" s="55">
        <f>H39+K39+Q39+N39</f>
        <v>2919</v>
      </c>
      <c r="S39" s="7"/>
    </row>
    <row r="40" spans="1:19" s="34" customFormat="1" ht="15.75">
      <c r="A40" s="52" t="s">
        <v>135</v>
      </c>
      <c r="B40" s="30" t="s">
        <v>123</v>
      </c>
      <c r="C40" s="31"/>
      <c r="D40" s="31"/>
      <c r="E40" s="31"/>
      <c r="F40" s="36">
        <v>0</v>
      </c>
      <c r="G40" s="86"/>
      <c r="H40" s="60">
        <f>H37+H38+H39</f>
        <v>0</v>
      </c>
      <c r="I40" s="36">
        <v>17</v>
      </c>
      <c r="J40" s="86"/>
      <c r="K40" s="60">
        <f>K37+K38+K39</f>
        <v>5771</v>
      </c>
      <c r="L40" s="36">
        <v>7</v>
      </c>
      <c r="M40" s="86"/>
      <c r="N40" s="60">
        <f>N37+N38+N39</f>
        <v>1810</v>
      </c>
      <c r="O40" s="36">
        <v>0</v>
      </c>
      <c r="P40" s="86"/>
      <c r="Q40" s="60">
        <f>Q37+Q38+Q39</f>
        <v>0</v>
      </c>
      <c r="R40" s="79">
        <f>SUM(R37:R39)</f>
        <v>7581</v>
      </c>
      <c r="S40" s="33"/>
    </row>
    <row r="41" spans="1:19" s="6" customFormat="1" ht="15.75">
      <c r="A41" s="49" t="s">
        <v>136</v>
      </c>
      <c r="B41" s="68" t="s">
        <v>126</v>
      </c>
      <c r="C41" s="25"/>
      <c r="D41" s="25"/>
      <c r="E41" s="25"/>
      <c r="F41" s="35"/>
      <c r="G41" s="20"/>
      <c r="H41" s="59"/>
      <c r="I41" s="35"/>
      <c r="J41" s="20"/>
      <c r="K41" s="59"/>
      <c r="L41" s="35"/>
      <c r="M41" s="20"/>
      <c r="N41" s="59"/>
      <c r="O41" s="35"/>
      <c r="P41" s="20"/>
      <c r="Q41" s="59"/>
      <c r="R41" s="59"/>
      <c r="S41" s="7"/>
    </row>
    <row r="42" spans="1:19" s="6" customFormat="1" ht="47.25" customHeight="1">
      <c r="A42" s="49" t="s">
        <v>137</v>
      </c>
      <c r="B42" s="68" t="s">
        <v>81</v>
      </c>
      <c r="C42" s="19" t="s">
        <v>124</v>
      </c>
      <c r="D42" s="20" t="s">
        <v>70</v>
      </c>
      <c r="E42" s="19" t="s">
        <v>69</v>
      </c>
      <c r="F42" s="28">
        <v>0</v>
      </c>
      <c r="G42" s="29">
        <v>0</v>
      </c>
      <c r="H42" s="55">
        <v>0</v>
      </c>
      <c r="I42" s="35" t="s">
        <v>275</v>
      </c>
      <c r="J42" s="20" t="s">
        <v>240</v>
      </c>
      <c r="K42" s="59">
        <v>140</v>
      </c>
      <c r="L42" s="35" t="s">
        <v>276</v>
      </c>
      <c r="M42" s="20" t="s">
        <v>241</v>
      </c>
      <c r="N42" s="59">
        <v>10</v>
      </c>
      <c r="O42" s="35">
        <v>0</v>
      </c>
      <c r="P42" s="20">
        <v>0</v>
      </c>
      <c r="Q42" s="59">
        <v>0</v>
      </c>
      <c r="R42" s="55">
        <f>H42+K42+Q42+N42</f>
        <v>150</v>
      </c>
      <c r="S42" s="7"/>
    </row>
    <row r="43" spans="1:19" s="6" customFormat="1" ht="70.5" customHeight="1">
      <c r="A43" s="49" t="s">
        <v>138</v>
      </c>
      <c r="B43" s="68" t="s">
        <v>127</v>
      </c>
      <c r="C43" s="19" t="s">
        <v>89</v>
      </c>
      <c r="D43" s="20" t="s">
        <v>70</v>
      </c>
      <c r="E43" s="19" t="s">
        <v>69</v>
      </c>
      <c r="F43" s="35">
        <v>0</v>
      </c>
      <c r="G43" s="20">
        <v>0</v>
      </c>
      <c r="H43" s="59">
        <v>0</v>
      </c>
      <c r="I43" s="35" t="s">
        <v>277</v>
      </c>
      <c r="J43" s="20" t="s">
        <v>288</v>
      </c>
      <c r="K43" s="59">
        <v>228</v>
      </c>
      <c r="L43" s="35">
        <v>0</v>
      </c>
      <c r="M43" s="20">
        <v>0</v>
      </c>
      <c r="N43" s="59">
        <v>0</v>
      </c>
      <c r="O43" s="35">
        <v>0</v>
      </c>
      <c r="P43" s="20">
        <v>0</v>
      </c>
      <c r="Q43" s="59">
        <v>0</v>
      </c>
      <c r="R43" s="55">
        <f>H43+K43+Q43+N43</f>
        <v>228</v>
      </c>
      <c r="S43" s="7"/>
    </row>
    <row r="44" spans="1:19" s="6" customFormat="1" ht="58.5" customHeight="1">
      <c r="A44" s="49" t="s">
        <v>139</v>
      </c>
      <c r="B44" s="68" t="s">
        <v>82</v>
      </c>
      <c r="C44" s="19" t="s">
        <v>128</v>
      </c>
      <c r="D44" s="20" t="s">
        <v>70</v>
      </c>
      <c r="E44" s="19" t="s">
        <v>69</v>
      </c>
      <c r="F44" s="28">
        <v>0</v>
      </c>
      <c r="G44" s="29">
        <v>0</v>
      </c>
      <c r="H44" s="55">
        <v>0</v>
      </c>
      <c r="I44" s="35" t="s">
        <v>274</v>
      </c>
      <c r="J44" s="20" t="s">
        <v>242</v>
      </c>
      <c r="K44" s="59">
        <v>50</v>
      </c>
      <c r="L44" s="35" t="s">
        <v>276</v>
      </c>
      <c r="M44" s="20" t="s">
        <v>243</v>
      </c>
      <c r="N44" s="59">
        <v>25</v>
      </c>
      <c r="O44" s="35">
        <v>0</v>
      </c>
      <c r="P44" s="20">
        <v>0</v>
      </c>
      <c r="Q44" s="59">
        <v>0</v>
      </c>
      <c r="R44" s="55">
        <f>H44+K44+Q44+N44</f>
        <v>75</v>
      </c>
      <c r="S44" s="7"/>
    </row>
    <row r="45" spans="1:19" s="6" customFormat="1" ht="56.25" hidden="1" customHeight="1">
      <c r="A45" s="49" t="s">
        <v>140</v>
      </c>
      <c r="B45" s="68" t="s">
        <v>84</v>
      </c>
      <c r="C45" s="19" t="s">
        <v>114</v>
      </c>
      <c r="D45" s="20" t="s">
        <v>70</v>
      </c>
      <c r="E45" s="19" t="s">
        <v>69</v>
      </c>
      <c r="F45" s="35">
        <v>0</v>
      </c>
      <c r="G45" s="20">
        <v>0</v>
      </c>
      <c r="H45" s="59">
        <v>0</v>
      </c>
      <c r="I45" s="35">
        <v>0</v>
      </c>
      <c r="J45" s="20">
        <v>0</v>
      </c>
      <c r="K45" s="59">
        <v>0</v>
      </c>
      <c r="L45" s="35">
        <v>0</v>
      </c>
      <c r="M45" s="20">
        <v>0</v>
      </c>
      <c r="N45" s="59">
        <v>0</v>
      </c>
      <c r="O45" s="35">
        <v>0</v>
      </c>
      <c r="P45" s="20">
        <v>0</v>
      </c>
      <c r="Q45" s="59">
        <v>0</v>
      </c>
      <c r="R45" s="55">
        <f>H45+K45+Q45</f>
        <v>0</v>
      </c>
      <c r="S45" s="7"/>
    </row>
    <row r="46" spans="1:19" s="34" customFormat="1" ht="14.25" customHeight="1">
      <c r="A46" s="52" t="s">
        <v>294</v>
      </c>
      <c r="B46" s="30" t="s">
        <v>123</v>
      </c>
      <c r="C46" s="31"/>
      <c r="D46" s="31"/>
      <c r="E46" s="31"/>
      <c r="F46" s="36">
        <v>0</v>
      </c>
      <c r="G46" s="86"/>
      <c r="H46" s="60">
        <f>+H42+H43+H44+H45</f>
        <v>0</v>
      </c>
      <c r="I46" s="36">
        <v>16</v>
      </c>
      <c r="J46" s="86"/>
      <c r="K46" s="60">
        <f>+K42+K43+K44+K45</f>
        <v>418</v>
      </c>
      <c r="L46" s="36">
        <v>2</v>
      </c>
      <c r="M46" s="86"/>
      <c r="N46" s="60">
        <f>+N42+N43+N44+N45</f>
        <v>35</v>
      </c>
      <c r="O46" s="36">
        <v>0</v>
      </c>
      <c r="P46" s="86"/>
      <c r="Q46" s="60">
        <f>+Q42+Q43+Q44+Q45</f>
        <v>0</v>
      </c>
      <c r="R46" s="79">
        <f>SUM(R42:R44)</f>
        <v>453</v>
      </c>
      <c r="S46" s="33"/>
    </row>
    <row r="47" spans="1:19" s="6" customFormat="1" ht="25.5">
      <c r="A47" s="49" t="s">
        <v>295</v>
      </c>
      <c r="B47" s="68" t="s">
        <v>129</v>
      </c>
      <c r="C47" s="25"/>
      <c r="D47" s="25"/>
      <c r="E47" s="25"/>
      <c r="F47" s="35"/>
      <c r="G47" s="20"/>
      <c r="H47" s="59"/>
      <c r="I47" s="35"/>
      <c r="J47" s="20"/>
      <c r="K47" s="59"/>
      <c r="L47" s="35"/>
      <c r="M47" s="20"/>
      <c r="N47" s="59"/>
      <c r="O47" s="35"/>
      <c r="P47" s="20"/>
      <c r="Q47" s="59"/>
      <c r="R47" s="59"/>
      <c r="S47" s="7"/>
    </row>
    <row r="48" spans="1:19" s="6" customFormat="1" ht="48.75" customHeight="1">
      <c r="A48" s="49" t="s">
        <v>140</v>
      </c>
      <c r="B48" s="68" t="s">
        <v>130</v>
      </c>
      <c r="C48" s="19" t="s">
        <v>124</v>
      </c>
      <c r="D48" s="20" t="s">
        <v>70</v>
      </c>
      <c r="E48" s="19" t="s">
        <v>69</v>
      </c>
      <c r="F48" s="28">
        <v>0</v>
      </c>
      <c r="G48" s="29">
        <v>0</v>
      </c>
      <c r="H48" s="55">
        <v>0</v>
      </c>
      <c r="I48" s="35" t="s">
        <v>279</v>
      </c>
      <c r="J48" s="20" t="s">
        <v>244</v>
      </c>
      <c r="K48" s="59">
        <v>42</v>
      </c>
      <c r="L48" s="35" t="s">
        <v>192</v>
      </c>
      <c r="M48" s="20" t="s">
        <v>245</v>
      </c>
      <c r="N48" s="59">
        <v>100</v>
      </c>
      <c r="O48" s="35">
        <v>0</v>
      </c>
      <c r="P48" s="20">
        <v>0</v>
      </c>
      <c r="Q48" s="59">
        <v>0</v>
      </c>
      <c r="R48" s="55">
        <f>H48+K48+Q48+N48</f>
        <v>142</v>
      </c>
      <c r="S48" s="7"/>
    </row>
    <row r="49" spans="1:19" s="6" customFormat="1" ht="57" customHeight="1">
      <c r="A49" s="49" t="s">
        <v>141</v>
      </c>
      <c r="B49" s="68" t="s">
        <v>132</v>
      </c>
      <c r="C49" s="19" t="s">
        <v>125</v>
      </c>
      <c r="D49" s="20" t="s">
        <v>70</v>
      </c>
      <c r="E49" s="19" t="s">
        <v>69</v>
      </c>
      <c r="F49" s="28">
        <v>0</v>
      </c>
      <c r="G49" s="29">
        <v>0</v>
      </c>
      <c r="H49" s="55">
        <v>0</v>
      </c>
      <c r="I49" s="35" t="s">
        <v>278</v>
      </c>
      <c r="J49" s="20" t="s">
        <v>246</v>
      </c>
      <c r="K49" s="59">
        <v>60</v>
      </c>
      <c r="L49" s="35" t="s">
        <v>189</v>
      </c>
      <c r="M49" s="20" t="s">
        <v>246</v>
      </c>
      <c r="N49" s="59">
        <v>30</v>
      </c>
      <c r="O49" s="35">
        <v>0</v>
      </c>
      <c r="P49" s="20">
        <v>0</v>
      </c>
      <c r="Q49" s="59">
        <v>0</v>
      </c>
      <c r="R49" s="55">
        <f>H49+K49+Q49+N49</f>
        <v>90</v>
      </c>
      <c r="S49" s="7"/>
    </row>
    <row r="50" spans="1:19" s="6" customFormat="1" ht="57" customHeight="1">
      <c r="A50" s="49" t="s">
        <v>142</v>
      </c>
      <c r="B50" s="68" t="s">
        <v>127</v>
      </c>
      <c r="C50" s="19" t="s">
        <v>89</v>
      </c>
      <c r="D50" s="20" t="s">
        <v>70</v>
      </c>
      <c r="E50" s="19"/>
      <c r="F50" s="28">
        <v>0</v>
      </c>
      <c r="G50" s="29">
        <v>0</v>
      </c>
      <c r="H50" s="55">
        <v>0</v>
      </c>
      <c r="I50" s="35">
        <v>0</v>
      </c>
      <c r="J50" s="20">
        <v>0</v>
      </c>
      <c r="K50" s="59">
        <v>0</v>
      </c>
      <c r="L50" s="35">
        <v>0</v>
      </c>
      <c r="M50" s="20">
        <v>0</v>
      </c>
      <c r="N50" s="59">
        <v>0</v>
      </c>
      <c r="O50" s="35">
        <v>0</v>
      </c>
      <c r="P50" s="20">
        <v>0</v>
      </c>
      <c r="Q50" s="59">
        <v>0</v>
      </c>
      <c r="R50" s="55">
        <f>H50+K50+Q50+N50</f>
        <v>0</v>
      </c>
      <c r="S50" s="7"/>
    </row>
    <row r="51" spans="1:19" s="34" customFormat="1" ht="15.75">
      <c r="A51" s="52" t="s">
        <v>143</v>
      </c>
      <c r="B51" s="30" t="s">
        <v>123</v>
      </c>
      <c r="C51" s="31"/>
      <c r="D51" s="31"/>
      <c r="E51" s="31"/>
      <c r="F51" s="32">
        <v>0</v>
      </c>
      <c r="G51" s="85"/>
      <c r="H51" s="61">
        <f>H48+H49+H50</f>
        <v>0</v>
      </c>
      <c r="I51" s="32">
        <v>8</v>
      </c>
      <c r="J51" s="85"/>
      <c r="K51" s="61">
        <f>K48+K49+K50</f>
        <v>102</v>
      </c>
      <c r="L51" s="32">
        <v>10</v>
      </c>
      <c r="M51" s="85"/>
      <c r="N51" s="61">
        <f>N48+N49+N50</f>
        <v>130</v>
      </c>
      <c r="O51" s="32">
        <v>0</v>
      </c>
      <c r="P51" s="85"/>
      <c r="Q51" s="61">
        <f>Q48+Q49</f>
        <v>0</v>
      </c>
      <c r="R51" s="61">
        <f>R48+R49+R50</f>
        <v>232</v>
      </c>
      <c r="S51" s="33"/>
    </row>
    <row r="52" spans="1:19" s="6" customFormat="1" ht="25.5">
      <c r="A52" s="49" t="s">
        <v>144</v>
      </c>
      <c r="B52" s="68" t="s">
        <v>207</v>
      </c>
      <c r="C52" s="25"/>
      <c r="D52" s="25"/>
      <c r="E52" s="25"/>
      <c r="F52" s="35"/>
      <c r="G52" s="20"/>
      <c r="H52" s="59"/>
      <c r="I52" s="35"/>
      <c r="J52" s="20"/>
      <c r="K52" s="59"/>
      <c r="L52" s="35"/>
      <c r="M52" s="20"/>
      <c r="N52" s="59"/>
      <c r="O52" s="35"/>
      <c r="P52" s="20"/>
      <c r="Q52" s="59"/>
      <c r="R52" s="59"/>
      <c r="S52" s="7"/>
    </row>
    <row r="53" spans="1:19" s="6" customFormat="1" ht="84.75" customHeight="1">
      <c r="A53" s="49" t="s">
        <v>296</v>
      </c>
      <c r="B53" s="68" t="s">
        <v>131</v>
      </c>
      <c r="C53" s="19" t="s">
        <v>89</v>
      </c>
      <c r="D53" s="20" t="s">
        <v>280</v>
      </c>
      <c r="E53" s="19" t="s">
        <v>69</v>
      </c>
      <c r="F53" s="35">
        <v>0</v>
      </c>
      <c r="G53" s="20">
        <v>0</v>
      </c>
      <c r="H53" s="59">
        <v>0</v>
      </c>
      <c r="I53" s="35" t="s">
        <v>281</v>
      </c>
      <c r="J53" s="20" t="s">
        <v>247</v>
      </c>
      <c r="K53" s="59">
        <v>824</v>
      </c>
      <c r="L53" s="35" t="s">
        <v>282</v>
      </c>
      <c r="M53" s="20" t="s">
        <v>289</v>
      </c>
      <c r="N53" s="59">
        <v>516</v>
      </c>
      <c r="O53" s="35">
        <v>0</v>
      </c>
      <c r="P53" s="20">
        <v>0</v>
      </c>
      <c r="Q53" s="59">
        <v>0</v>
      </c>
      <c r="R53" s="55">
        <f>H53+K53+Q53+N53</f>
        <v>1340</v>
      </c>
      <c r="S53" s="7"/>
    </row>
    <row r="54" spans="1:19" s="34" customFormat="1" ht="15.75">
      <c r="A54" s="52" t="s">
        <v>145</v>
      </c>
      <c r="B54" s="30" t="s">
        <v>123</v>
      </c>
      <c r="C54" s="31"/>
      <c r="D54" s="31"/>
      <c r="E54" s="31"/>
      <c r="F54" s="32">
        <v>0</v>
      </c>
      <c r="G54" s="85"/>
      <c r="H54" s="61">
        <f>H53</f>
        <v>0</v>
      </c>
      <c r="I54" s="32">
        <v>2</v>
      </c>
      <c r="J54" s="85"/>
      <c r="K54" s="61">
        <f>K53</f>
        <v>824</v>
      </c>
      <c r="L54" s="32">
        <v>1</v>
      </c>
      <c r="M54" s="85"/>
      <c r="N54" s="61">
        <f>N53</f>
        <v>516</v>
      </c>
      <c r="O54" s="32">
        <v>0</v>
      </c>
      <c r="P54" s="85"/>
      <c r="Q54" s="61">
        <f>Q53</f>
        <v>0</v>
      </c>
      <c r="R54" s="79">
        <f>SUM(R53)</f>
        <v>1340</v>
      </c>
      <c r="S54" s="33"/>
    </row>
    <row r="55" spans="1:19" s="6" customFormat="1" ht="27.75" customHeight="1">
      <c r="A55" s="49" t="s">
        <v>146</v>
      </c>
      <c r="B55" s="68" t="s">
        <v>208</v>
      </c>
      <c r="C55" s="25"/>
      <c r="D55" s="25"/>
      <c r="E55" s="25"/>
      <c r="F55" s="35"/>
      <c r="G55" s="20"/>
      <c r="H55" s="59"/>
      <c r="I55" s="35"/>
      <c r="J55" s="20"/>
      <c r="K55" s="59"/>
      <c r="L55" s="35"/>
      <c r="M55" s="20"/>
      <c r="N55" s="59"/>
      <c r="O55" s="35"/>
      <c r="P55" s="20"/>
      <c r="Q55" s="59"/>
      <c r="R55" s="59"/>
      <c r="S55" s="7"/>
    </row>
    <row r="56" spans="1:19" s="6" customFormat="1" ht="69" customHeight="1">
      <c r="A56" s="49" t="s">
        <v>147</v>
      </c>
      <c r="B56" s="68" t="s">
        <v>193</v>
      </c>
      <c r="C56" s="19" t="s">
        <v>124</v>
      </c>
      <c r="D56" s="20" t="s">
        <v>70</v>
      </c>
      <c r="E56" s="19" t="s">
        <v>69</v>
      </c>
      <c r="F56" s="35">
        <v>0</v>
      </c>
      <c r="G56" s="20">
        <v>0</v>
      </c>
      <c r="H56" s="59">
        <v>0</v>
      </c>
      <c r="I56" s="20" t="s">
        <v>195</v>
      </c>
      <c r="J56" s="20" t="s">
        <v>248</v>
      </c>
      <c r="K56" s="59">
        <v>115</v>
      </c>
      <c r="L56" s="20" t="s">
        <v>195</v>
      </c>
      <c r="M56" s="20" t="s">
        <v>249</v>
      </c>
      <c r="N56" s="59">
        <v>65</v>
      </c>
      <c r="O56" s="35">
        <v>0</v>
      </c>
      <c r="P56" s="20">
        <v>0</v>
      </c>
      <c r="Q56" s="59">
        <v>0</v>
      </c>
      <c r="R56" s="55">
        <f>H56+K56+Q56+N56</f>
        <v>180</v>
      </c>
      <c r="S56" s="7"/>
    </row>
    <row r="57" spans="1:19" s="34" customFormat="1" ht="15.75">
      <c r="A57" s="52" t="s">
        <v>183</v>
      </c>
      <c r="B57" s="30" t="s">
        <v>123</v>
      </c>
      <c r="C57" s="31"/>
      <c r="D57" s="31"/>
      <c r="E57" s="31"/>
      <c r="F57" s="32">
        <v>0</v>
      </c>
      <c r="G57" s="85"/>
      <c r="H57" s="61">
        <f>H56</f>
        <v>0</v>
      </c>
      <c r="I57" s="32">
        <v>1</v>
      </c>
      <c r="J57" s="85"/>
      <c r="K57" s="61">
        <f>K56</f>
        <v>115</v>
      </c>
      <c r="L57" s="32">
        <v>1</v>
      </c>
      <c r="M57" s="85"/>
      <c r="N57" s="61">
        <f>N56</f>
        <v>65</v>
      </c>
      <c r="O57" s="32">
        <v>0</v>
      </c>
      <c r="P57" s="85"/>
      <c r="Q57" s="61">
        <f>Q56</f>
        <v>0</v>
      </c>
      <c r="R57" s="79">
        <f>SUM(R56)</f>
        <v>180</v>
      </c>
      <c r="S57" s="33"/>
    </row>
    <row r="58" spans="1:19" s="6" customFormat="1" ht="36.75" customHeight="1">
      <c r="A58" s="49" t="s">
        <v>184</v>
      </c>
      <c r="B58" s="72" t="s">
        <v>210</v>
      </c>
      <c r="C58" s="25"/>
      <c r="D58" s="25"/>
      <c r="E58" s="25"/>
      <c r="F58" s="35"/>
      <c r="G58" s="20"/>
      <c r="H58" s="59"/>
      <c r="I58" s="35"/>
      <c r="J58" s="20"/>
      <c r="K58" s="59"/>
      <c r="L58" s="35"/>
      <c r="M58" s="20"/>
      <c r="N58" s="59"/>
      <c r="O58" s="35"/>
      <c r="P58" s="20"/>
      <c r="Q58" s="59"/>
      <c r="R58" s="59"/>
      <c r="S58" s="7"/>
    </row>
    <row r="59" spans="1:19" s="6" customFormat="1" ht="69" customHeight="1">
      <c r="A59" s="49" t="s">
        <v>205</v>
      </c>
      <c r="B59" s="72" t="s">
        <v>131</v>
      </c>
      <c r="C59" s="19" t="s">
        <v>89</v>
      </c>
      <c r="D59" s="20" t="s">
        <v>70</v>
      </c>
      <c r="E59" s="19" t="s">
        <v>69</v>
      </c>
      <c r="F59" s="109" t="s">
        <v>307</v>
      </c>
      <c r="G59" s="110" t="s">
        <v>308</v>
      </c>
      <c r="H59" s="59">
        <v>417</v>
      </c>
      <c r="I59" s="35">
        <v>0</v>
      </c>
      <c r="J59" s="20">
        <v>0</v>
      </c>
      <c r="K59" s="59">
        <v>0</v>
      </c>
      <c r="L59" s="35">
        <v>0</v>
      </c>
      <c r="M59" s="20">
        <v>0</v>
      </c>
      <c r="N59" s="59">
        <v>0</v>
      </c>
      <c r="O59" s="35">
        <v>0</v>
      </c>
      <c r="P59" s="20">
        <v>0</v>
      </c>
      <c r="Q59" s="59">
        <v>0</v>
      </c>
      <c r="R59" s="55">
        <f>H59+K59+Q59+N59</f>
        <v>417</v>
      </c>
      <c r="S59" s="7"/>
    </row>
    <row r="60" spans="1:19" s="34" customFormat="1" ht="15.75">
      <c r="A60" s="52" t="s">
        <v>206</v>
      </c>
      <c r="B60" s="30" t="s">
        <v>123</v>
      </c>
      <c r="C60" s="31"/>
      <c r="D60" s="31"/>
      <c r="E60" s="31"/>
      <c r="F60" s="32">
        <v>2</v>
      </c>
      <c r="G60" s="85"/>
      <c r="H60" s="61">
        <f>H59</f>
        <v>417</v>
      </c>
      <c r="I60" s="32">
        <v>0</v>
      </c>
      <c r="J60" s="85"/>
      <c r="K60" s="61">
        <f>K59</f>
        <v>0</v>
      </c>
      <c r="L60" s="32">
        <v>0</v>
      </c>
      <c r="M60" s="85"/>
      <c r="N60" s="61">
        <f>N59</f>
        <v>0</v>
      </c>
      <c r="O60" s="32">
        <v>0</v>
      </c>
      <c r="P60" s="85"/>
      <c r="Q60" s="61">
        <f>Q59</f>
        <v>0</v>
      </c>
      <c r="R60" s="79">
        <f>SUM(R59)</f>
        <v>417</v>
      </c>
      <c r="S60" s="33"/>
    </row>
    <row r="61" spans="1:19" s="6" customFormat="1" ht="43.5" customHeight="1">
      <c r="A61" s="49" t="s">
        <v>211</v>
      </c>
      <c r="B61" s="68" t="s">
        <v>303</v>
      </c>
      <c r="C61" s="25"/>
      <c r="D61" s="25"/>
      <c r="E61" s="25"/>
      <c r="F61" s="35"/>
      <c r="G61" s="20"/>
      <c r="H61" s="59"/>
      <c r="I61" s="35"/>
      <c r="J61" s="20"/>
      <c r="K61" s="59"/>
      <c r="L61" s="35"/>
      <c r="M61" s="20"/>
      <c r="N61" s="59"/>
      <c r="O61" s="35"/>
      <c r="P61" s="20"/>
      <c r="Q61" s="59"/>
      <c r="R61" s="59"/>
      <c r="S61" s="7"/>
    </row>
    <row r="62" spans="1:19" s="6" customFormat="1" ht="69" customHeight="1">
      <c r="A62" s="49" t="s">
        <v>212</v>
      </c>
      <c r="B62" s="68" t="s">
        <v>304</v>
      </c>
      <c r="C62" s="19" t="s">
        <v>89</v>
      </c>
      <c r="D62" s="20" t="s">
        <v>70</v>
      </c>
      <c r="E62" s="19" t="s">
        <v>69</v>
      </c>
      <c r="F62" s="35">
        <v>0</v>
      </c>
      <c r="G62" s="20">
        <v>0</v>
      </c>
      <c r="H62" s="59">
        <v>0</v>
      </c>
      <c r="I62" s="35" t="s">
        <v>282</v>
      </c>
      <c r="J62" s="20" t="s">
        <v>250</v>
      </c>
      <c r="K62" s="59">
        <v>285</v>
      </c>
      <c r="L62" s="35">
        <v>0</v>
      </c>
      <c r="M62" s="20">
        <v>0</v>
      </c>
      <c r="N62" s="59">
        <v>0</v>
      </c>
      <c r="O62" s="35">
        <v>0</v>
      </c>
      <c r="P62" s="20">
        <v>0</v>
      </c>
      <c r="Q62" s="59">
        <v>0</v>
      </c>
      <c r="R62" s="55">
        <f>H62+K62+Q62+N62</f>
        <v>285</v>
      </c>
      <c r="S62" s="7"/>
    </row>
    <row r="63" spans="1:19" s="34" customFormat="1" ht="15.75">
      <c r="A63" s="52" t="s">
        <v>148</v>
      </c>
      <c r="B63" s="30" t="s">
        <v>123</v>
      </c>
      <c r="C63" s="31"/>
      <c r="D63" s="31"/>
      <c r="E63" s="31"/>
      <c r="F63" s="32">
        <v>0</v>
      </c>
      <c r="G63" s="32"/>
      <c r="H63" s="61">
        <f>H62</f>
        <v>0</v>
      </c>
      <c r="I63" s="32">
        <v>1</v>
      </c>
      <c r="J63" s="85"/>
      <c r="K63" s="61">
        <f>K62</f>
        <v>285</v>
      </c>
      <c r="L63" s="32">
        <v>0</v>
      </c>
      <c r="M63" s="32"/>
      <c r="N63" s="61">
        <f>N62</f>
        <v>0</v>
      </c>
      <c r="O63" s="32">
        <v>0</v>
      </c>
      <c r="P63" s="32"/>
      <c r="Q63" s="61">
        <f>Q62</f>
        <v>0</v>
      </c>
      <c r="R63" s="79">
        <f>SUM(R62)</f>
        <v>285</v>
      </c>
      <c r="S63" s="33"/>
    </row>
    <row r="64" spans="1:19" s="34" customFormat="1" ht="69.75" customHeight="1">
      <c r="A64" s="49" t="s">
        <v>149</v>
      </c>
      <c r="B64" s="88" t="s">
        <v>283</v>
      </c>
      <c r="C64" s="19" t="s">
        <v>89</v>
      </c>
      <c r="D64" s="20" t="s">
        <v>70</v>
      </c>
      <c r="E64" s="19" t="s">
        <v>69</v>
      </c>
      <c r="F64" s="35">
        <v>0</v>
      </c>
      <c r="G64" s="20">
        <v>0</v>
      </c>
      <c r="H64" s="59">
        <v>0</v>
      </c>
      <c r="I64" s="35" t="s">
        <v>284</v>
      </c>
      <c r="J64" s="35" t="s">
        <v>285</v>
      </c>
      <c r="K64" s="55">
        <v>373</v>
      </c>
      <c r="L64" s="35" t="s">
        <v>286</v>
      </c>
      <c r="M64" s="35" t="s">
        <v>287</v>
      </c>
      <c r="N64" s="55">
        <v>386</v>
      </c>
      <c r="O64" s="35">
        <v>0</v>
      </c>
      <c r="P64" s="20">
        <v>0</v>
      </c>
      <c r="Q64" s="59">
        <v>0</v>
      </c>
      <c r="R64" s="55">
        <f>H64+K64+Q64+N64</f>
        <v>759</v>
      </c>
      <c r="S64" s="89"/>
    </row>
    <row r="65" spans="1:32" s="34" customFormat="1" ht="15.75">
      <c r="A65" s="49" t="s">
        <v>213</v>
      </c>
      <c r="B65" s="30" t="s">
        <v>123</v>
      </c>
      <c r="C65" s="31"/>
      <c r="D65" s="31"/>
      <c r="E65" s="31"/>
      <c r="F65" s="32">
        <v>0</v>
      </c>
      <c r="G65" s="32"/>
      <c r="H65" s="61">
        <f>H64</f>
        <v>0</v>
      </c>
      <c r="I65" s="32"/>
      <c r="J65" s="85"/>
      <c r="K65" s="61">
        <f>K64</f>
        <v>373</v>
      </c>
      <c r="L65" s="32"/>
      <c r="M65" s="32"/>
      <c r="N65" s="61">
        <f>N64</f>
        <v>386</v>
      </c>
      <c r="O65" s="32"/>
      <c r="P65" s="32"/>
      <c r="Q65" s="61">
        <f>Q64</f>
        <v>0</v>
      </c>
      <c r="R65" s="79">
        <f>R64</f>
        <v>759</v>
      </c>
      <c r="S65" s="33"/>
    </row>
    <row r="66" spans="1:32" s="6" customFormat="1" ht="15.75">
      <c r="A66" s="49" t="s">
        <v>150</v>
      </c>
      <c r="B66" s="24" t="s">
        <v>79</v>
      </c>
      <c r="C66" s="25"/>
      <c r="D66" s="25"/>
      <c r="E66" s="25"/>
      <c r="F66" s="25"/>
      <c r="G66" s="25"/>
      <c r="H66" s="57">
        <f>H23+H28+H40+H46+H51+H35+H57+H54+H60+H63+H65</f>
        <v>984</v>
      </c>
      <c r="I66" s="26"/>
      <c r="J66" s="83"/>
      <c r="K66" s="57">
        <f>K23+K28+K40+K46+K51+K35+K57+K54+K60+K63+K65</f>
        <v>13656</v>
      </c>
      <c r="L66" s="26"/>
      <c r="M66" s="26"/>
      <c r="N66" s="57">
        <f>N23+N28+N40+N46+N51+N35+N57+N54+N60+N63+N65</f>
        <v>5148</v>
      </c>
      <c r="O66" s="26"/>
      <c r="P66" s="26"/>
      <c r="Q66" s="57">
        <f>Q23+Q28+Q40+Q46+Q51+Q35+Q57+Q54+Q60+Q63</f>
        <v>0</v>
      </c>
      <c r="R66" s="57">
        <f>R23+R28+R40+R46+R51+R35+R57+R54+R60+R63+R65</f>
        <v>19788</v>
      </c>
      <c r="S66" s="7"/>
    </row>
    <row r="67" spans="1:32" s="95" customFormat="1" ht="29.25" customHeight="1">
      <c r="A67" s="52" t="s">
        <v>151</v>
      </c>
      <c r="B67" s="444" t="s">
        <v>133</v>
      </c>
      <c r="C67" s="445"/>
      <c r="D67" s="90"/>
      <c r="E67" s="90"/>
      <c r="F67" s="36"/>
      <c r="G67" s="36"/>
      <c r="H67" s="60">
        <f>H68+H69+H70+H71+H73+H75+H72+H74</f>
        <v>984</v>
      </c>
      <c r="I67" s="91"/>
      <c r="J67" s="92"/>
      <c r="K67" s="93">
        <f>K68+K69+K70+K71+K73+K75+K72+K74</f>
        <v>15452</v>
      </c>
      <c r="L67" s="91"/>
      <c r="M67" s="91"/>
      <c r="N67" s="60">
        <f>N68+N69+N70+N71+N73+N75+N72+N74</f>
        <v>6944</v>
      </c>
      <c r="O67" s="91"/>
      <c r="P67" s="91"/>
      <c r="Q67" s="60">
        <f>Q68+Q69+Q70+Q71+Q73+Q75+Q72+Q74</f>
        <v>7181</v>
      </c>
      <c r="R67" s="60">
        <f>Q67+N67+K67+H67</f>
        <v>30561</v>
      </c>
      <c r="S67" s="94"/>
    </row>
    <row r="68" spans="1:32" s="39" customFormat="1" ht="26.25" customHeight="1">
      <c r="A68" s="49" t="s">
        <v>152</v>
      </c>
      <c r="B68" s="68" t="s">
        <v>78</v>
      </c>
      <c r="C68" s="40"/>
      <c r="D68" s="37"/>
      <c r="E68" s="37"/>
      <c r="F68" s="35"/>
      <c r="G68" s="35"/>
      <c r="H68" s="59">
        <f>H12+H13</f>
        <v>0</v>
      </c>
      <c r="I68" s="35"/>
      <c r="J68" s="20"/>
      <c r="K68" s="62">
        <f>K12+K13</f>
        <v>1796</v>
      </c>
      <c r="L68" s="35"/>
      <c r="M68" s="35"/>
      <c r="N68" s="59">
        <f>N12+N13</f>
        <v>1796</v>
      </c>
      <c r="O68" s="35"/>
      <c r="P68" s="35"/>
      <c r="Q68" s="59">
        <f>Q12+Q13</f>
        <v>7181</v>
      </c>
      <c r="R68" s="59">
        <f>R12+R13</f>
        <v>10773</v>
      </c>
      <c r="S68" s="38"/>
    </row>
    <row r="69" spans="1:32" s="6" customFormat="1" ht="25.5">
      <c r="A69" s="49" t="s">
        <v>153</v>
      </c>
      <c r="B69" s="68" t="s">
        <v>87</v>
      </c>
      <c r="C69" s="26"/>
      <c r="D69" s="25"/>
      <c r="E69" s="25"/>
      <c r="F69" s="28"/>
      <c r="G69" s="28"/>
      <c r="H69" s="55">
        <f>H17+H25+H30+H37+H42+H48+H56</f>
        <v>427</v>
      </c>
      <c r="I69" s="28"/>
      <c r="J69" s="29"/>
      <c r="K69" s="63">
        <f>K17+K25+K30+K37+K42+K48+K56</f>
        <v>5255</v>
      </c>
      <c r="L69" s="28"/>
      <c r="M69" s="28"/>
      <c r="N69" s="55">
        <f>N17+N25+N30+N37+N42+N48+N56</f>
        <v>2395</v>
      </c>
      <c r="O69" s="28"/>
      <c r="P69" s="28"/>
      <c r="Q69" s="55">
        <f>Q17+Q25+Q30+Q37+Q42+Q48+Q56</f>
        <v>0</v>
      </c>
      <c r="R69" s="55">
        <f>R17+R25+R30+R37+R42+R48+R56</f>
        <v>8077</v>
      </c>
      <c r="S69" s="7"/>
    </row>
    <row r="70" spans="1:32" s="6" customFormat="1" ht="25.5">
      <c r="A70" s="49" t="s">
        <v>154</v>
      </c>
      <c r="B70" s="68" t="s">
        <v>88</v>
      </c>
      <c r="C70" s="26"/>
      <c r="D70" s="25"/>
      <c r="E70" s="25"/>
      <c r="F70" s="28"/>
      <c r="G70" s="28"/>
      <c r="H70" s="55">
        <f>H18+H26+H31+H38+H44+H49</f>
        <v>0</v>
      </c>
      <c r="I70" s="28"/>
      <c r="J70" s="29"/>
      <c r="K70" s="63">
        <f>K18+K26+K31+K38+K44+K49</f>
        <v>2430</v>
      </c>
      <c r="L70" s="28"/>
      <c r="M70" s="28"/>
      <c r="N70" s="55">
        <f>N18+N26+N31+N38+N44+N49</f>
        <v>1265</v>
      </c>
      <c r="O70" s="28"/>
      <c r="P70" s="28"/>
      <c r="Q70" s="55">
        <f>Q18+Q26+Q31+Q38+Q44+Q49</f>
        <v>0</v>
      </c>
      <c r="R70" s="55">
        <f>R18+R26+R31+R38+R44+R49</f>
        <v>3695</v>
      </c>
      <c r="S70" s="7"/>
    </row>
    <row r="71" spans="1:32" s="6" customFormat="1" ht="25.5">
      <c r="A71" s="49" t="s">
        <v>155</v>
      </c>
      <c r="B71" s="68" t="s">
        <v>89</v>
      </c>
      <c r="C71" s="26"/>
      <c r="D71" s="25"/>
      <c r="E71" s="25"/>
      <c r="F71" s="28"/>
      <c r="G71" s="28"/>
      <c r="H71" s="55">
        <f>H19+H27+H32+H39+H43+H53+H59+H62+H50+H64</f>
        <v>417</v>
      </c>
      <c r="I71" s="28"/>
      <c r="J71" s="29"/>
      <c r="K71" s="55">
        <f>K19+K27+K32+K39+K43+K53+K59+K62+K50+K64</f>
        <v>5881</v>
      </c>
      <c r="L71" s="28"/>
      <c r="M71" s="28"/>
      <c r="N71" s="55">
        <f>N19+N27+N32+N39+N43+N53+N59+N62+N50+N64</f>
        <v>1488</v>
      </c>
      <c r="O71" s="28"/>
      <c r="P71" s="28"/>
      <c r="Q71" s="55">
        <f>Q19+Q27+Q32+Q39+Q43+Q53+Q59+Q62</f>
        <v>0</v>
      </c>
      <c r="R71" s="55">
        <f>R19+R27+R32+R39+R43+R53+R59+R62</f>
        <v>7027</v>
      </c>
      <c r="S71" s="7"/>
    </row>
    <row r="72" spans="1:32" s="6" customFormat="1" ht="24.75" customHeight="1">
      <c r="A72" s="49" t="s">
        <v>194</v>
      </c>
      <c r="B72" s="68" t="s">
        <v>191</v>
      </c>
      <c r="C72" s="25"/>
      <c r="D72" s="25"/>
      <c r="E72" s="25"/>
      <c r="F72" s="28"/>
      <c r="G72" s="28"/>
      <c r="H72" s="55">
        <f>H20</f>
        <v>140</v>
      </c>
      <c r="I72" s="28"/>
      <c r="J72" s="29"/>
      <c r="K72" s="63">
        <f t="shared" ref="K72:Q72" si="1">K20</f>
        <v>0</v>
      </c>
      <c r="L72" s="28"/>
      <c r="M72" s="28"/>
      <c r="N72" s="55">
        <f t="shared" si="1"/>
        <v>0</v>
      </c>
      <c r="O72" s="28"/>
      <c r="P72" s="28"/>
      <c r="Q72" s="55">
        <f t="shared" si="1"/>
        <v>0</v>
      </c>
      <c r="R72" s="55">
        <f>R20</f>
        <v>140</v>
      </c>
      <c r="S72" s="7"/>
    </row>
    <row r="73" spans="1:32" s="6" customFormat="1" ht="37.5" customHeight="1">
      <c r="A73" s="49" t="s">
        <v>214</v>
      </c>
      <c r="B73" s="68" t="s">
        <v>90</v>
      </c>
      <c r="C73" s="25"/>
      <c r="D73" s="25"/>
      <c r="E73" s="25"/>
      <c r="F73" s="28"/>
      <c r="G73" s="28"/>
      <c r="H73" s="55">
        <f>H22</f>
        <v>0</v>
      </c>
      <c r="I73" s="28"/>
      <c r="J73" s="29"/>
      <c r="K73" s="63">
        <f>K22</f>
        <v>90</v>
      </c>
      <c r="L73" s="28"/>
      <c r="M73" s="28"/>
      <c r="N73" s="55">
        <f>N22</f>
        <v>0</v>
      </c>
      <c r="O73" s="28"/>
      <c r="P73" s="28"/>
      <c r="Q73" s="55">
        <f>Q22</f>
        <v>0</v>
      </c>
      <c r="R73" s="55">
        <f>R22</f>
        <v>90</v>
      </c>
      <c r="S73" s="7"/>
    </row>
    <row r="74" spans="1:32" s="6" customFormat="1" ht="25.5">
      <c r="A74" s="49" t="s">
        <v>215</v>
      </c>
      <c r="B74" s="68" t="s">
        <v>181</v>
      </c>
      <c r="C74" s="25"/>
      <c r="D74" s="25"/>
      <c r="E74" s="25"/>
      <c r="F74" s="28"/>
      <c r="G74" s="28"/>
      <c r="H74" s="55">
        <f>H21</f>
        <v>0</v>
      </c>
      <c r="I74" s="28"/>
      <c r="J74" s="29"/>
      <c r="K74" s="63">
        <f t="shared" ref="K74:R74" si="2">K21</f>
        <v>0</v>
      </c>
      <c r="L74" s="28"/>
      <c r="M74" s="28"/>
      <c r="N74" s="55">
        <f t="shared" si="2"/>
        <v>0</v>
      </c>
      <c r="O74" s="28"/>
      <c r="P74" s="28"/>
      <c r="Q74" s="55">
        <f t="shared" si="2"/>
        <v>0</v>
      </c>
      <c r="R74" s="55">
        <f t="shared" si="2"/>
        <v>0</v>
      </c>
      <c r="S74" s="7"/>
    </row>
    <row r="75" spans="1:32" s="6" customFormat="1" ht="25.5">
      <c r="A75" s="49" t="s">
        <v>216</v>
      </c>
      <c r="B75" s="68" t="s">
        <v>91</v>
      </c>
      <c r="C75" s="25"/>
      <c r="D75" s="25"/>
      <c r="E75" s="25"/>
      <c r="F75" s="28"/>
      <c r="G75" s="28"/>
      <c r="H75" s="55">
        <f>H34</f>
        <v>0</v>
      </c>
      <c r="I75" s="28"/>
      <c r="J75" s="29"/>
      <c r="K75" s="63">
        <f t="shared" ref="K75:R75" si="3">K34</f>
        <v>0</v>
      </c>
      <c r="L75" s="28"/>
      <c r="M75" s="28"/>
      <c r="N75" s="55">
        <f t="shared" si="3"/>
        <v>0</v>
      </c>
      <c r="O75" s="28"/>
      <c r="P75" s="28"/>
      <c r="Q75" s="55">
        <f t="shared" si="3"/>
        <v>0</v>
      </c>
      <c r="R75" s="55">
        <f t="shared" si="3"/>
        <v>0</v>
      </c>
      <c r="S75" s="7"/>
    </row>
    <row r="76" spans="1:32" s="6" customFormat="1" ht="41.25" hidden="1" customHeight="1">
      <c r="A76" s="47" t="s">
        <v>202</v>
      </c>
      <c r="B76" s="448" t="s">
        <v>179</v>
      </c>
      <c r="C76" s="449"/>
      <c r="D76" s="449"/>
      <c r="E76" s="449"/>
      <c r="F76" s="449"/>
      <c r="G76" s="449"/>
      <c r="H76" s="449"/>
      <c r="I76" s="449"/>
      <c r="J76" s="449"/>
      <c r="K76" s="449"/>
      <c r="L76" s="449"/>
      <c r="M76" s="449"/>
      <c r="N76" s="449"/>
      <c r="O76" s="449"/>
      <c r="P76" s="449"/>
      <c r="Q76" s="449"/>
      <c r="R76" s="450"/>
      <c r="S76" s="10"/>
      <c r="T76" s="11"/>
      <c r="U76" s="11"/>
      <c r="V76" s="11"/>
      <c r="W76" s="11"/>
      <c r="X76" s="11"/>
      <c r="Y76" s="11"/>
      <c r="Z76" s="12"/>
      <c r="AA76" s="12"/>
      <c r="AB76" s="12"/>
      <c r="AC76" s="12"/>
      <c r="AD76" s="12"/>
      <c r="AE76" s="13"/>
      <c r="AF76" s="13"/>
    </row>
    <row r="77" spans="1:32" s="6" customFormat="1" ht="82.5" hidden="1" customHeight="1">
      <c r="A77" s="53" t="s">
        <v>160</v>
      </c>
      <c r="B77" s="73" t="s">
        <v>156</v>
      </c>
      <c r="C77" s="19" t="s">
        <v>157</v>
      </c>
      <c r="D77" s="20" t="s">
        <v>70</v>
      </c>
      <c r="E77" s="19" t="s">
        <v>69</v>
      </c>
      <c r="F77" s="35">
        <v>0</v>
      </c>
      <c r="G77" s="35">
        <v>0</v>
      </c>
      <c r="H77" s="62">
        <v>0</v>
      </c>
      <c r="I77" s="35">
        <v>0</v>
      </c>
      <c r="J77" s="35">
        <v>0</v>
      </c>
      <c r="K77" s="62">
        <v>0</v>
      </c>
      <c r="L77" s="35">
        <v>0</v>
      </c>
      <c r="M77" s="35">
        <v>0</v>
      </c>
      <c r="N77" s="62">
        <v>0</v>
      </c>
      <c r="O77" s="35">
        <v>0</v>
      </c>
      <c r="P77" s="35">
        <v>0</v>
      </c>
      <c r="Q77" s="62">
        <v>0</v>
      </c>
      <c r="R77" s="65">
        <f>H77+K77+Q77</f>
        <v>0</v>
      </c>
      <c r="S77" s="10" t="s">
        <v>198</v>
      </c>
      <c r="T77" s="11"/>
      <c r="U77" s="11"/>
      <c r="V77" s="11"/>
      <c r="W77" s="11"/>
      <c r="X77" s="11"/>
      <c r="Y77" s="11"/>
      <c r="Z77" s="12"/>
      <c r="AA77" s="12"/>
      <c r="AB77" s="12"/>
      <c r="AC77" s="12"/>
      <c r="AD77" s="12"/>
      <c r="AE77" s="13"/>
      <c r="AF77" s="13"/>
    </row>
    <row r="78" spans="1:32" s="6" customFormat="1" ht="60.75" hidden="1" customHeight="1">
      <c r="A78" s="53" t="s">
        <v>161</v>
      </c>
      <c r="B78" s="73" t="s">
        <v>158</v>
      </c>
      <c r="C78" s="19" t="s">
        <v>76</v>
      </c>
      <c r="D78" s="20" t="s">
        <v>70</v>
      </c>
      <c r="E78" s="19" t="s">
        <v>69</v>
      </c>
      <c r="F78" s="35">
        <v>0</v>
      </c>
      <c r="G78" s="35">
        <v>0</v>
      </c>
      <c r="H78" s="62">
        <v>0</v>
      </c>
      <c r="I78" s="35">
        <v>0</v>
      </c>
      <c r="J78" s="35">
        <v>0</v>
      </c>
      <c r="K78" s="62">
        <v>0</v>
      </c>
      <c r="L78" s="35">
        <v>0</v>
      </c>
      <c r="M78" s="35">
        <v>0</v>
      </c>
      <c r="N78" s="62">
        <v>0</v>
      </c>
      <c r="O78" s="35">
        <v>0</v>
      </c>
      <c r="P78" s="35">
        <v>0</v>
      </c>
      <c r="Q78" s="62">
        <v>0</v>
      </c>
      <c r="R78" s="65">
        <f>H78+K78+Q78+N78</f>
        <v>0</v>
      </c>
      <c r="S78" s="10" t="s">
        <v>197</v>
      </c>
      <c r="T78" s="11"/>
      <c r="U78" s="11"/>
      <c r="V78" s="11"/>
      <c r="W78" s="11"/>
      <c r="X78" s="11"/>
      <c r="Y78" s="11"/>
      <c r="Z78" s="12"/>
      <c r="AA78" s="12"/>
      <c r="AB78" s="12"/>
      <c r="AC78" s="12"/>
      <c r="AD78" s="12"/>
      <c r="AE78" s="13"/>
      <c r="AF78" s="13"/>
    </row>
    <row r="79" spans="1:32" s="6" customFormat="1" ht="70.5" hidden="1" customHeight="1">
      <c r="A79" s="53" t="s">
        <v>162</v>
      </c>
      <c r="B79" s="73" t="s">
        <v>159</v>
      </c>
      <c r="C79" s="19" t="s">
        <v>181</v>
      </c>
      <c r="D79" s="20" t="s">
        <v>70</v>
      </c>
      <c r="E79" s="19" t="s">
        <v>69</v>
      </c>
      <c r="F79" s="35">
        <v>0</v>
      </c>
      <c r="G79" s="35">
        <v>0</v>
      </c>
      <c r="H79" s="62">
        <v>0</v>
      </c>
      <c r="I79" s="35">
        <v>0</v>
      </c>
      <c r="J79" s="35">
        <v>0</v>
      </c>
      <c r="K79" s="62">
        <v>0</v>
      </c>
      <c r="L79" s="35">
        <v>0</v>
      </c>
      <c r="M79" s="35">
        <v>0</v>
      </c>
      <c r="N79" s="62">
        <v>0</v>
      </c>
      <c r="O79" s="35">
        <v>0</v>
      </c>
      <c r="P79" s="35">
        <v>0</v>
      </c>
      <c r="Q79" s="62">
        <v>0</v>
      </c>
      <c r="R79" s="65">
        <f>H79+K79+Q79+N79</f>
        <v>0</v>
      </c>
      <c r="S79" s="10" t="s">
        <v>198</v>
      </c>
      <c r="T79" s="11"/>
      <c r="U79" s="11"/>
      <c r="V79" s="11"/>
      <c r="W79" s="11"/>
      <c r="X79" s="11"/>
      <c r="Y79" s="11"/>
      <c r="Z79" s="12"/>
      <c r="AA79" s="12"/>
      <c r="AB79" s="12"/>
      <c r="AC79" s="12"/>
      <c r="AD79" s="12"/>
      <c r="AE79" s="13"/>
      <c r="AF79" s="13"/>
    </row>
    <row r="80" spans="1:32" s="34" customFormat="1" ht="33.75" hidden="1" customHeight="1">
      <c r="A80" s="96" t="s">
        <v>163</v>
      </c>
      <c r="B80" s="444" t="s">
        <v>174</v>
      </c>
      <c r="C80" s="445"/>
      <c r="D80" s="80"/>
      <c r="E80" s="80"/>
      <c r="F80" s="80"/>
      <c r="G80" s="80"/>
      <c r="H80" s="97">
        <f>H81+H82+H83</f>
        <v>0</v>
      </c>
      <c r="I80" s="80"/>
      <c r="J80" s="80"/>
      <c r="K80" s="97">
        <f>K81+K82+K83</f>
        <v>0</v>
      </c>
      <c r="L80" s="80"/>
      <c r="M80" s="80"/>
      <c r="N80" s="97">
        <f>N81+N82+N83</f>
        <v>0</v>
      </c>
      <c r="O80" s="80"/>
      <c r="P80" s="80"/>
      <c r="Q80" s="97">
        <f>Q81+Q82+Q83</f>
        <v>0</v>
      </c>
      <c r="R80" s="98">
        <f>H80+K80+Q80+N80</f>
        <v>0</v>
      </c>
      <c r="S80" s="99"/>
      <c r="T80" s="100"/>
      <c r="U80" s="100"/>
      <c r="V80" s="100"/>
      <c r="W80" s="100"/>
      <c r="X80" s="100"/>
      <c r="Y80" s="100"/>
      <c r="Z80" s="101"/>
      <c r="AA80" s="101"/>
      <c r="AB80" s="101"/>
      <c r="AC80" s="101"/>
      <c r="AD80" s="101"/>
      <c r="AE80" s="102"/>
      <c r="AF80" s="102"/>
    </row>
    <row r="81" spans="1:32" s="6" customFormat="1" ht="24.75" hidden="1" customHeight="1">
      <c r="A81" s="53" t="s">
        <v>168</v>
      </c>
      <c r="B81" s="19" t="s">
        <v>157</v>
      </c>
      <c r="C81" s="42"/>
      <c r="D81" s="41"/>
      <c r="E81" s="41"/>
      <c r="F81" s="41"/>
      <c r="G81" s="41"/>
      <c r="H81" s="64">
        <f>H77</f>
        <v>0</v>
      </c>
      <c r="I81" s="41"/>
      <c r="J81" s="41"/>
      <c r="K81" s="64">
        <f>K77</f>
        <v>0</v>
      </c>
      <c r="L81" s="41"/>
      <c r="M81" s="41"/>
      <c r="N81" s="64">
        <f>N77</f>
        <v>0</v>
      </c>
      <c r="O81" s="41"/>
      <c r="P81" s="41"/>
      <c r="Q81" s="64">
        <f>Q77</f>
        <v>0</v>
      </c>
      <c r="R81" s="65">
        <f>H81+K81+Q81</f>
        <v>0</v>
      </c>
      <c r="S81" s="10"/>
      <c r="T81" s="11"/>
      <c r="U81" s="11"/>
      <c r="V81" s="11"/>
      <c r="W81" s="11"/>
      <c r="X81" s="11"/>
      <c r="Y81" s="11"/>
      <c r="Z81" s="12"/>
      <c r="AA81" s="12"/>
      <c r="AB81" s="12"/>
      <c r="AC81" s="12"/>
      <c r="AD81" s="12"/>
      <c r="AE81" s="13"/>
      <c r="AF81" s="13"/>
    </row>
    <row r="82" spans="1:32" s="6" customFormat="1" ht="24" hidden="1" customHeight="1">
      <c r="A82" s="53" t="s">
        <v>169</v>
      </c>
      <c r="B82" s="19" t="s">
        <v>76</v>
      </c>
      <c r="C82" s="42"/>
      <c r="D82" s="41"/>
      <c r="E82" s="41"/>
      <c r="F82" s="41"/>
      <c r="G82" s="41"/>
      <c r="H82" s="64">
        <f>H78</f>
        <v>0</v>
      </c>
      <c r="I82" s="41"/>
      <c r="J82" s="41"/>
      <c r="K82" s="64">
        <f>K78</f>
        <v>0</v>
      </c>
      <c r="L82" s="41"/>
      <c r="M82" s="41"/>
      <c r="N82" s="64">
        <f>N78</f>
        <v>0</v>
      </c>
      <c r="O82" s="41"/>
      <c r="P82" s="41"/>
      <c r="Q82" s="64">
        <f>Q78</f>
        <v>0</v>
      </c>
      <c r="R82" s="64">
        <f>R78</f>
        <v>0</v>
      </c>
      <c r="S82" s="10"/>
      <c r="T82" s="11"/>
      <c r="U82" s="11"/>
      <c r="V82" s="11"/>
      <c r="W82" s="11"/>
      <c r="X82" s="11"/>
      <c r="Y82" s="11"/>
      <c r="Z82" s="12"/>
      <c r="AA82" s="12"/>
      <c r="AB82" s="12"/>
      <c r="AC82" s="12"/>
      <c r="AD82" s="12"/>
      <c r="AE82" s="13"/>
      <c r="AF82" s="13"/>
    </row>
    <row r="83" spans="1:32" s="6" customFormat="1" ht="32.25" hidden="1" customHeight="1">
      <c r="A83" s="53" t="s">
        <v>170</v>
      </c>
      <c r="B83" s="19" t="s">
        <v>181</v>
      </c>
      <c r="C83" s="41"/>
      <c r="D83" s="41"/>
      <c r="E83" s="41"/>
      <c r="F83" s="41"/>
      <c r="G83" s="41"/>
      <c r="H83" s="64">
        <f>H79</f>
        <v>0</v>
      </c>
      <c r="I83" s="41"/>
      <c r="J83" s="41"/>
      <c r="K83" s="64">
        <f>K79</f>
        <v>0</v>
      </c>
      <c r="L83" s="41"/>
      <c r="M83" s="41"/>
      <c r="N83" s="64">
        <f>N79</f>
        <v>0</v>
      </c>
      <c r="O83" s="41"/>
      <c r="P83" s="41"/>
      <c r="Q83" s="41">
        <f>Q79</f>
        <v>0</v>
      </c>
      <c r="R83" s="41">
        <f>R79</f>
        <v>0</v>
      </c>
      <c r="S83" s="10"/>
      <c r="T83" s="11"/>
      <c r="U83" s="11"/>
      <c r="V83" s="11"/>
      <c r="W83" s="11"/>
      <c r="X83" s="11"/>
      <c r="Y83" s="11"/>
      <c r="Z83" s="12"/>
      <c r="AA83" s="12"/>
      <c r="AB83" s="12"/>
      <c r="AC83" s="12"/>
      <c r="AD83" s="12"/>
      <c r="AE83" s="13"/>
      <c r="AF83" s="13"/>
    </row>
    <row r="84" spans="1:32" s="6" customFormat="1" ht="18.75" customHeight="1">
      <c r="A84" s="106" t="s">
        <v>217</v>
      </c>
      <c r="B84" s="461" t="s">
        <v>218</v>
      </c>
      <c r="C84" s="462"/>
      <c r="D84" s="462"/>
      <c r="E84" s="462"/>
      <c r="F84" s="462"/>
      <c r="G84" s="462"/>
      <c r="H84" s="462"/>
      <c r="I84" s="462"/>
      <c r="J84" s="462"/>
      <c r="K84" s="462"/>
      <c r="L84" s="462"/>
      <c r="M84" s="462"/>
      <c r="N84" s="462"/>
      <c r="O84" s="462"/>
      <c r="P84" s="462"/>
      <c r="Q84" s="462"/>
      <c r="R84" s="463"/>
      <c r="S84" s="10"/>
      <c r="T84" s="11"/>
      <c r="U84" s="11"/>
      <c r="V84" s="11"/>
      <c r="W84" s="11"/>
      <c r="X84" s="11"/>
      <c r="Y84" s="11"/>
      <c r="Z84" s="12"/>
      <c r="AA84" s="12"/>
      <c r="AB84" s="12"/>
      <c r="AC84" s="12"/>
      <c r="AD84" s="12"/>
      <c r="AE84" s="13"/>
      <c r="AF84" s="13"/>
    </row>
    <row r="85" spans="1:32" s="6" customFormat="1" ht="123" customHeight="1">
      <c r="A85" s="53" t="s">
        <v>160</v>
      </c>
      <c r="B85" s="27" t="s">
        <v>176</v>
      </c>
      <c r="C85" s="22" t="s">
        <v>171</v>
      </c>
      <c r="D85" s="20" t="s">
        <v>70</v>
      </c>
      <c r="E85" s="19" t="s">
        <v>69</v>
      </c>
      <c r="F85" s="81" t="s">
        <v>290</v>
      </c>
      <c r="G85" s="20" t="s">
        <v>251</v>
      </c>
      <c r="H85" s="62">
        <v>4926</v>
      </c>
      <c r="I85" s="81" t="s">
        <v>291</v>
      </c>
      <c r="J85" s="20" t="s">
        <v>251</v>
      </c>
      <c r="K85" s="62">
        <v>4926</v>
      </c>
      <c r="L85" s="81" t="s">
        <v>291</v>
      </c>
      <c r="M85" s="20" t="s">
        <v>251</v>
      </c>
      <c r="N85" s="62">
        <v>4926</v>
      </c>
      <c r="O85" s="81" t="s">
        <v>292</v>
      </c>
      <c r="P85" s="20" t="s">
        <v>251</v>
      </c>
      <c r="Q85" s="62">
        <v>19704</v>
      </c>
      <c r="R85" s="63">
        <f>H85+K85+Q85+N85</f>
        <v>34482</v>
      </c>
      <c r="S85" s="7"/>
    </row>
    <row r="86" spans="1:32" s="6" customFormat="1" ht="80.25" hidden="1" customHeight="1">
      <c r="A86" s="53" t="s">
        <v>161</v>
      </c>
      <c r="B86" s="43" t="s">
        <v>182</v>
      </c>
      <c r="C86" s="19" t="s">
        <v>157</v>
      </c>
      <c r="D86" s="20" t="s">
        <v>70</v>
      </c>
      <c r="E86" s="19" t="s">
        <v>69</v>
      </c>
      <c r="F86" s="28">
        <v>0</v>
      </c>
      <c r="G86" s="28">
        <v>0</v>
      </c>
      <c r="H86" s="62">
        <v>0</v>
      </c>
      <c r="I86" s="28">
        <v>0</v>
      </c>
      <c r="J86" s="28">
        <v>0</v>
      </c>
      <c r="K86" s="62">
        <v>0</v>
      </c>
      <c r="L86" s="28">
        <v>0</v>
      </c>
      <c r="M86" s="28">
        <v>0</v>
      </c>
      <c r="N86" s="62">
        <v>0</v>
      </c>
      <c r="O86" s="28">
        <v>0</v>
      </c>
      <c r="P86" s="28">
        <v>0</v>
      </c>
      <c r="Q86" s="62">
        <v>0</v>
      </c>
      <c r="R86" s="63">
        <f>H86+K86+Q86+N86</f>
        <v>0</v>
      </c>
      <c r="S86" s="7"/>
    </row>
    <row r="87" spans="1:32" s="6" customFormat="1" ht="80.25" hidden="1" customHeight="1">
      <c r="A87" s="53" t="s">
        <v>162</v>
      </c>
      <c r="B87" s="43" t="s">
        <v>180</v>
      </c>
      <c r="C87" s="19" t="s">
        <v>157</v>
      </c>
      <c r="D87" s="20" t="s">
        <v>70</v>
      </c>
      <c r="E87" s="19" t="s">
        <v>69</v>
      </c>
      <c r="F87" s="28">
        <v>0</v>
      </c>
      <c r="G87" s="28">
        <v>0</v>
      </c>
      <c r="H87" s="62">
        <v>0</v>
      </c>
      <c r="I87" s="28">
        <v>0</v>
      </c>
      <c r="J87" s="28">
        <v>0</v>
      </c>
      <c r="K87" s="62">
        <v>0</v>
      </c>
      <c r="L87" s="35">
        <v>0</v>
      </c>
      <c r="M87" s="35">
        <v>0</v>
      </c>
      <c r="N87" s="62">
        <v>0</v>
      </c>
      <c r="O87" s="35">
        <v>0</v>
      </c>
      <c r="P87" s="35">
        <v>0</v>
      </c>
      <c r="Q87" s="62">
        <v>0</v>
      </c>
      <c r="R87" s="63">
        <f>H87+K87+Q87+N87</f>
        <v>0</v>
      </c>
      <c r="S87" s="10" t="s">
        <v>198</v>
      </c>
    </row>
    <row r="88" spans="1:32" s="34" customFormat="1" ht="19.5" customHeight="1">
      <c r="A88" s="96" t="s">
        <v>161</v>
      </c>
      <c r="B88" s="444" t="s">
        <v>293</v>
      </c>
      <c r="C88" s="445"/>
      <c r="D88" s="103"/>
      <c r="E88" s="103"/>
      <c r="F88" s="103"/>
      <c r="G88" s="103"/>
      <c r="H88" s="66">
        <f>H89+H90</f>
        <v>4926</v>
      </c>
      <c r="I88" s="103"/>
      <c r="J88" s="103"/>
      <c r="K88" s="66">
        <f>K89+K90</f>
        <v>4926</v>
      </c>
      <c r="L88" s="103"/>
      <c r="M88" s="103"/>
      <c r="N88" s="66">
        <f>N89+N90</f>
        <v>4926</v>
      </c>
      <c r="O88" s="103"/>
      <c r="P88" s="103"/>
      <c r="Q88" s="66">
        <f>Q89+Q90</f>
        <v>19704</v>
      </c>
      <c r="R88" s="66">
        <f>R89+R90</f>
        <v>34482</v>
      </c>
      <c r="S88" s="33"/>
    </row>
    <row r="89" spans="1:32" s="6" customFormat="1" ht="26.25" customHeight="1">
      <c r="A89" s="53" t="s">
        <v>162</v>
      </c>
      <c r="B89" s="22" t="s">
        <v>171</v>
      </c>
      <c r="C89" s="25"/>
      <c r="D89" s="28"/>
      <c r="E89" s="28"/>
      <c r="F89" s="28"/>
      <c r="G89" s="28"/>
      <c r="H89" s="63">
        <f>H85</f>
        <v>4926</v>
      </c>
      <c r="I89" s="28"/>
      <c r="J89" s="28"/>
      <c r="K89" s="63">
        <f>K85</f>
        <v>4926</v>
      </c>
      <c r="L89" s="28"/>
      <c r="M89" s="28"/>
      <c r="N89" s="63">
        <f>N85</f>
        <v>4926</v>
      </c>
      <c r="O89" s="28"/>
      <c r="P89" s="28"/>
      <c r="Q89" s="63">
        <f>Q85</f>
        <v>19704</v>
      </c>
      <c r="R89" s="63">
        <f>R85</f>
        <v>34482</v>
      </c>
      <c r="S89" s="7"/>
    </row>
    <row r="90" spans="1:32" s="6" customFormat="1" ht="25.5" hidden="1" customHeight="1">
      <c r="A90" s="53" t="s">
        <v>173</v>
      </c>
      <c r="B90" s="19" t="s">
        <v>157</v>
      </c>
      <c r="C90" s="25"/>
      <c r="D90" s="28"/>
      <c r="E90" s="28"/>
      <c r="F90" s="28"/>
      <c r="G90" s="28"/>
      <c r="H90" s="63">
        <f>H86++H87</f>
        <v>0</v>
      </c>
      <c r="I90" s="28"/>
      <c r="J90" s="28"/>
      <c r="K90" s="63">
        <f>K86++K87</f>
        <v>0</v>
      </c>
      <c r="L90" s="28"/>
      <c r="M90" s="28"/>
      <c r="N90" s="63">
        <f>N86++N87</f>
        <v>0</v>
      </c>
      <c r="O90" s="28"/>
      <c r="P90" s="28"/>
      <c r="Q90" s="63">
        <f>Q86++Q87</f>
        <v>0</v>
      </c>
      <c r="R90" s="63">
        <f>R86++R87</f>
        <v>0</v>
      </c>
      <c r="S90" s="7"/>
    </row>
    <row r="91" spans="1:32" s="6" customFormat="1" ht="31.5" customHeight="1">
      <c r="A91" s="105" t="s">
        <v>297</v>
      </c>
      <c r="B91" s="446" t="s">
        <v>175</v>
      </c>
      <c r="C91" s="447"/>
      <c r="D91" s="44"/>
      <c r="E91" s="44"/>
      <c r="F91" s="44"/>
      <c r="G91" s="44"/>
      <c r="H91" s="66">
        <f>H67+H80+H88</f>
        <v>5910</v>
      </c>
      <c r="I91" s="44"/>
      <c r="J91" s="44"/>
      <c r="K91" s="66">
        <f>K67+K80+K88</f>
        <v>20378</v>
      </c>
      <c r="L91" s="44"/>
      <c r="M91" s="44"/>
      <c r="N91" s="66">
        <f>N67+N80+N88</f>
        <v>11870</v>
      </c>
      <c r="O91" s="44"/>
      <c r="P91" s="44"/>
      <c r="Q91" s="66">
        <f>Q67+Q80+Q88</f>
        <v>26885</v>
      </c>
      <c r="R91" s="66">
        <f>R67+R80+R88</f>
        <v>65043</v>
      </c>
      <c r="S91" s="7"/>
    </row>
    <row r="92" spans="1:32" s="6" customFormat="1" ht="22.5">
      <c r="A92" s="53" t="s">
        <v>164</v>
      </c>
      <c r="B92" s="19" t="s">
        <v>78</v>
      </c>
      <c r="C92" s="25"/>
      <c r="D92" s="28"/>
      <c r="E92" s="28"/>
      <c r="F92" s="28"/>
      <c r="G92" s="28"/>
      <c r="H92" s="63">
        <f>H68+H82</f>
        <v>0</v>
      </c>
      <c r="I92" s="28"/>
      <c r="J92" s="28"/>
      <c r="K92" s="63">
        <f>K68+K82</f>
        <v>1796</v>
      </c>
      <c r="L92" s="28"/>
      <c r="M92" s="28"/>
      <c r="N92" s="63">
        <f>N68+N82</f>
        <v>1796</v>
      </c>
      <c r="O92" s="28"/>
      <c r="P92" s="28"/>
      <c r="Q92" s="63">
        <f>Q68+Q82</f>
        <v>7181</v>
      </c>
      <c r="R92" s="63">
        <f>R68+R82</f>
        <v>10773</v>
      </c>
      <c r="S92" s="7"/>
    </row>
    <row r="93" spans="1:32" s="6" customFormat="1" ht="22.5">
      <c r="A93" s="53" t="s">
        <v>165</v>
      </c>
      <c r="B93" s="19" t="s">
        <v>87</v>
      </c>
      <c r="C93" s="25"/>
      <c r="D93" s="28"/>
      <c r="E93" s="28"/>
      <c r="F93" s="28"/>
      <c r="G93" s="28"/>
      <c r="H93" s="63">
        <f>H69</f>
        <v>427</v>
      </c>
      <c r="I93" s="28"/>
      <c r="J93" s="28"/>
      <c r="K93" s="63">
        <f>K69</f>
        <v>5255</v>
      </c>
      <c r="L93" s="28"/>
      <c r="M93" s="28"/>
      <c r="N93" s="63">
        <f>N69</f>
        <v>2395</v>
      </c>
      <c r="O93" s="28"/>
      <c r="P93" s="28"/>
      <c r="Q93" s="63">
        <f t="shared" ref="Q93:R95" si="4">Q69</f>
        <v>0</v>
      </c>
      <c r="R93" s="63">
        <f t="shared" si="4"/>
        <v>8077</v>
      </c>
      <c r="S93" s="7"/>
    </row>
    <row r="94" spans="1:32" s="6" customFormat="1" ht="22.5">
      <c r="A94" s="53" t="s">
        <v>166</v>
      </c>
      <c r="B94" s="19" t="s">
        <v>88</v>
      </c>
      <c r="C94" s="25"/>
      <c r="D94" s="28"/>
      <c r="E94" s="28"/>
      <c r="F94" s="28"/>
      <c r="G94" s="28"/>
      <c r="H94" s="63">
        <f>H70</f>
        <v>0</v>
      </c>
      <c r="I94" s="28"/>
      <c r="J94" s="28"/>
      <c r="K94" s="63">
        <f>K70</f>
        <v>2430</v>
      </c>
      <c r="L94" s="28"/>
      <c r="M94" s="28"/>
      <c r="N94" s="63">
        <f>N70</f>
        <v>1265</v>
      </c>
      <c r="O94" s="28"/>
      <c r="P94" s="28"/>
      <c r="Q94" s="63">
        <f t="shared" si="4"/>
        <v>0</v>
      </c>
      <c r="R94" s="63">
        <f t="shared" si="4"/>
        <v>3695</v>
      </c>
      <c r="S94" s="7"/>
    </row>
    <row r="95" spans="1:32" s="6" customFormat="1" ht="22.5">
      <c r="A95" s="53" t="s">
        <v>219</v>
      </c>
      <c r="B95" s="19" t="s">
        <v>89</v>
      </c>
      <c r="C95" s="25"/>
      <c r="D95" s="28"/>
      <c r="E95" s="28"/>
      <c r="F95" s="28"/>
      <c r="G95" s="28"/>
      <c r="H95" s="63">
        <f>H71</f>
        <v>417</v>
      </c>
      <c r="I95" s="28"/>
      <c r="J95" s="28"/>
      <c r="K95" s="63">
        <f>K71</f>
        <v>5881</v>
      </c>
      <c r="L95" s="28"/>
      <c r="M95" s="28"/>
      <c r="N95" s="63">
        <f>N71</f>
        <v>1488</v>
      </c>
      <c r="O95" s="28"/>
      <c r="P95" s="28"/>
      <c r="Q95" s="63">
        <f t="shared" si="4"/>
        <v>0</v>
      </c>
      <c r="R95" s="63">
        <f t="shared" si="4"/>
        <v>7027</v>
      </c>
      <c r="S95" s="7"/>
    </row>
    <row r="96" spans="1:32" s="6" customFormat="1" ht="22.5">
      <c r="A96" s="53" t="s">
        <v>167</v>
      </c>
      <c r="B96" s="19" t="s">
        <v>90</v>
      </c>
      <c r="C96" s="25"/>
      <c r="D96" s="28"/>
      <c r="E96" s="28"/>
      <c r="F96" s="28"/>
      <c r="G96" s="28"/>
      <c r="H96" s="63">
        <f>H73</f>
        <v>0</v>
      </c>
      <c r="I96" s="28"/>
      <c r="J96" s="28"/>
      <c r="K96" s="63">
        <f>K73</f>
        <v>90</v>
      </c>
      <c r="L96" s="28"/>
      <c r="M96" s="28"/>
      <c r="N96" s="63">
        <f>N73</f>
        <v>0</v>
      </c>
      <c r="O96" s="28"/>
      <c r="P96" s="28"/>
      <c r="Q96" s="63">
        <f>Q73</f>
        <v>0</v>
      </c>
      <c r="R96" s="63">
        <f>R73</f>
        <v>90</v>
      </c>
      <c r="S96" s="7"/>
    </row>
    <row r="97" spans="1:19" s="6" customFormat="1" ht="22.5">
      <c r="A97" s="53" t="s">
        <v>172</v>
      </c>
      <c r="B97" s="19" t="s">
        <v>91</v>
      </c>
      <c r="C97" s="25"/>
      <c r="D97" s="28"/>
      <c r="E97" s="28"/>
      <c r="F97" s="28"/>
      <c r="G97" s="28"/>
      <c r="H97" s="63">
        <f>H75</f>
        <v>0</v>
      </c>
      <c r="I97" s="28"/>
      <c r="J97" s="28"/>
      <c r="K97" s="63">
        <f>K75</f>
        <v>0</v>
      </c>
      <c r="L97" s="28"/>
      <c r="M97" s="28"/>
      <c r="N97" s="63">
        <f>N75</f>
        <v>0</v>
      </c>
      <c r="O97" s="28"/>
      <c r="P97" s="28"/>
      <c r="Q97" s="63">
        <f>Q75</f>
        <v>0</v>
      </c>
      <c r="R97" s="63">
        <f>R75</f>
        <v>0</v>
      </c>
      <c r="S97" s="7"/>
    </row>
    <row r="98" spans="1:19" s="6" customFormat="1" ht="22.5">
      <c r="A98" s="53" t="s">
        <v>173</v>
      </c>
      <c r="B98" s="19" t="s">
        <v>181</v>
      </c>
      <c r="C98" s="25"/>
      <c r="D98" s="28"/>
      <c r="E98" s="28"/>
      <c r="F98" s="28"/>
      <c r="G98" s="28"/>
      <c r="H98" s="63">
        <f>H83+H74</f>
        <v>0</v>
      </c>
      <c r="I98" s="28"/>
      <c r="J98" s="28"/>
      <c r="K98" s="63">
        <f>K83+K74</f>
        <v>0</v>
      </c>
      <c r="L98" s="28"/>
      <c r="M98" s="28"/>
      <c r="N98" s="63">
        <f>N83+N74</f>
        <v>0</v>
      </c>
      <c r="O98" s="28"/>
      <c r="P98" s="28"/>
      <c r="Q98" s="63">
        <f>Q83+Q74</f>
        <v>0</v>
      </c>
      <c r="R98" s="63">
        <f>R83+R74</f>
        <v>0</v>
      </c>
      <c r="S98" s="7"/>
    </row>
    <row r="99" spans="1:19" s="6" customFormat="1" ht="22.5">
      <c r="A99" s="53" t="s">
        <v>220</v>
      </c>
      <c r="B99" s="19" t="s">
        <v>178</v>
      </c>
      <c r="C99" s="25"/>
      <c r="D99" s="28"/>
      <c r="E99" s="28"/>
      <c r="F99" s="28"/>
      <c r="G99" s="28"/>
      <c r="H99" s="63">
        <f>H89+H72</f>
        <v>5066</v>
      </c>
      <c r="I99" s="28"/>
      <c r="J99" s="28"/>
      <c r="K99" s="63">
        <f>K89+K72</f>
        <v>4926</v>
      </c>
      <c r="L99" s="28"/>
      <c r="M99" s="28"/>
      <c r="N99" s="63">
        <f>N89+N72</f>
        <v>4926</v>
      </c>
      <c r="O99" s="28"/>
      <c r="P99" s="28"/>
      <c r="Q99" s="63">
        <f>Q89+Q72</f>
        <v>19704</v>
      </c>
      <c r="R99" s="63">
        <f>R89+R72</f>
        <v>34622</v>
      </c>
      <c r="S99" s="7"/>
    </row>
    <row r="100" spans="1:19" s="6" customFormat="1" ht="12.75" customHeight="1">
      <c r="A100" s="51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7"/>
    </row>
    <row r="101" spans="1:19" s="6" customFormat="1">
      <c r="A101" s="51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7"/>
    </row>
    <row r="102" spans="1:19" s="6" customFormat="1">
      <c r="A102" s="451" t="s">
        <v>177</v>
      </c>
      <c r="B102" s="451"/>
      <c r="C102" s="451"/>
      <c r="D102" s="451"/>
      <c r="E102" s="451"/>
      <c r="F102" s="451"/>
      <c r="G102" s="451"/>
      <c r="H102" s="451"/>
      <c r="I102" s="451"/>
      <c r="J102" s="451"/>
      <c r="K102" s="451"/>
      <c r="L102" s="451"/>
      <c r="M102" s="451"/>
      <c r="N102" s="451"/>
      <c r="O102" s="451"/>
      <c r="P102" s="451"/>
      <c r="Q102" s="451"/>
      <c r="R102" s="451"/>
      <c r="S102" s="7"/>
    </row>
    <row r="103" spans="1:19" s="6" customFormat="1">
      <c r="A103" s="51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7"/>
    </row>
    <row r="104" spans="1:19" s="6" customFormat="1">
      <c r="A104" s="51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7"/>
    </row>
    <row r="105" spans="1:19" s="6" customFormat="1">
      <c r="A105" s="51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7"/>
    </row>
    <row r="106" spans="1:19"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4"/>
    </row>
    <row r="107" spans="1:19"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4"/>
    </row>
    <row r="108" spans="1:19"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4"/>
    </row>
    <row r="109" spans="1:19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4"/>
    </row>
    <row r="110" spans="1:19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4"/>
    </row>
    <row r="111" spans="1:19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4"/>
    </row>
    <row r="112" spans="1:19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4"/>
    </row>
    <row r="113" spans="4:18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4"/>
    </row>
    <row r="114" spans="4:18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4"/>
    </row>
    <row r="115" spans="4:18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4"/>
    </row>
    <row r="116" spans="4:18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4"/>
    </row>
    <row r="117" spans="4:18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4"/>
    </row>
    <row r="118" spans="4:18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4"/>
    </row>
    <row r="119" spans="4:18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4"/>
    </row>
    <row r="120" spans="4:18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4"/>
    </row>
    <row r="121" spans="4:18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4"/>
    </row>
    <row r="122" spans="4:18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4"/>
    </row>
    <row r="123" spans="4:18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4"/>
    </row>
    <row r="124" spans="4:18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4"/>
    </row>
    <row r="125" spans="4:18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4"/>
    </row>
    <row r="126" spans="4:18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4"/>
    </row>
    <row r="127" spans="4:18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4"/>
    </row>
    <row r="128" spans="4:18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4"/>
    </row>
    <row r="129" spans="4:18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4"/>
    </row>
    <row r="130" spans="4:18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4"/>
    </row>
    <row r="131" spans="4:18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4"/>
    </row>
    <row r="132" spans="4:18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4"/>
    </row>
    <row r="133" spans="4:18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4"/>
    </row>
    <row r="134" spans="4:18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4"/>
    </row>
    <row r="135" spans="4:18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4"/>
    </row>
    <row r="136" spans="4:18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4"/>
    </row>
    <row r="137" spans="4:18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4"/>
    </row>
    <row r="138" spans="4:18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4"/>
    </row>
    <row r="139" spans="4:18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4"/>
    </row>
    <row r="140" spans="4:18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4"/>
    </row>
    <row r="141" spans="4:18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4"/>
    </row>
    <row r="142" spans="4:18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4"/>
    </row>
    <row r="143" spans="4:18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4"/>
    </row>
    <row r="144" spans="4:18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4"/>
    </row>
    <row r="145" spans="4:18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4"/>
    </row>
    <row r="146" spans="4:18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4"/>
    </row>
    <row r="147" spans="4:18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4"/>
    </row>
    <row r="148" spans="4:18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4"/>
    </row>
    <row r="149" spans="4:18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4"/>
    </row>
    <row r="150" spans="4:18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4"/>
    </row>
    <row r="151" spans="4:18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4"/>
    </row>
    <row r="152" spans="4:18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4"/>
    </row>
    <row r="153" spans="4:18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4"/>
    </row>
    <row r="154" spans="4:18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4"/>
    </row>
    <row r="155" spans="4:18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4"/>
    </row>
    <row r="156" spans="4:18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4"/>
    </row>
    <row r="157" spans="4:18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4"/>
    </row>
    <row r="158" spans="4:18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4"/>
    </row>
    <row r="159" spans="4:18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4"/>
    </row>
    <row r="160" spans="4:18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4"/>
    </row>
    <row r="161" spans="4:18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4"/>
    </row>
    <row r="162" spans="4:18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4"/>
    </row>
    <row r="163" spans="4:18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4"/>
    </row>
    <row r="164" spans="4:18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4"/>
    </row>
    <row r="165" spans="4:18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4"/>
    </row>
    <row r="166" spans="4:18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4"/>
    </row>
    <row r="167" spans="4:18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4"/>
    </row>
    <row r="168" spans="4:18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4"/>
    </row>
    <row r="169" spans="4:18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4"/>
    </row>
    <row r="170" spans="4:18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4"/>
    </row>
    <row r="171" spans="4:18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4"/>
    </row>
    <row r="172" spans="4:18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4"/>
    </row>
    <row r="173" spans="4:18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4"/>
    </row>
    <row r="174" spans="4:18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4"/>
    </row>
    <row r="175" spans="4:18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4"/>
    </row>
    <row r="176" spans="4:18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4"/>
    </row>
    <row r="177" spans="4:18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4"/>
    </row>
    <row r="178" spans="4:18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4"/>
    </row>
    <row r="179" spans="4:18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4"/>
    </row>
    <row r="180" spans="4:18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4"/>
    </row>
    <row r="181" spans="4:18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4"/>
    </row>
    <row r="182" spans="4:18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4"/>
    </row>
    <row r="183" spans="4:18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4"/>
    </row>
    <row r="184" spans="4:18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4"/>
    </row>
    <row r="185" spans="4:18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4"/>
    </row>
    <row r="186" spans="4:18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4"/>
    </row>
    <row r="187" spans="4:18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4"/>
    </row>
    <row r="188" spans="4:18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4"/>
    </row>
    <row r="189" spans="4:18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4"/>
    </row>
    <row r="190" spans="4:18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4"/>
    </row>
    <row r="191" spans="4:18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4"/>
    </row>
    <row r="192" spans="4:18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4"/>
    </row>
    <row r="193" spans="4:18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4"/>
    </row>
    <row r="194" spans="4:18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4"/>
    </row>
    <row r="195" spans="4:18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4"/>
    </row>
    <row r="196" spans="4:18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4"/>
    </row>
    <row r="197" spans="4:18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4"/>
    </row>
    <row r="198" spans="4:18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4"/>
    </row>
    <row r="199" spans="4:18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4"/>
    </row>
    <row r="200" spans="4:18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4"/>
    </row>
    <row r="201" spans="4:18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4"/>
    </row>
    <row r="202" spans="4:18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4"/>
    </row>
    <row r="203" spans="4:18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4"/>
    </row>
    <row r="204" spans="4:18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4"/>
    </row>
    <row r="205" spans="4:18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4"/>
    </row>
    <row r="206" spans="4:18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4"/>
    </row>
    <row r="207" spans="4:18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4"/>
    </row>
    <row r="208" spans="4:18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4"/>
    </row>
    <row r="209" spans="4:18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4"/>
    </row>
    <row r="210" spans="4:18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4"/>
    </row>
    <row r="211" spans="4:18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4"/>
    </row>
    <row r="212" spans="4:18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4"/>
    </row>
    <row r="213" spans="4:18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4"/>
    </row>
    <row r="214" spans="4:18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4"/>
    </row>
    <row r="215" spans="4:18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4"/>
    </row>
    <row r="216" spans="4:18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4"/>
    </row>
    <row r="217" spans="4:18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4"/>
    </row>
    <row r="218" spans="4:18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4"/>
    </row>
    <row r="219" spans="4:18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4"/>
    </row>
    <row r="220" spans="4:18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4"/>
    </row>
    <row r="221" spans="4:18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4"/>
    </row>
    <row r="222" spans="4:18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4"/>
    </row>
    <row r="223" spans="4:18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4"/>
    </row>
    <row r="224" spans="4:18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4"/>
    </row>
    <row r="225" spans="4:18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4"/>
    </row>
    <row r="226" spans="4:18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4"/>
    </row>
    <row r="227" spans="4:18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4"/>
    </row>
    <row r="228" spans="4:18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4"/>
    </row>
    <row r="229" spans="4:18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4"/>
    </row>
    <row r="230" spans="4:18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4"/>
    </row>
    <row r="231" spans="4:18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4"/>
    </row>
    <row r="232" spans="4:18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4"/>
    </row>
    <row r="233" spans="4:18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4"/>
    </row>
    <row r="234" spans="4:18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4"/>
    </row>
    <row r="235" spans="4:18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4"/>
    </row>
    <row r="236" spans="4:18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4"/>
    </row>
    <row r="237" spans="4:18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4"/>
    </row>
    <row r="238" spans="4:18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4"/>
    </row>
    <row r="239" spans="4:18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4"/>
    </row>
    <row r="240" spans="4:18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4"/>
    </row>
    <row r="241" spans="4:18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4"/>
    </row>
    <row r="242" spans="4:18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4"/>
    </row>
    <row r="243" spans="4:18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4"/>
    </row>
    <row r="244" spans="4:18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4"/>
    </row>
    <row r="245" spans="4:18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4"/>
    </row>
    <row r="246" spans="4:18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4"/>
    </row>
    <row r="247" spans="4:18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4"/>
    </row>
    <row r="248" spans="4:18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4"/>
    </row>
    <row r="249" spans="4:18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4"/>
    </row>
    <row r="250" spans="4:18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4"/>
    </row>
    <row r="251" spans="4:18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4"/>
    </row>
    <row r="252" spans="4:18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4"/>
    </row>
    <row r="253" spans="4:18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4"/>
    </row>
    <row r="254" spans="4:18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4"/>
    </row>
    <row r="255" spans="4:18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4"/>
    </row>
    <row r="256" spans="4:18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4"/>
    </row>
    <row r="257" spans="4:18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4"/>
    </row>
    <row r="258" spans="4:18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4"/>
    </row>
    <row r="259" spans="4:18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4"/>
    </row>
    <row r="260" spans="4:18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4"/>
    </row>
    <row r="261" spans="4:18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4"/>
    </row>
    <row r="262" spans="4:18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4"/>
    </row>
    <row r="263" spans="4:18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4"/>
    </row>
    <row r="264" spans="4:18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4"/>
    </row>
    <row r="265" spans="4:18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4"/>
    </row>
    <row r="266" spans="4:18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4"/>
    </row>
    <row r="267" spans="4:18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4"/>
    </row>
    <row r="268" spans="4:18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4"/>
    </row>
    <row r="269" spans="4:18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4"/>
    </row>
    <row r="270" spans="4:18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4"/>
    </row>
    <row r="271" spans="4:18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4"/>
    </row>
    <row r="272" spans="4:18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4"/>
    </row>
    <row r="273" spans="4:18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4"/>
    </row>
    <row r="274" spans="4:18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4"/>
    </row>
    <row r="275" spans="4:18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4"/>
    </row>
    <row r="276" spans="4:18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4"/>
    </row>
    <row r="277" spans="4:18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4"/>
    </row>
    <row r="278" spans="4:18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4"/>
    </row>
    <row r="279" spans="4:18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4"/>
    </row>
    <row r="280" spans="4:18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4"/>
    </row>
    <row r="281" spans="4:18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4"/>
    </row>
  </sheetData>
  <mergeCells count="23">
    <mergeCell ref="A6:A7"/>
    <mergeCell ref="B6:B7"/>
    <mergeCell ref="C6:C7"/>
    <mergeCell ref="D6:D7"/>
    <mergeCell ref="J1:R1"/>
    <mergeCell ref="I3:R3"/>
    <mergeCell ref="I2:R2"/>
    <mergeCell ref="A4:R4"/>
    <mergeCell ref="O6:Q6"/>
    <mergeCell ref="R6:R7"/>
    <mergeCell ref="B9:R9"/>
    <mergeCell ref="B10:R10"/>
    <mergeCell ref="L6:N6"/>
    <mergeCell ref="E6:E7"/>
    <mergeCell ref="F6:H6"/>
    <mergeCell ref="I6:K6"/>
    <mergeCell ref="B88:C88"/>
    <mergeCell ref="B91:C91"/>
    <mergeCell ref="B67:C67"/>
    <mergeCell ref="B80:C80"/>
    <mergeCell ref="B76:R76"/>
    <mergeCell ref="A102:R102"/>
    <mergeCell ref="B84:R84"/>
  </mergeCells>
  <phoneticPr fontId="0" type="noConversion"/>
  <pageMargins left="0.15748031496062992" right="0.23622047244094491" top="0.31496062992125984" bottom="0.16" header="0.31496062992125984" footer="0.18"/>
  <pageSetup paperSize="9"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K290"/>
  <sheetViews>
    <sheetView topLeftCell="A92" workbookViewId="0">
      <selection activeCell="I74" sqref="I74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8.7109375" style="3" customWidth="1"/>
    <col min="22" max="22" width="44.5703125" style="5" customWidth="1"/>
    <col min="23" max="16384" width="9.140625" style="1"/>
  </cols>
  <sheetData>
    <row r="1" spans="1:35" ht="9" customHeight="1"/>
    <row r="2" spans="1:35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119"/>
    </row>
    <row r="3" spans="1:35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119"/>
    </row>
    <row r="4" spans="1:35" s="3" customFormat="1" ht="16.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119"/>
    </row>
    <row r="5" spans="1:35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8"/>
      <c r="T5" s="118"/>
      <c r="U5" s="118"/>
      <c r="V5" s="119"/>
    </row>
    <row r="6" spans="1:35" s="3" customFormat="1" ht="48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119"/>
    </row>
    <row r="7" spans="1:35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119"/>
    </row>
    <row r="8" spans="1:35" s="3" customFormat="1" ht="9" customHeight="1">
      <c r="A8" s="117"/>
      <c r="V8" s="119"/>
    </row>
    <row r="9" spans="1:35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361</v>
      </c>
      <c r="P9" s="480"/>
      <c r="Q9" s="480"/>
      <c r="R9" s="488" t="s">
        <v>444</v>
      </c>
      <c r="S9" s="489"/>
      <c r="T9" s="490"/>
      <c r="U9" s="478" t="s">
        <v>322</v>
      </c>
      <c r="V9" s="119"/>
    </row>
    <row r="10" spans="1:35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120" t="s">
        <v>68</v>
      </c>
      <c r="S10" s="120" t="s">
        <v>323</v>
      </c>
      <c r="T10" s="120" t="s">
        <v>324</v>
      </c>
      <c r="U10" s="479"/>
      <c r="V10" s="119"/>
    </row>
    <row r="11" spans="1:35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22">
        <v>19</v>
      </c>
      <c r="T11" s="122">
        <v>20</v>
      </c>
      <c r="U11" s="122">
        <v>21</v>
      </c>
      <c r="V11" s="119"/>
    </row>
    <row r="12" spans="1:35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7"/>
      <c r="V12" s="119"/>
    </row>
    <row r="13" spans="1:35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3"/>
      <c r="V13" s="123"/>
      <c r="W13" s="124"/>
      <c r="X13" s="124"/>
      <c r="Y13" s="124"/>
      <c r="Z13" s="124"/>
      <c r="AA13" s="124"/>
      <c r="AB13" s="124"/>
      <c r="AC13" s="125"/>
      <c r="AD13" s="125"/>
      <c r="AE13" s="125"/>
      <c r="AF13" s="125"/>
      <c r="AG13" s="125"/>
      <c r="AH13" s="126"/>
      <c r="AI13" s="126"/>
    </row>
    <row r="14" spans="1:35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2"/>
      <c r="V14" s="133"/>
    </row>
    <row r="15" spans="1:35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 t="s">
        <v>417</v>
      </c>
      <c r="G15" s="138" t="s">
        <v>346</v>
      </c>
      <c r="H15" s="115">
        <v>600</v>
      </c>
      <c r="I15" s="136" t="s">
        <v>445</v>
      </c>
      <c r="J15" s="138" t="s">
        <v>419</v>
      </c>
      <c r="K15" s="115">
        <v>6800</v>
      </c>
      <c r="L15" s="136" t="s">
        <v>446</v>
      </c>
      <c r="M15" s="138" t="s">
        <v>421</v>
      </c>
      <c r="N15" s="115">
        <v>1796</v>
      </c>
      <c r="O15" s="136" t="s">
        <v>447</v>
      </c>
      <c r="P15" s="138" t="s">
        <v>423</v>
      </c>
      <c r="Q15" s="115">
        <v>1796</v>
      </c>
      <c r="R15" s="136" t="s">
        <v>448</v>
      </c>
      <c r="S15" s="138" t="s">
        <v>425</v>
      </c>
      <c r="T15" s="115">
        <v>4700</v>
      </c>
      <c r="U15" s="115">
        <f>H15+K15+T15+N15+Q15</f>
        <v>15692</v>
      </c>
      <c r="V15" s="123"/>
    </row>
    <row r="16" spans="1:35" s="3" customFormat="1" ht="72.75" customHeight="1">
      <c r="A16" s="139" t="s">
        <v>61</v>
      </c>
      <c r="B16" s="140" t="s">
        <v>75</v>
      </c>
      <c r="C16" s="141" t="s">
        <v>373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143" t="s">
        <v>326</v>
      </c>
      <c r="S16" s="146" t="s">
        <v>339</v>
      </c>
      <c r="T16" s="145">
        <v>685</v>
      </c>
      <c r="U16" s="115">
        <f>H16+K16+T16+N16+Q16</f>
        <v>685</v>
      </c>
      <c r="V16" s="123"/>
    </row>
    <row r="17" spans="1:22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149">
        <v>94</v>
      </c>
      <c r="J17" s="150"/>
      <c r="K17" s="151">
        <f>K15+K16</f>
        <v>6800</v>
      </c>
      <c r="L17" s="149">
        <v>36</v>
      </c>
      <c r="M17" s="150"/>
      <c r="N17" s="151">
        <f>N15+N16</f>
        <v>1796</v>
      </c>
      <c r="O17" s="149">
        <v>25</v>
      </c>
      <c r="P17" s="150"/>
      <c r="Q17" s="151">
        <f>Q15+Q16</f>
        <v>1796</v>
      </c>
      <c r="R17" s="149">
        <v>81</v>
      </c>
      <c r="S17" s="150"/>
      <c r="T17" s="151">
        <f>T15+T16</f>
        <v>5385</v>
      </c>
      <c r="U17" s="151">
        <f>U15+U16</f>
        <v>16377</v>
      </c>
      <c r="V17" s="152"/>
    </row>
    <row r="18" spans="1:22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5"/>
      <c r="S18" s="156"/>
      <c r="T18" s="157"/>
      <c r="U18" s="157"/>
      <c r="V18" s="119"/>
    </row>
    <row r="19" spans="1:22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5"/>
      <c r="S19" s="156"/>
      <c r="T19" s="157"/>
      <c r="U19" s="157"/>
      <c r="V19" s="119"/>
    </row>
    <row r="20" spans="1:22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356</v>
      </c>
      <c r="G20" s="113" t="s">
        <v>357</v>
      </c>
      <c r="H20" s="115">
        <v>222</v>
      </c>
      <c r="I20" s="227">
        <v>0</v>
      </c>
      <c r="J20" s="228">
        <v>0</v>
      </c>
      <c r="K20" s="210">
        <v>0</v>
      </c>
      <c r="L20" s="112" t="s">
        <v>328</v>
      </c>
      <c r="M20" s="113" t="s">
        <v>314</v>
      </c>
      <c r="N20" s="115">
        <v>427</v>
      </c>
      <c r="O20" s="112" t="s">
        <v>327</v>
      </c>
      <c r="P20" s="113" t="s">
        <v>377</v>
      </c>
      <c r="Q20" s="115">
        <v>260</v>
      </c>
      <c r="R20" s="112">
        <v>0</v>
      </c>
      <c r="S20" s="113">
        <v>0</v>
      </c>
      <c r="T20" s="115">
        <v>0</v>
      </c>
      <c r="U20" s="115">
        <f t="shared" ref="U20:U25" si="0">H20+K20+T20+N20+Q20</f>
        <v>909</v>
      </c>
      <c r="V20" s="119"/>
    </row>
    <row r="21" spans="1:22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159">
        <v>0</v>
      </c>
      <c r="P21" s="160">
        <v>0</v>
      </c>
      <c r="Q21" s="115">
        <v>0</v>
      </c>
      <c r="R21" s="112">
        <v>0</v>
      </c>
      <c r="S21" s="113">
        <v>0</v>
      </c>
      <c r="T21" s="115">
        <v>0</v>
      </c>
      <c r="U21" s="115">
        <f t="shared" si="0"/>
        <v>0</v>
      </c>
      <c r="V21" s="119"/>
    </row>
    <row r="22" spans="1:22" s="3" customFormat="1" ht="139.5" customHeight="1">
      <c r="A22" s="134" t="s">
        <v>95</v>
      </c>
      <c r="B22" s="158" t="s">
        <v>83</v>
      </c>
      <c r="C22" s="247" t="s">
        <v>469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12" t="s">
        <v>486</v>
      </c>
      <c r="J22" s="113" t="s">
        <v>487</v>
      </c>
      <c r="K22" s="210">
        <v>537.9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59">
        <v>0</v>
      </c>
      <c r="S22" s="160">
        <v>0</v>
      </c>
      <c r="T22" s="115">
        <v>0</v>
      </c>
      <c r="U22" s="210">
        <f t="shared" si="0"/>
        <v>537.9</v>
      </c>
      <c r="V22" s="123"/>
    </row>
    <row r="23" spans="1:22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403</v>
      </c>
      <c r="H23" s="115">
        <v>101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59">
        <v>0</v>
      </c>
      <c r="S23" s="160">
        <v>0</v>
      </c>
      <c r="T23" s="115">
        <v>0</v>
      </c>
      <c r="U23" s="115">
        <f t="shared" si="0"/>
        <v>101</v>
      </c>
      <c r="V23" s="119"/>
    </row>
    <row r="24" spans="1:22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59">
        <v>0</v>
      </c>
      <c r="S24" s="160">
        <v>0</v>
      </c>
      <c r="T24" s="115">
        <v>0</v>
      </c>
      <c r="U24" s="115">
        <f t="shared" si="0"/>
        <v>0</v>
      </c>
      <c r="V24" s="119"/>
    </row>
    <row r="25" spans="1:22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159">
        <v>0</v>
      </c>
      <c r="G25" s="160">
        <v>0</v>
      </c>
      <c r="H25" s="115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159">
        <v>0</v>
      </c>
      <c r="S25" s="160">
        <v>0</v>
      </c>
      <c r="T25" s="115">
        <v>0</v>
      </c>
      <c r="U25" s="115">
        <f t="shared" si="0"/>
        <v>0</v>
      </c>
      <c r="V25" s="119"/>
    </row>
    <row r="26" spans="1:22" s="153" customFormat="1">
      <c r="A26" s="134" t="s">
        <v>99</v>
      </c>
      <c r="B26" s="147" t="s">
        <v>122</v>
      </c>
      <c r="C26" s="148"/>
      <c r="D26" s="148"/>
      <c r="E26" s="148"/>
      <c r="F26" s="149">
        <v>5</v>
      </c>
      <c r="G26" s="150"/>
      <c r="H26" s="161">
        <f>H20+H21+H22+H25+H24+H23</f>
        <v>323</v>
      </c>
      <c r="I26" s="227">
        <f>1+2-1</f>
        <v>2</v>
      </c>
      <c r="J26" s="160">
        <v>0</v>
      </c>
      <c r="K26" s="216">
        <f>K20+K21+K22+K25+K24+K23</f>
        <v>537.9</v>
      </c>
      <c r="L26" s="162">
        <v>5</v>
      </c>
      <c r="M26" s="163"/>
      <c r="N26" s="161">
        <f>N20+N21+N22+N25+N24+N23</f>
        <v>427</v>
      </c>
      <c r="O26" s="162">
        <v>2</v>
      </c>
      <c r="P26" s="163"/>
      <c r="Q26" s="161">
        <f>Q20+Q21+Q22+Q25+Q24+Q23</f>
        <v>260</v>
      </c>
      <c r="R26" s="162">
        <v>0</v>
      </c>
      <c r="S26" s="163"/>
      <c r="T26" s="161">
        <f>T20+T21+T22+T25+T24</f>
        <v>0</v>
      </c>
      <c r="U26" s="216">
        <f>SUM(U20:U25)</f>
        <v>1547.9</v>
      </c>
      <c r="V26" s="152"/>
    </row>
    <row r="27" spans="1:22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155"/>
      <c r="P27" s="156"/>
      <c r="Q27" s="157"/>
      <c r="R27" s="155"/>
      <c r="S27" s="156"/>
      <c r="T27" s="157"/>
      <c r="U27" s="157"/>
      <c r="V27" s="119"/>
    </row>
    <row r="28" spans="1:22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12" t="s">
        <v>404</v>
      </c>
      <c r="G28" s="113" t="s">
        <v>414</v>
      </c>
      <c r="H28" s="115">
        <v>56</v>
      </c>
      <c r="I28" s="214" t="s">
        <v>475</v>
      </c>
      <c r="J28" s="207" t="s">
        <v>474</v>
      </c>
      <c r="K28" s="210">
        <v>57</v>
      </c>
      <c r="L28" s="159">
        <v>0</v>
      </c>
      <c r="M28" s="160">
        <v>0</v>
      </c>
      <c r="N28" s="115">
        <v>0</v>
      </c>
      <c r="O28" s="159">
        <v>0</v>
      </c>
      <c r="P28" s="160">
        <v>0</v>
      </c>
      <c r="Q28" s="115">
        <v>0</v>
      </c>
      <c r="R28" s="112">
        <v>0</v>
      </c>
      <c r="S28" s="113">
        <v>0</v>
      </c>
      <c r="T28" s="114">
        <v>0</v>
      </c>
      <c r="U28" s="210">
        <f>H28+K28+T28+N28+Q28</f>
        <v>113</v>
      </c>
      <c r="V28" s="119"/>
    </row>
    <row r="29" spans="1:22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159">
        <v>0</v>
      </c>
      <c r="P29" s="160">
        <v>0</v>
      </c>
      <c r="Q29" s="115">
        <v>0</v>
      </c>
      <c r="R29" s="112">
        <v>0</v>
      </c>
      <c r="S29" s="113">
        <v>0</v>
      </c>
      <c r="T29" s="114">
        <v>0</v>
      </c>
      <c r="U29" s="115">
        <f>H29+K29+T29+N29+Q29</f>
        <v>0</v>
      </c>
      <c r="V29" s="119"/>
    </row>
    <row r="30" spans="1:22" s="3" customFormat="1" ht="135.75" customHeight="1">
      <c r="A30" s="134" t="s">
        <v>107</v>
      </c>
      <c r="B30" s="72" t="s">
        <v>83</v>
      </c>
      <c r="C30" s="247" t="s">
        <v>470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12" t="s">
        <v>471</v>
      </c>
      <c r="J30" s="113" t="s">
        <v>472</v>
      </c>
      <c r="K30" s="115">
        <f>130+54.19</f>
        <v>184.19</v>
      </c>
      <c r="L30" s="159">
        <v>0</v>
      </c>
      <c r="M30" s="160">
        <v>0</v>
      </c>
      <c r="N30" s="115">
        <v>0</v>
      </c>
      <c r="O30" s="159">
        <v>0</v>
      </c>
      <c r="P30" s="160">
        <v>0</v>
      </c>
      <c r="Q30" s="115">
        <v>0</v>
      </c>
      <c r="R30" s="112">
        <v>0</v>
      </c>
      <c r="S30" s="113">
        <v>0</v>
      </c>
      <c r="T30" s="114">
        <v>0</v>
      </c>
      <c r="U30" s="115">
        <f>H30+K30+T30+N30+Q30</f>
        <v>184.19</v>
      </c>
      <c r="V30" s="119"/>
    </row>
    <row r="31" spans="1:22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1</v>
      </c>
      <c r="G31" s="165"/>
      <c r="H31" s="166">
        <f>H28+H29+H30</f>
        <v>56</v>
      </c>
      <c r="I31" s="220">
        <f>12+1</f>
        <v>13</v>
      </c>
      <c r="J31" s="165"/>
      <c r="K31" s="219">
        <f>K28+K29+K30</f>
        <v>241.19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4">
        <v>0</v>
      </c>
      <c r="S31" s="165"/>
      <c r="T31" s="166">
        <f>T28+T29+T30</f>
        <v>0</v>
      </c>
      <c r="U31" s="222">
        <f>SUM(U28:U30)</f>
        <v>297.19</v>
      </c>
      <c r="V31" s="152"/>
    </row>
    <row r="32" spans="1:22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155"/>
      <c r="P32" s="156"/>
      <c r="Q32" s="157"/>
      <c r="R32" s="155"/>
      <c r="S32" s="156"/>
      <c r="T32" s="157"/>
      <c r="U32" s="157"/>
      <c r="V32" s="119"/>
    </row>
    <row r="33" spans="1:22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358</v>
      </c>
      <c r="G33" s="113" t="s">
        <v>405</v>
      </c>
      <c r="H33" s="114">
        <v>314</v>
      </c>
      <c r="I33" s="112" t="s">
        <v>330</v>
      </c>
      <c r="J33" s="113" t="s">
        <v>476</v>
      </c>
      <c r="K33" s="217">
        <v>140</v>
      </c>
      <c r="L33" s="159">
        <v>0</v>
      </c>
      <c r="M33" s="160">
        <v>0</v>
      </c>
      <c r="N33" s="115">
        <v>0</v>
      </c>
      <c r="O33" s="112" t="s">
        <v>330</v>
      </c>
      <c r="P33" s="113" t="s">
        <v>379</v>
      </c>
      <c r="Q33" s="115">
        <v>167</v>
      </c>
      <c r="R33" s="112">
        <v>0</v>
      </c>
      <c r="S33" s="113">
        <v>0</v>
      </c>
      <c r="T33" s="114">
        <v>0</v>
      </c>
      <c r="U33" s="210">
        <f>H33+K33+T33+N33+Q33</f>
        <v>621</v>
      </c>
      <c r="V33" s="119"/>
    </row>
    <row r="34" spans="1:22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159">
        <v>0</v>
      </c>
      <c r="P34" s="160">
        <v>0</v>
      </c>
      <c r="Q34" s="115">
        <v>0</v>
      </c>
      <c r="R34" s="112">
        <v>0</v>
      </c>
      <c r="S34" s="113">
        <v>0</v>
      </c>
      <c r="T34" s="114">
        <v>0</v>
      </c>
      <c r="U34" s="115">
        <f>H34+K34+T34+N34+Q34</f>
        <v>0</v>
      </c>
      <c r="V34" s="119"/>
    </row>
    <row r="35" spans="1:22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2">
        <v>0</v>
      </c>
      <c r="S35" s="113">
        <v>0</v>
      </c>
      <c r="T35" s="114">
        <v>0</v>
      </c>
      <c r="U35" s="115">
        <f>H35+K35+T35+N35+Q35</f>
        <v>0</v>
      </c>
      <c r="V35" s="119"/>
    </row>
    <row r="36" spans="1:22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2">
        <v>0</v>
      </c>
      <c r="S36" s="113">
        <v>0</v>
      </c>
      <c r="T36" s="114">
        <v>0</v>
      </c>
      <c r="U36" s="115">
        <f>H36+K36+T36+N36+Q36</f>
        <v>0</v>
      </c>
      <c r="V36" s="119"/>
    </row>
    <row r="37" spans="1:22" s="3" customFormat="1" ht="71.25" customHeight="1">
      <c r="A37" s="134" t="s">
        <v>117</v>
      </c>
      <c r="B37" s="72" t="s">
        <v>86</v>
      </c>
      <c r="C37" s="135" t="s">
        <v>443</v>
      </c>
      <c r="D37" s="113" t="s">
        <v>70</v>
      </c>
      <c r="E37" s="135" t="s">
        <v>69</v>
      </c>
      <c r="F37" s="113" t="s">
        <v>349</v>
      </c>
      <c r="G37" s="113" t="s">
        <v>453</v>
      </c>
      <c r="H37" s="115">
        <v>112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2">
        <v>0</v>
      </c>
      <c r="S37" s="113">
        <v>0</v>
      </c>
      <c r="T37" s="114">
        <v>0</v>
      </c>
      <c r="U37" s="115">
        <f>H37+K37+T37+N37+Q37</f>
        <v>112</v>
      </c>
      <c r="V37" s="119"/>
    </row>
    <row r="38" spans="1:22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166">
        <f>H33+H34+H35+H36+H37</f>
        <v>426</v>
      </c>
      <c r="I38" s="164">
        <v>1</v>
      </c>
      <c r="J38" s="165"/>
      <c r="K38" s="219">
        <f>K33+K34+K35+K36+K37</f>
        <v>140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167</v>
      </c>
      <c r="R38" s="164">
        <v>0</v>
      </c>
      <c r="S38" s="165"/>
      <c r="T38" s="166">
        <f>T33+T34+T35+T36+T37</f>
        <v>0</v>
      </c>
      <c r="U38" s="222">
        <f>SUM(U33:U37)</f>
        <v>733</v>
      </c>
      <c r="V38" s="152"/>
    </row>
    <row r="39" spans="1:22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112"/>
      <c r="P39" s="113"/>
      <c r="Q39" s="114"/>
      <c r="R39" s="112"/>
      <c r="S39" s="113"/>
      <c r="T39" s="114"/>
      <c r="U39" s="114"/>
      <c r="V39" s="119"/>
    </row>
    <row r="40" spans="1:22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207" t="s">
        <v>477</v>
      </c>
      <c r="J40" s="207" t="s">
        <v>478</v>
      </c>
      <c r="K40" s="210">
        <v>230</v>
      </c>
      <c r="L40" s="159">
        <v>0</v>
      </c>
      <c r="M40" s="160">
        <v>0</v>
      </c>
      <c r="N40" s="115">
        <v>0</v>
      </c>
      <c r="O40" s="159">
        <v>0</v>
      </c>
      <c r="P40" s="160">
        <v>0</v>
      </c>
      <c r="Q40" s="115">
        <v>0</v>
      </c>
      <c r="R40" s="112">
        <v>0</v>
      </c>
      <c r="S40" s="113">
        <v>0</v>
      </c>
      <c r="T40" s="114">
        <v>0</v>
      </c>
      <c r="U40" s="210">
        <f>H40+K40+T40+N40+Q40</f>
        <v>230</v>
      </c>
      <c r="V40" s="119"/>
    </row>
    <row r="41" spans="1:22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159">
        <v>0</v>
      </c>
      <c r="P41" s="160">
        <v>0</v>
      </c>
      <c r="Q41" s="115">
        <v>0</v>
      </c>
      <c r="R41" s="112">
        <v>0</v>
      </c>
      <c r="S41" s="113">
        <v>0</v>
      </c>
      <c r="T41" s="114">
        <v>0</v>
      </c>
      <c r="U41" s="115">
        <f>H41+K41+T41+N41+Q41</f>
        <v>0</v>
      </c>
      <c r="V41" s="119"/>
    </row>
    <row r="42" spans="1:22" s="3" customFormat="1" ht="105.75" customHeight="1">
      <c r="A42" s="134" t="s">
        <v>134</v>
      </c>
      <c r="B42" s="72" t="s">
        <v>83</v>
      </c>
      <c r="C42" s="135" t="s">
        <v>406</v>
      </c>
      <c r="D42" s="113" t="s">
        <v>280</v>
      </c>
      <c r="E42" s="135" t="s">
        <v>69</v>
      </c>
      <c r="F42" s="113" t="s">
        <v>415</v>
      </c>
      <c r="G42" s="113" t="s">
        <v>409</v>
      </c>
      <c r="H42" s="115">
        <v>564.1</v>
      </c>
      <c r="I42" s="113" t="s">
        <v>415</v>
      </c>
      <c r="J42" s="113" t="s">
        <v>465</v>
      </c>
      <c r="K42" s="115">
        <v>620.6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2">
        <v>0</v>
      </c>
      <c r="S42" s="113">
        <v>0</v>
      </c>
      <c r="T42" s="114">
        <v>0</v>
      </c>
      <c r="U42" s="115">
        <f>H42+K42+T42+N42+Q42</f>
        <v>1184.7</v>
      </c>
      <c r="V42" s="119"/>
    </row>
    <row r="43" spans="1:22" s="153" customFormat="1">
      <c r="A43" s="134" t="s">
        <v>135</v>
      </c>
      <c r="B43" s="147" t="s">
        <v>123</v>
      </c>
      <c r="C43" s="148"/>
      <c r="D43" s="148"/>
      <c r="E43" s="148"/>
      <c r="F43" s="164">
        <v>2</v>
      </c>
      <c r="G43" s="165"/>
      <c r="H43" s="166">
        <f>H40+H41+H42</f>
        <v>564.1</v>
      </c>
      <c r="I43" s="220">
        <f>2+1</f>
        <v>3</v>
      </c>
      <c r="J43" s="165"/>
      <c r="K43" s="219">
        <f>K40+K41+K42</f>
        <v>850.6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4">
        <v>0</v>
      </c>
      <c r="S43" s="165"/>
      <c r="T43" s="166">
        <f>T40+T41+T42</f>
        <v>0</v>
      </c>
      <c r="U43" s="222">
        <f>SUM(U40:U42)</f>
        <v>1414.7</v>
      </c>
      <c r="V43" s="152"/>
    </row>
    <row r="44" spans="1:22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112"/>
      <c r="P44" s="113"/>
      <c r="Q44" s="114"/>
      <c r="R44" s="112"/>
      <c r="S44" s="113"/>
      <c r="T44" s="114"/>
      <c r="U44" s="114"/>
      <c r="V44" s="119"/>
    </row>
    <row r="45" spans="1:22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159">
        <v>0</v>
      </c>
      <c r="P45" s="160">
        <v>0</v>
      </c>
      <c r="Q45" s="115">
        <v>0</v>
      </c>
      <c r="R45" s="112">
        <v>0</v>
      </c>
      <c r="S45" s="113">
        <v>0</v>
      </c>
      <c r="T45" s="114">
        <v>0</v>
      </c>
      <c r="U45" s="115">
        <f>H45+K45+T45+N45+Q45</f>
        <v>0</v>
      </c>
      <c r="V45" s="119"/>
    </row>
    <row r="46" spans="1:22" s="3" customFormat="1" ht="108" customHeight="1">
      <c r="A46" s="134" t="s">
        <v>138</v>
      </c>
      <c r="B46" s="72" t="s">
        <v>127</v>
      </c>
      <c r="C46" s="135" t="s">
        <v>473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3" t="s">
        <v>462</v>
      </c>
      <c r="J46" s="113" t="s">
        <v>463</v>
      </c>
      <c r="K46" s="114">
        <v>8.8000000000000007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2">
        <v>0</v>
      </c>
      <c r="S46" s="113">
        <v>0</v>
      </c>
      <c r="T46" s="114">
        <v>0</v>
      </c>
      <c r="U46" s="115">
        <f>H46+K46+T46+N46+Q46</f>
        <v>8.8000000000000007</v>
      </c>
      <c r="V46" s="119"/>
    </row>
    <row r="47" spans="1:22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159">
        <v>0</v>
      </c>
      <c r="P47" s="160">
        <v>0</v>
      </c>
      <c r="Q47" s="115">
        <v>0</v>
      </c>
      <c r="R47" s="112">
        <v>0</v>
      </c>
      <c r="S47" s="113">
        <v>0</v>
      </c>
      <c r="T47" s="114">
        <v>0</v>
      </c>
      <c r="U47" s="115">
        <f>H47+K47+T47+N47+Q47</f>
        <v>0</v>
      </c>
      <c r="V47" s="119"/>
    </row>
    <row r="48" spans="1:22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2">
        <v>0</v>
      </c>
      <c r="S48" s="113">
        <v>0</v>
      </c>
      <c r="T48" s="114">
        <v>0</v>
      </c>
      <c r="U48" s="115">
        <f>H48+K48+T48</f>
        <v>0</v>
      </c>
      <c r="V48" s="119"/>
    </row>
    <row r="49" spans="1:22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2</v>
      </c>
      <c r="J49" s="165"/>
      <c r="K49" s="166">
        <f>+K45+K46+K47+K48</f>
        <v>8.8000000000000007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4">
        <v>0</v>
      </c>
      <c r="S49" s="165"/>
      <c r="T49" s="166">
        <f>+T45+T46+T47+T48</f>
        <v>0</v>
      </c>
      <c r="U49" s="167">
        <f>SUM(U45:U47)</f>
        <v>8.8000000000000007</v>
      </c>
      <c r="V49" s="152"/>
    </row>
    <row r="50" spans="1:22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112"/>
      <c r="P50" s="113"/>
      <c r="Q50" s="114"/>
      <c r="R50" s="112"/>
      <c r="S50" s="113"/>
      <c r="T50" s="114"/>
      <c r="U50" s="114"/>
      <c r="V50" s="119"/>
    </row>
    <row r="51" spans="1:22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13" t="s">
        <v>353</v>
      </c>
      <c r="G51" s="113" t="s">
        <v>354</v>
      </c>
      <c r="H51" s="115">
        <v>4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159">
        <v>0</v>
      </c>
      <c r="P51" s="160">
        <v>0</v>
      </c>
      <c r="Q51" s="115">
        <v>0</v>
      </c>
      <c r="R51" s="112">
        <v>0</v>
      </c>
      <c r="S51" s="113">
        <v>0</v>
      </c>
      <c r="T51" s="114">
        <v>0</v>
      </c>
      <c r="U51" s="115">
        <f>H51+K51+T51+N51+Q51</f>
        <v>4</v>
      </c>
      <c r="V51" s="119"/>
    </row>
    <row r="52" spans="1:22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159">
        <v>0</v>
      </c>
      <c r="P52" s="160">
        <v>0</v>
      </c>
      <c r="Q52" s="115">
        <v>0</v>
      </c>
      <c r="R52" s="112">
        <v>0</v>
      </c>
      <c r="S52" s="113">
        <v>0</v>
      </c>
      <c r="T52" s="114">
        <v>0</v>
      </c>
      <c r="U52" s="115">
        <f>H52+K52+T52+N52+Q52</f>
        <v>0</v>
      </c>
      <c r="V52" s="119"/>
    </row>
    <row r="53" spans="1:22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2">
        <v>0</v>
      </c>
      <c r="S53" s="113">
        <v>0</v>
      </c>
      <c r="T53" s="114">
        <v>0</v>
      </c>
      <c r="U53" s="115">
        <f>H53+K53+T53+N53+Q53</f>
        <v>0</v>
      </c>
      <c r="V53" s="119"/>
    </row>
    <row r="54" spans="1:22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Q51+Q52+Q53</f>
        <v>0</v>
      </c>
      <c r="R54" s="149">
        <v>0</v>
      </c>
      <c r="S54" s="150"/>
      <c r="T54" s="151">
        <f>T51+T52</f>
        <v>0</v>
      </c>
      <c r="U54" s="151">
        <f>U51+U52+U53</f>
        <v>4</v>
      </c>
      <c r="V54" s="152"/>
    </row>
    <row r="55" spans="1:22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112"/>
      <c r="P55" s="113"/>
      <c r="Q55" s="114"/>
      <c r="R55" s="112"/>
      <c r="S55" s="113"/>
      <c r="T55" s="114"/>
      <c r="U55" s="114"/>
      <c r="V55" s="119"/>
    </row>
    <row r="56" spans="1:22" s="3" customFormat="1" ht="108" customHeight="1">
      <c r="A56" s="134" t="s">
        <v>296</v>
      </c>
      <c r="B56" s="72" t="s">
        <v>131</v>
      </c>
      <c r="C56" s="135" t="s">
        <v>454</v>
      </c>
      <c r="D56" s="113" t="s">
        <v>433</v>
      </c>
      <c r="E56" s="135" t="s">
        <v>69</v>
      </c>
      <c r="F56" s="112">
        <v>0</v>
      </c>
      <c r="G56" s="113">
        <v>0</v>
      </c>
      <c r="H56" s="114">
        <v>0</v>
      </c>
      <c r="I56" s="112" t="s">
        <v>455</v>
      </c>
      <c r="J56" s="113" t="s">
        <v>439</v>
      </c>
      <c r="K56" s="114">
        <v>168.8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2">
        <v>0</v>
      </c>
      <c r="S56" s="113">
        <v>0</v>
      </c>
      <c r="T56" s="114">
        <v>0</v>
      </c>
      <c r="U56" s="115">
        <f>H56+K56+T56+N56+Q56</f>
        <v>168.8</v>
      </c>
      <c r="V56" s="119"/>
    </row>
    <row r="57" spans="1:22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1</v>
      </c>
      <c r="J57" s="150"/>
      <c r="K57" s="151">
        <f>K56</f>
        <v>168.8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49">
        <v>0</v>
      </c>
      <c r="S57" s="150"/>
      <c r="T57" s="151">
        <f>T56</f>
        <v>0</v>
      </c>
      <c r="U57" s="167">
        <f>SUM(U56)</f>
        <v>168.8</v>
      </c>
      <c r="V57" s="152"/>
    </row>
    <row r="58" spans="1:22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112"/>
      <c r="P58" s="113"/>
      <c r="Q58" s="114"/>
      <c r="R58" s="112"/>
      <c r="S58" s="113"/>
      <c r="T58" s="114"/>
      <c r="U58" s="114"/>
      <c r="V58" s="119"/>
    </row>
    <row r="59" spans="1:22" s="3" customFormat="1" ht="106.5" customHeight="1">
      <c r="A59" s="134" t="s">
        <v>147</v>
      </c>
      <c r="B59" s="72" t="s">
        <v>131</v>
      </c>
      <c r="C59" s="247" t="s">
        <v>449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 t="s">
        <v>456</v>
      </c>
      <c r="J59" s="113" t="s">
        <v>440</v>
      </c>
      <c r="K59" s="114">
        <v>16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2">
        <v>0</v>
      </c>
      <c r="S59" s="113">
        <v>0</v>
      </c>
      <c r="T59" s="114">
        <v>0</v>
      </c>
      <c r="U59" s="115">
        <f>H59+K59+T59+N59+Q59</f>
        <v>16</v>
      </c>
      <c r="V59" s="119"/>
    </row>
    <row r="60" spans="1:22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2</v>
      </c>
      <c r="J60" s="150"/>
      <c r="K60" s="151">
        <f>K59</f>
        <v>16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49">
        <v>0</v>
      </c>
      <c r="S60" s="150"/>
      <c r="T60" s="151">
        <f>T59</f>
        <v>0</v>
      </c>
      <c r="U60" s="167">
        <f>SUM(U59)</f>
        <v>16</v>
      </c>
      <c r="V60" s="152"/>
    </row>
    <row r="61" spans="1:22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112"/>
      <c r="P61" s="113"/>
      <c r="Q61" s="114"/>
      <c r="R61" s="112"/>
      <c r="S61" s="113"/>
      <c r="T61" s="114"/>
      <c r="U61" s="114"/>
      <c r="V61" s="119"/>
    </row>
    <row r="62" spans="1:22" s="3" customFormat="1" ht="105.75" customHeight="1">
      <c r="A62" s="134" t="s">
        <v>205</v>
      </c>
      <c r="B62" s="72" t="s">
        <v>131</v>
      </c>
      <c r="C62" s="135" t="s">
        <v>426</v>
      </c>
      <c r="D62" s="113" t="s">
        <v>70</v>
      </c>
      <c r="E62" s="135" t="s">
        <v>69</v>
      </c>
      <c r="F62" s="112" t="s">
        <v>416</v>
      </c>
      <c r="G62" s="113" t="s">
        <v>427</v>
      </c>
      <c r="H62" s="114">
        <v>358</v>
      </c>
      <c r="I62" s="112">
        <v>0</v>
      </c>
      <c r="J62" s="113">
        <v>0</v>
      </c>
      <c r="K62" s="114">
        <v>0</v>
      </c>
      <c r="L62" s="112" t="s">
        <v>331</v>
      </c>
      <c r="M62" s="113" t="s">
        <v>355</v>
      </c>
      <c r="N62" s="114">
        <v>417</v>
      </c>
      <c r="O62" s="112" t="s">
        <v>331</v>
      </c>
      <c r="P62" s="113" t="s">
        <v>355</v>
      </c>
      <c r="Q62" s="114">
        <v>417</v>
      </c>
      <c r="R62" s="112">
        <v>0</v>
      </c>
      <c r="S62" s="113">
        <v>0</v>
      </c>
      <c r="T62" s="114">
        <v>0</v>
      </c>
      <c r="U62" s="115">
        <f>H62+K62+T62+N62+Q62</f>
        <v>1192</v>
      </c>
      <c r="V62" s="119"/>
    </row>
    <row r="63" spans="1:22" s="153" customFormat="1">
      <c r="A63" s="134" t="s">
        <v>206</v>
      </c>
      <c r="B63" s="147" t="s">
        <v>123</v>
      </c>
      <c r="C63" s="148"/>
      <c r="D63" s="148"/>
      <c r="E63" s="148"/>
      <c r="F63" s="149">
        <v>3</v>
      </c>
      <c r="G63" s="150"/>
      <c r="H63" s="151">
        <f>H62</f>
        <v>358</v>
      </c>
      <c r="I63" s="149">
        <v>0</v>
      </c>
      <c r="J63" s="150"/>
      <c r="K63" s="151">
        <f>K62</f>
        <v>0</v>
      </c>
      <c r="L63" s="149">
        <v>2</v>
      </c>
      <c r="M63" s="150"/>
      <c r="N63" s="151">
        <f>N62</f>
        <v>417</v>
      </c>
      <c r="O63" s="149">
        <v>2</v>
      </c>
      <c r="P63" s="150"/>
      <c r="Q63" s="151">
        <f>Q62</f>
        <v>417</v>
      </c>
      <c r="R63" s="149">
        <v>0</v>
      </c>
      <c r="S63" s="150"/>
      <c r="T63" s="151">
        <f>T62</f>
        <v>0</v>
      </c>
      <c r="U63" s="167">
        <f>SUM(U62)</f>
        <v>1192</v>
      </c>
      <c r="V63" s="152"/>
    </row>
    <row r="64" spans="1:22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112"/>
      <c r="P64" s="113"/>
      <c r="Q64" s="114"/>
      <c r="R64" s="112"/>
      <c r="S64" s="113"/>
      <c r="T64" s="114"/>
      <c r="U64" s="114"/>
      <c r="V64" s="119"/>
    </row>
    <row r="65" spans="1:35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214" t="s">
        <v>483</v>
      </c>
      <c r="J65" s="207" t="s">
        <v>484</v>
      </c>
      <c r="K65" s="217">
        <v>2632.5</v>
      </c>
      <c r="L65" s="112">
        <v>0</v>
      </c>
      <c r="M65" s="113">
        <v>0</v>
      </c>
      <c r="N65" s="114">
        <v>0</v>
      </c>
      <c r="O65" s="112">
        <v>0</v>
      </c>
      <c r="P65" s="113">
        <v>0</v>
      </c>
      <c r="Q65" s="114">
        <v>0</v>
      </c>
      <c r="R65" s="112">
        <v>0</v>
      </c>
      <c r="S65" s="113">
        <v>0</v>
      </c>
      <c r="T65" s="114">
        <v>0</v>
      </c>
      <c r="U65" s="115">
        <f>H65+K65+T65+N65+Q65</f>
        <v>2632.5</v>
      </c>
      <c r="V65" s="119"/>
    </row>
    <row r="66" spans="1:35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212">
        <f>K65</f>
        <v>2632.5</v>
      </c>
      <c r="L66" s="149">
        <v>0</v>
      </c>
      <c r="M66" s="149"/>
      <c r="N66" s="151">
        <f>N65</f>
        <v>0</v>
      </c>
      <c r="O66" s="149">
        <v>0</v>
      </c>
      <c r="P66" s="149"/>
      <c r="Q66" s="151">
        <f>Q65</f>
        <v>0</v>
      </c>
      <c r="R66" s="149">
        <v>0</v>
      </c>
      <c r="S66" s="149"/>
      <c r="T66" s="151">
        <f>T65</f>
        <v>0</v>
      </c>
      <c r="U66" s="167">
        <f>SUM(U65)</f>
        <v>2632.5</v>
      </c>
      <c r="V66" s="152"/>
    </row>
    <row r="67" spans="1:35" s="153" customFormat="1" ht="69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112">
        <v>0</v>
      </c>
      <c r="P67" s="113">
        <v>0</v>
      </c>
      <c r="Q67" s="114">
        <v>0</v>
      </c>
      <c r="R67" s="112">
        <v>0</v>
      </c>
      <c r="S67" s="113">
        <v>0</v>
      </c>
      <c r="T67" s="114">
        <v>0</v>
      </c>
      <c r="U67" s="115">
        <f>H67+K67+T67+N67+Q67</f>
        <v>0</v>
      </c>
      <c r="V67" s="169"/>
    </row>
    <row r="68" spans="1:35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149"/>
      <c r="P68" s="149"/>
      <c r="Q68" s="151">
        <f>Q67</f>
        <v>0</v>
      </c>
      <c r="R68" s="149"/>
      <c r="S68" s="149"/>
      <c r="T68" s="151">
        <f>T67</f>
        <v>0</v>
      </c>
      <c r="U68" s="167">
        <f>U67</f>
        <v>0</v>
      </c>
      <c r="V68" s="152"/>
    </row>
    <row r="69" spans="1:35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171">
        <f>H26+H31+H43+H49+H54+H38+H60+H57+H63+H66+H68</f>
        <v>1731.1</v>
      </c>
      <c r="I69" s="172"/>
      <c r="J69" s="173"/>
      <c r="K69" s="218">
        <f>K26+K31+K43+K49+K54+K38+K60+K57+K63+K66+K68</f>
        <v>4595.79</v>
      </c>
      <c r="L69" s="172"/>
      <c r="M69" s="172"/>
      <c r="N69" s="171">
        <f>N26+N31+N43+N49+N54+N38+N60+N57+N63+N66+N68</f>
        <v>844</v>
      </c>
      <c r="O69" s="172"/>
      <c r="P69" s="172"/>
      <c r="Q69" s="171">
        <f>Q26+Q31+Q43+Q49+Q54+Q38+Q60+Q57+Q63+Q66+Q68</f>
        <v>844</v>
      </c>
      <c r="R69" s="172"/>
      <c r="S69" s="172"/>
      <c r="T69" s="171">
        <f>T26+T31+T43+T49+T54+T38+T60+T57+T63+T66</f>
        <v>0</v>
      </c>
      <c r="U69" s="171">
        <f>U26+U31+U43+U49+U54+U38+U60+U57+U63+U66+U68</f>
        <v>8014.89</v>
      </c>
      <c r="V69" s="119"/>
    </row>
    <row r="70" spans="1:35" s="179" customFormat="1" ht="18.7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166">
        <f>H71+H73+H74+H75+H77+H79+H76+H78</f>
        <v>2331.1</v>
      </c>
      <c r="I70" s="175"/>
      <c r="J70" s="176"/>
      <c r="K70" s="251">
        <f>K71+K73+K74+K75+K77+K79+K76+K78</f>
        <v>11395.79</v>
      </c>
      <c r="L70" s="175"/>
      <c r="M70" s="175"/>
      <c r="N70" s="166">
        <f>N71+N73+N74+N75+N77+N79+N76+N78</f>
        <v>2640</v>
      </c>
      <c r="O70" s="175"/>
      <c r="P70" s="175"/>
      <c r="Q70" s="166">
        <f>Q71+Q73+Q74+Q75+Q77+Q79+Q76+Q78</f>
        <v>2640</v>
      </c>
      <c r="R70" s="175"/>
      <c r="S70" s="175"/>
      <c r="T70" s="166">
        <f>T71+T73+T74+T75+T77+T79+T76+T78</f>
        <v>4700</v>
      </c>
      <c r="U70" s="166">
        <f>T70+N70+K70+H70</f>
        <v>21066.89</v>
      </c>
      <c r="V70" s="178"/>
    </row>
    <row r="71" spans="1:35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114">
        <f>H15</f>
        <v>600</v>
      </c>
      <c r="I71" s="112"/>
      <c r="J71" s="113"/>
      <c r="K71" s="114">
        <f>K15</f>
        <v>6800</v>
      </c>
      <c r="L71" s="112"/>
      <c r="M71" s="112"/>
      <c r="N71" s="114">
        <f>N15</f>
        <v>1796</v>
      </c>
      <c r="O71" s="112"/>
      <c r="P71" s="112"/>
      <c r="Q71" s="114">
        <f>Q15</f>
        <v>1796</v>
      </c>
      <c r="R71" s="112"/>
      <c r="S71" s="112"/>
      <c r="T71" s="114">
        <f>T15</f>
        <v>4700</v>
      </c>
      <c r="U71" s="115">
        <f>H71+K71+N71+Q71+T71</f>
        <v>15692</v>
      </c>
      <c r="V71" s="183"/>
    </row>
    <row r="72" spans="1:35" s="184" customFormat="1" ht="26.25" customHeight="1">
      <c r="A72" s="134" t="s">
        <v>153</v>
      </c>
      <c r="B72" s="141" t="s">
        <v>373</v>
      </c>
      <c r="C72" s="180"/>
      <c r="D72" s="181"/>
      <c r="E72" s="181"/>
      <c r="F72" s="112"/>
      <c r="G72" s="112"/>
      <c r="H72" s="114">
        <f>H16</f>
        <v>0</v>
      </c>
      <c r="I72" s="112"/>
      <c r="J72" s="113"/>
      <c r="K72" s="114">
        <f>K16</f>
        <v>0</v>
      </c>
      <c r="L72" s="112"/>
      <c r="M72" s="112"/>
      <c r="N72" s="114">
        <f>N16</f>
        <v>0</v>
      </c>
      <c r="O72" s="112"/>
      <c r="P72" s="112"/>
      <c r="Q72" s="114">
        <f>Q16</f>
        <v>0</v>
      </c>
      <c r="R72" s="112"/>
      <c r="S72" s="112"/>
      <c r="T72" s="114">
        <f>T16</f>
        <v>685</v>
      </c>
      <c r="U72" s="115">
        <f t="shared" ref="U72:U79" si="1">H72+K72+N72+Q72+T72</f>
        <v>685</v>
      </c>
      <c r="V72" s="183"/>
    </row>
    <row r="73" spans="1:35" s="3" customFormat="1" ht="25.5">
      <c r="A73" s="134" t="s">
        <v>154</v>
      </c>
      <c r="B73" s="72" t="s">
        <v>87</v>
      </c>
      <c r="C73" s="172"/>
      <c r="D73" s="155"/>
      <c r="E73" s="155"/>
      <c r="F73" s="159"/>
      <c r="G73" s="159"/>
      <c r="H73" s="115">
        <f>H20+H28+H33+H40+H45+H51</f>
        <v>596</v>
      </c>
      <c r="I73" s="159"/>
      <c r="J73" s="160"/>
      <c r="K73" s="115">
        <f>K20+K28+K33+K40+K45+K51</f>
        <v>427</v>
      </c>
      <c r="L73" s="159"/>
      <c r="M73" s="159"/>
      <c r="N73" s="115">
        <f>N20+N28+N33+N40+N45+N51</f>
        <v>427</v>
      </c>
      <c r="O73" s="159"/>
      <c r="P73" s="159"/>
      <c r="Q73" s="115">
        <f>Q20+Q28+Q33+Q40+Q45+Q51</f>
        <v>427</v>
      </c>
      <c r="R73" s="159"/>
      <c r="S73" s="159"/>
      <c r="T73" s="115">
        <f>T20+T28+T33+T40+T45+T51</f>
        <v>0</v>
      </c>
      <c r="U73" s="115">
        <f t="shared" si="1"/>
        <v>1877</v>
      </c>
      <c r="V73" s="119"/>
    </row>
    <row r="74" spans="1:35" s="3" customFormat="1" ht="25.5">
      <c r="A74" s="134" t="s">
        <v>155</v>
      </c>
      <c r="B74" s="72" t="s">
        <v>88</v>
      </c>
      <c r="C74" s="172"/>
      <c r="D74" s="155"/>
      <c r="E74" s="155"/>
      <c r="F74" s="159"/>
      <c r="G74" s="159"/>
      <c r="H74" s="115">
        <f>H21+H29+H34+H41+H47+H52</f>
        <v>0</v>
      </c>
      <c r="I74" s="159"/>
      <c r="J74" s="160"/>
      <c r="K74" s="185">
        <f>K21+K29+K34+K41+K47+K52</f>
        <v>0</v>
      </c>
      <c r="L74" s="159"/>
      <c r="M74" s="159"/>
      <c r="N74" s="115">
        <f>N21+N29+N34+N41+N47+N52</f>
        <v>0</v>
      </c>
      <c r="O74" s="159"/>
      <c r="P74" s="159"/>
      <c r="Q74" s="115">
        <f>Q21+Q29+Q34+Q41+Q47+Q52</f>
        <v>0</v>
      </c>
      <c r="R74" s="159"/>
      <c r="S74" s="159"/>
      <c r="T74" s="115">
        <f>T21+T29+T34+T41+T47+T52</f>
        <v>0</v>
      </c>
      <c r="U74" s="115">
        <f t="shared" si="1"/>
        <v>0</v>
      </c>
      <c r="V74" s="119"/>
    </row>
    <row r="75" spans="1:35" s="3" customFormat="1" ht="38.25">
      <c r="A75" s="134" t="s">
        <v>194</v>
      </c>
      <c r="B75" s="72" t="s">
        <v>428</v>
      </c>
      <c r="C75" s="172"/>
      <c r="D75" s="155"/>
      <c r="E75" s="155"/>
      <c r="F75" s="159"/>
      <c r="G75" s="159"/>
      <c r="H75" s="115">
        <f>H22+H30+H35+H42+H46+H56+H62+H65+H53+H67+H59</f>
        <v>922.1</v>
      </c>
      <c r="I75" s="159"/>
      <c r="J75" s="160"/>
      <c r="K75" s="210">
        <f>K22+K30+K35+K42+K46+K56+K62+K65+K53+K67+K59</f>
        <v>4168.79</v>
      </c>
      <c r="L75" s="159"/>
      <c r="M75" s="159"/>
      <c r="N75" s="115">
        <f>N22+N30+N35+N42+N46+N56+N62+N65+N53+N67+N59</f>
        <v>417</v>
      </c>
      <c r="O75" s="159"/>
      <c r="P75" s="159"/>
      <c r="Q75" s="115">
        <f>Q22+Q30+Q35+Q42+Q46+Q56+Q62+Q65+Q53+Q67+Q59</f>
        <v>417</v>
      </c>
      <c r="R75" s="159"/>
      <c r="S75" s="159"/>
      <c r="T75" s="115">
        <f>T22+T30+T35+T42+T46+T56+T62+T65+T53+T67+T59</f>
        <v>0</v>
      </c>
      <c r="U75" s="115">
        <f t="shared" si="1"/>
        <v>5924.89</v>
      </c>
      <c r="V75" s="119"/>
    </row>
    <row r="76" spans="1:35" s="3" customFormat="1" ht="40.5" customHeight="1">
      <c r="A76" s="134" t="s">
        <v>214</v>
      </c>
      <c r="B76" s="72" t="s">
        <v>318</v>
      </c>
      <c r="C76" s="155"/>
      <c r="D76" s="155"/>
      <c r="E76" s="155"/>
      <c r="F76" s="159"/>
      <c r="G76" s="159"/>
      <c r="H76" s="115">
        <f>H23</f>
        <v>101</v>
      </c>
      <c r="I76" s="159"/>
      <c r="J76" s="160"/>
      <c r="K76" s="185">
        <f>K23</f>
        <v>0</v>
      </c>
      <c r="L76" s="159"/>
      <c r="M76" s="159"/>
      <c r="N76" s="115">
        <f>N23</f>
        <v>0</v>
      </c>
      <c r="O76" s="159"/>
      <c r="P76" s="159"/>
      <c r="Q76" s="115">
        <f>Q23</f>
        <v>0</v>
      </c>
      <c r="R76" s="159"/>
      <c r="S76" s="159"/>
      <c r="T76" s="115">
        <f>T23</f>
        <v>0</v>
      </c>
      <c r="U76" s="115">
        <f t="shared" si="1"/>
        <v>101</v>
      </c>
      <c r="V76" s="119"/>
    </row>
    <row r="77" spans="1:35" s="3" customFormat="1" ht="37.5" customHeight="1">
      <c r="A77" s="134" t="s">
        <v>215</v>
      </c>
      <c r="B77" s="72" t="s">
        <v>90</v>
      </c>
      <c r="C77" s="155"/>
      <c r="D77" s="155"/>
      <c r="E77" s="155"/>
      <c r="F77" s="159"/>
      <c r="G77" s="159"/>
      <c r="H77" s="115">
        <f>H25</f>
        <v>0</v>
      </c>
      <c r="I77" s="159"/>
      <c r="J77" s="160"/>
      <c r="K77" s="185">
        <f>K25</f>
        <v>0</v>
      </c>
      <c r="L77" s="159"/>
      <c r="M77" s="159"/>
      <c r="N77" s="115">
        <f>N25</f>
        <v>0</v>
      </c>
      <c r="O77" s="159"/>
      <c r="P77" s="159"/>
      <c r="Q77" s="115">
        <f>Q25</f>
        <v>0</v>
      </c>
      <c r="R77" s="159"/>
      <c r="S77" s="159"/>
      <c r="T77" s="115">
        <f>T25</f>
        <v>0</v>
      </c>
      <c r="U77" s="115">
        <f t="shared" si="1"/>
        <v>0</v>
      </c>
      <c r="V77" s="119"/>
    </row>
    <row r="78" spans="1:35" s="3" customFormat="1" ht="25.5">
      <c r="A78" s="134" t="s">
        <v>216</v>
      </c>
      <c r="B78" s="72" t="s">
        <v>181</v>
      </c>
      <c r="C78" s="155"/>
      <c r="D78" s="155"/>
      <c r="E78" s="155"/>
      <c r="F78" s="159"/>
      <c r="G78" s="159"/>
      <c r="H78" s="115">
        <f>H24</f>
        <v>0</v>
      </c>
      <c r="I78" s="159"/>
      <c r="J78" s="160"/>
      <c r="K78" s="185">
        <f>K24</f>
        <v>0</v>
      </c>
      <c r="L78" s="159"/>
      <c r="M78" s="159"/>
      <c r="N78" s="115">
        <f>N24</f>
        <v>0</v>
      </c>
      <c r="O78" s="159"/>
      <c r="P78" s="159"/>
      <c r="Q78" s="115">
        <f>Q24</f>
        <v>0</v>
      </c>
      <c r="R78" s="159"/>
      <c r="S78" s="159"/>
      <c r="T78" s="115">
        <f>T24</f>
        <v>0</v>
      </c>
      <c r="U78" s="115">
        <f t="shared" si="1"/>
        <v>0</v>
      </c>
      <c r="V78" s="119"/>
    </row>
    <row r="79" spans="1:35" s="3" customFormat="1" ht="25.5">
      <c r="A79" s="134" t="s">
        <v>380</v>
      </c>
      <c r="B79" s="72" t="s">
        <v>442</v>
      </c>
      <c r="C79" s="155"/>
      <c r="D79" s="155"/>
      <c r="E79" s="155"/>
      <c r="F79" s="159"/>
      <c r="G79" s="159"/>
      <c r="H79" s="115">
        <f>H37</f>
        <v>112</v>
      </c>
      <c r="I79" s="159"/>
      <c r="J79" s="160"/>
      <c r="K79" s="185">
        <f>K37</f>
        <v>0</v>
      </c>
      <c r="L79" s="159"/>
      <c r="M79" s="159"/>
      <c r="N79" s="115">
        <f>N37</f>
        <v>0</v>
      </c>
      <c r="O79" s="159"/>
      <c r="P79" s="159"/>
      <c r="Q79" s="115">
        <f>Q37</f>
        <v>0</v>
      </c>
      <c r="R79" s="159"/>
      <c r="S79" s="159"/>
      <c r="T79" s="115">
        <f>T37</f>
        <v>0</v>
      </c>
      <c r="U79" s="115">
        <f t="shared" si="1"/>
        <v>112</v>
      </c>
      <c r="V79" s="119"/>
    </row>
    <row r="80" spans="1:35" s="3" customFormat="1" ht="41.25" hidden="1" customHeight="1">
      <c r="A80" s="121" t="s">
        <v>320</v>
      </c>
      <c r="B80" s="471" t="s">
        <v>179</v>
      </c>
      <c r="C80" s="472"/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2"/>
      <c r="R80" s="472"/>
      <c r="S80" s="472"/>
      <c r="T80" s="472"/>
      <c r="U80" s="473"/>
      <c r="V80" s="123"/>
      <c r="W80" s="124"/>
      <c r="X80" s="124"/>
      <c r="Y80" s="124"/>
      <c r="Z80" s="124"/>
      <c r="AA80" s="124"/>
      <c r="AB80" s="124"/>
      <c r="AC80" s="125"/>
      <c r="AD80" s="125"/>
      <c r="AE80" s="125"/>
      <c r="AF80" s="125"/>
      <c r="AG80" s="125"/>
      <c r="AH80" s="126"/>
      <c r="AI80" s="126"/>
    </row>
    <row r="81" spans="1:37" s="3" customFormat="1" ht="82.5" hidden="1" customHeight="1">
      <c r="A81" s="134" t="s">
        <v>160</v>
      </c>
      <c r="B81" s="186" t="s">
        <v>156</v>
      </c>
      <c r="C81" s="135" t="s">
        <v>157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12">
        <v>0</v>
      </c>
      <c r="S81" s="112">
        <v>0</v>
      </c>
      <c r="T81" s="182">
        <v>0</v>
      </c>
      <c r="U81" s="187">
        <f>H81+K81+T81</f>
        <v>0</v>
      </c>
      <c r="V81" s="123" t="s">
        <v>198</v>
      </c>
      <c r="W81" s="124"/>
      <c r="X81" s="124"/>
      <c r="Y81" s="124"/>
      <c r="Z81" s="124"/>
      <c r="AA81" s="124"/>
      <c r="AB81" s="124"/>
      <c r="AC81" s="125"/>
      <c r="AD81" s="125"/>
      <c r="AE81" s="125"/>
      <c r="AF81" s="125"/>
      <c r="AG81" s="125"/>
      <c r="AH81" s="126"/>
      <c r="AI81" s="126"/>
    </row>
    <row r="82" spans="1:37" s="3" customFormat="1" ht="60.75" hidden="1" customHeight="1">
      <c r="A82" s="134" t="s">
        <v>161</v>
      </c>
      <c r="B82" s="186" t="s">
        <v>158</v>
      </c>
      <c r="C82" s="135" t="s">
        <v>76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87">
        <f>H82+K82+T82+N82</f>
        <v>0</v>
      </c>
      <c r="V82" s="123" t="s">
        <v>197</v>
      </c>
      <c r="W82" s="124"/>
      <c r="X82" s="124"/>
      <c r="Y82" s="124"/>
      <c r="Z82" s="124"/>
      <c r="AA82" s="124"/>
      <c r="AB82" s="124"/>
      <c r="AC82" s="125"/>
      <c r="AD82" s="125"/>
      <c r="AE82" s="125"/>
      <c r="AF82" s="125"/>
      <c r="AG82" s="125"/>
      <c r="AH82" s="126"/>
      <c r="AI82" s="126"/>
    </row>
    <row r="83" spans="1:37" s="3" customFormat="1" ht="70.5" hidden="1" customHeight="1">
      <c r="A83" s="134" t="s">
        <v>162</v>
      </c>
      <c r="B83" s="186" t="s">
        <v>159</v>
      </c>
      <c r="C83" s="135" t="s">
        <v>181</v>
      </c>
      <c r="D83" s="113" t="s">
        <v>70</v>
      </c>
      <c r="E83" s="135" t="s">
        <v>69</v>
      </c>
      <c r="F83" s="112">
        <v>0</v>
      </c>
      <c r="G83" s="112">
        <v>0</v>
      </c>
      <c r="H83" s="182">
        <v>0</v>
      </c>
      <c r="I83" s="112">
        <v>0</v>
      </c>
      <c r="J83" s="112">
        <v>0</v>
      </c>
      <c r="K83" s="182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87">
        <f>H83+K83+T83+N83</f>
        <v>0</v>
      </c>
      <c r="V83" s="123" t="s">
        <v>198</v>
      </c>
      <c r="W83" s="124"/>
      <c r="X83" s="124"/>
      <c r="Y83" s="124"/>
      <c r="Z83" s="124"/>
      <c r="AA83" s="124"/>
      <c r="AB83" s="124"/>
      <c r="AC83" s="125"/>
      <c r="AD83" s="125"/>
      <c r="AE83" s="125"/>
      <c r="AF83" s="125"/>
      <c r="AG83" s="125"/>
      <c r="AH83" s="126"/>
      <c r="AI83" s="126"/>
    </row>
    <row r="84" spans="1:37" s="153" customFormat="1" ht="33.75" hidden="1" customHeight="1">
      <c r="A84" s="134" t="s">
        <v>163</v>
      </c>
      <c r="B84" s="469" t="s">
        <v>174</v>
      </c>
      <c r="C84" s="470"/>
      <c r="D84" s="188"/>
      <c r="E84" s="188"/>
      <c r="F84" s="188"/>
      <c r="G84" s="188"/>
      <c r="H84" s="189">
        <f>H85+H86+H87</f>
        <v>0</v>
      </c>
      <c r="I84" s="188"/>
      <c r="J84" s="188"/>
      <c r="K84" s="189">
        <f>K85+K86+K87</f>
        <v>0</v>
      </c>
      <c r="L84" s="188"/>
      <c r="M84" s="188"/>
      <c r="N84" s="189">
        <f>N85+N86+N87</f>
        <v>0</v>
      </c>
      <c r="O84" s="188"/>
      <c r="P84" s="188"/>
      <c r="Q84" s="189">
        <f>Q85+Q86+Q87</f>
        <v>0</v>
      </c>
      <c r="R84" s="188"/>
      <c r="S84" s="188"/>
      <c r="T84" s="189">
        <f>T85+T86+T87</f>
        <v>0</v>
      </c>
      <c r="U84" s="190">
        <f>H84+K84+T84+N84</f>
        <v>0</v>
      </c>
      <c r="V84" s="191"/>
      <c r="W84" s="192"/>
      <c r="X84" s="192"/>
      <c r="Y84" s="192"/>
      <c r="Z84" s="192"/>
      <c r="AA84" s="192"/>
      <c r="AB84" s="192"/>
      <c r="AC84" s="193"/>
      <c r="AD84" s="193"/>
      <c r="AE84" s="193"/>
      <c r="AF84" s="193"/>
      <c r="AG84" s="193"/>
      <c r="AH84" s="194"/>
      <c r="AI84" s="194"/>
    </row>
    <row r="85" spans="1:37" s="3" customFormat="1" ht="24.75" hidden="1" customHeight="1">
      <c r="A85" s="134" t="s">
        <v>168</v>
      </c>
      <c r="B85" s="135" t="s">
        <v>157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6"/>
      <c r="S85" s="196"/>
      <c r="T85" s="197">
        <f>T81</f>
        <v>0</v>
      </c>
      <c r="U85" s="187">
        <f>H85+K85+T85</f>
        <v>0</v>
      </c>
      <c r="V85" s="123"/>
      <c r="W85" s="124"/>
      <c r="X85" s="124"/>
      <c r="Y85" s="124"/>
      <c r="Z85" s="124"/>
      <c r="AA85" s="124"/>
      <c r="AB85" s="124"/>
      <c r="AC85" s="125"/>
      <c r="AD85" s="125"/>
      <c r="AE85" s="125"/>
      <c r="AF85" s="125"/>
      <c r="AG85" s="125"/>
      <c r="AH85" s="126"/>
      <c r="AI85" s="126"/>
    </row>
    <row r="86" spans="1:37" s="3" customFormat="1" ht="24" hidden="1" customHeight="1">
      <c r="A86" s="134" t="s">
        <v>169</v>
      </c>
      <c r="B86" s="135" t="s">
        <v>76</v>
      </c>
      <c r="C86" s="195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97">
        <f>U82</f>
        <v>0</v>
      </c>
      <c r="V86" s="123"/>
      <c r="W86" s="124"/>
      <c r="X86" s="124"/>
      <c r="Y86" s="124"/>
      <c r="Z86" s="124"/>
      <c r="AA86" s="124"/>
      <c r="AB86" s="124"/>
      <c r="AC86" s="125"/>
      <c r="AD86" s="125"/>
      <c r="AE86" s="125"/>
      <c r="AF86" s="125"/>
      <c r="AG86" s="125"/>
      <c r="AH86" s="126"/>
      <c r="AI86" s="126"/>
    </row>
    <row r="87" spans="1:37" s="3" customFormat="1" ht="32.25" hidden="1" customHeight="1">
      <c r="A87" s="134" t="s">
        <v>170</v>
      </c>
      <c r="B87" s="135" t="s">
        <v>181</v>
      </c>
      <c r="C87" s="196"/>
      <c r="D87" s="196"/>
      <c r="E87" s="196"/>
      <c r="F87" s="196"/>
      <c r="G87" s="196"/>
      <c r="H87" s="197">
        <f>H83</f>
        <v>0</v>
      </c>
      <c r="I87" s="196"/>
      <c r="J87" s="196"/>
      <c r="K87" s="19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6">
        <f>T83</f>
        <v>0</v>
      </c>
      <c r="U87" s="196">
        <f>U83</f>
        <v>0</v>
      </c>
      <c r="V87" s="123"/>
      <c r="W87" s="124"/>
      <c r="X87" s="124"/>
      <c r="Y87" s="124"/>
      <c r="Z87" s="124"/>
      <c r="AA87" s="124"/>
      <c r="AB87" s="124"/>
      <c r="AC87" s="125"/>
      <c r="AD87" s="125"/>
      <c r="AE87" s="125"/>
      <c r="AF87" s="125"/>
      <c r="AG87" s="125"/>
      <c r="AH87" s="126"/>
      <c r="AI87" s="126"/>
    </row>
    <row r="88" spans="1:37" s="3" customFormat="1" ht="18.75" customHeight="1">
      <c r="A88" s="121" t="s">
        <v>217</v>
      </c>
      <c r="B88" s="461" t="s">
        <v>218</v>
      </c>
      <c r="C88" s="462"/>
      <c r="D88" s="462"/>
      <c r="E88" s="462"/>
      <c r="F88" s="462"/>
      <c r="G88" s="462"/>
      <c r="H88" s="462"/>
      <c r="I88" s="462"/>
      <c r="J88" s="462"/>
      <c r="K88" s="462"/>
      <c r="L88" s="462"/>
      <c r="M88" s="462"/>
      <c r="N88" s="462"/>
      <c r="O88" s="462"/>
      <c r="P88" s="462"/>
      <c r="Q88" s="462"/>
      <c r="R88" s="462"/>
      <c r="S88" s="462"/>
      <c r="T88" s="462"/>
      <c r="U88" s="463"/>
      <c r="V88" s="123"/>
      <c r="W88" s="124"/>
      <c r="X88" s="124"/>
      <c r="Y88" s="124"/>
      <c r="Z88" s="124"/>
      <c r="AA88" s="124"/>
      <c r="AB88" s="124"/>
      <c r="AC88" s="125"/>
      <c r="AD88" s="125"/>
      <c r="AE88" s="125"/>
      <c r="AF88" s="125"/>
      <c r="AG88" s="125"/>
      <c r="AH88" s="126"/>
      <c r="AI88" s="126"/>
    </row>
    <row r="89" spans="1:37" s="3" customFormat="1" ht="123" customHeight="1">
      <c r="A89" s="134" t="s">
        <v>160</v>
      </c>
      <c r="B89" s="198" t="s">
        <v>176</v>
      </c>
      <c r="C89" s="141" t="s">
        <v>171</v>
      </c>
      <c r="D89" s="113" t="s">
        <v>70</v>
      </c>
      <c r="E89" s="135" t="s">
        <v>69</v>
      </c>
      <c r="F89" s="199" t="s">
        <v>332</v>
      </c>
      <c r="G89" s="113" t="s">
        <v>336</v>
      </c>
      <c r="H89" s="182">
        <f>4926-160-20</f>
        <v>4746</v>
      </c>
      <c r="I89" s="199" t="s">
        <v>333</v>
      </c>
      <c r="J89" s="113" t="s">
        <v>251</v>
      </c>
      <c r="K89" s="182">
        <f>4926-52</f>
        <v>4874</v>
      </c>
      <c r="L89" s="199" t="s">
        <v>333</v>
      </c>
      <c r="M89" s="113" t="s">
        <v>251</v>
      </c>
      <c r="N89" s="182">
        <v>4926</v>
      </c>
      <c r="O89" s="199" t="s">
        <v>333</v>
      </c>
      <c r="P89" s="113" t="s">
        <v>251</v>
      </c>
      <c r="Q89" s="182">
        <v>4926</v>
      </c>
      <c r="R89" s="199" t="s">
        <v>334</v>
      </c>
      <c r="S89" s="113" t="s">
        <v>251</v>
      </c>
      <c r="T89" s="182">
        <v>14778</v>
      </c>
      <c r="U89" s="115">
        <f>H89+K89+N89+Q89+T89</f>
        <v>34250</v>
      </c>
      <c r="V89" s="119"/>
    </row>
    <row r="90" spans="1:37" s="3" customFormat="1" ht="80.25" hidden="1" customHeight="1">
      <c r="A90" s="134" t="s">
        <v>161</v>
      </c>
      <c r="B90" s="200" t="s">
        <v>182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182">
        <v>0</v>
      </c>
      <c r="I90" s="159">
        <v>0</v>
      </c>
      <c r="J90" s="159">
        <v>0</v>
      </c>
      <c r="K90" s="182">
        <v>0</v>
      </c>
      <c r="L90" s="159">
        <v>0</v>
      </c>
      <c r="M90" s="159">
        <v>0</v>
      </c>
      <c r="N90" s="182">
        <v>0</v>
      </c>
      <c r="O90" s="159">
        <v>0</v>
      </c>
      <c r="P90" s="159">
        <v>0</v>
      </c>
      <c r="Q90" s="182">
        <v>0</v>
      </c>
      <c r="R90" s="159">
        <v>0</v>
      </c>
      <c r="S90" s="159">
        <v>0</v>
      </c>
      <c r="T90" s="182">
        <v>0</v>
      </c>
      <c r="U90" s="185">
        <f>H90+K90+T90+N90</f>
        <v>0</v>
      </c>
      <c r="V90" s="119"/>
    </row>
    <row r="91" spans="1:37" s="3" customFormat="1" ht="80.25" hidden="1" customHeight="1">
      <c r="A91" s="134" t="s">
        <v>162</v>
      </c>
      <c r="B91" s="200" t="s">
        <v>180</v>
      </c>
      <c r="C91" s="135" t="s">
        <v>157</v>
      </c>
      <c r="D91" s="113" t="s">
        <v>70</v>
      </c>
      <c r="E91" s="135" t="s">
        <v>69</v>
      </c>
      <c r="F91" s="159">
        <v>0</v>
      </c>
      <c r="G91" s="159">
        <v>0</v>
      </c>
      <c r="H91" s="182">
        <v>0</v>
      </c>
      <c r="I91" s="159">
        <v>0</v>
      </c>
      <c r="J91" s="159">
        <v>0</v>
      </c>
      <c r="K91" s="182">
        <v>0</v>
      </c>
      <c r="L91" s="112">
        <v>0</v>
      </c>
      <c r="M91" s="112">
        <v>0</v>
      </c>
      <c r="N91" s="182">
        <v>0</v>
      </c>
      <c r="O91" s="112">
        <v>0</v>
      </c>
      <c r="P91" s="112">
        <v>0</v>
      </c>
      <c r="Q91" s="182">
        <v>0</v>
      </c>
      <c r="R91" s="112">
        <v>0</v>
      </c>
      <c r="S91" s="112">
        <v>0</v>
      </c>
      <c r="T91" s="182">
        <v>0</v>
      </c>
      <c r="U91" s="185">
        <f>H91+K91+T91+N91</f>
        <v>0</v>
      </c>
      <c r="V91" s="123" t="s">
        <v>198</v>
      </c>
    </row>
    <row r="92" spans="1:37" s="153" customFormat="1" ht="19.5" customHeight="1">
      <c r="A92" s="134" t="s">
        <v>161</v>
      </c>
      <c r="B92" s="469" t="s">
        <v>174</v>
      </c>
      <c r="C92" s="470"/>
      <c r="D92" s="201"/>
      <c r="E92" s="201"/>
      <c r="F92" s="201"/>
      <c r="G92" s="201"/>
      <c r="H92" s="202">
        <f>H93+H94</f>
        <v>4746</v>
      </c>
      <c r="I92" s="201"/>
      <c r="J92" s="201"/>
      <c r="K92" s="202">
        <f>K93+K94</f>
        <v>4874</v>
      </c>
      <c r="L92" s="201"/>
      <c r="M92" s="201"/>
      <c r="N92" s="202">
        <f>N93+N94</f>
        <v>4926</v>
      </c>
      <c r="O92" s="201"/>
      <c r="P92" s="201"/>
      <c r="Q92" s="202">
        <f>Q93+Q94</f>
        <v>4926</v>
      </c>
      <c r="R92" s="201"/>
      <c r="S92" s="201"/>
      <c r="T92" s="202">
        <f>T93+T94</f>
        <v>14778</v>
      </c>
      <c r="U92" s="202">
        <f>U93+U94</f>
        <v>34250</v>
      </c>
      <c r="V92" s="152"/>
    </row>
    <row r="93" spans="1:37" s="3" customFormat="1" ht="26.25" customHeight="1">
      <c r="A93" s="134" t="s">
        <v>162</v>
      </c>
      <c r="B93" s="141" t="s">
        <v>171</v>
      </c>
      <c r="C93" s="155"/>
      <c r="D93" s="159"/>
      <c r="E93" s="159"/>
      <c r="F93" s="159"/>
      <c r="G93" s="159"/>
      <c r="H93" s="185">
        <f>H89</f>
        <v>4746</v>
      </c>
      <c r="I93" s="159"/>
      <c r="J93" s="159"/>
      <c r="K93" s="185">
        <f>K89</f>
        <v>4874</v>
      </c>
      <c r="L93" s="159"/>
      <c r="M93" s="159"/>
      <c r="N93" s="185">
        <f>N89</f>
        <v>4926</v>
      </c>
      <c r="O93" s="159"/>
      <c r="P93" s="159"/>
      <c r="Q93" s="185">
        <f>Q89</f>
        <v>4926</v>
      </c>
      <c r="R93" s="159"/>
      <c r="S93" s="159"/>
      <c r="T93" s="185">
        <f>T89</f>
        <v>14778</v>
      </c>
      <c r="U93" s="185">
        <f>H93+K93+N93+Q93+T93</f>
        <v>34250</v>
      </c>
      <c r="V93" s="119"/>
    </row>
    <row r="94" spans="1:37" s="3" customFormat="1" ht="25.5" hidden="1" customHeight="1">
      <c r="A94" s="134" t="s">
        <v>173</v>
      </c>
      <c r="B94" s="135" t="s">
        <v>157</v>
      </c>
      <c r="C94" s="155"/>
      <c r="D94" s="159"/>
      <c r="E94" s="159"/>
      <c r="F94" s="159"/>
      <c r="G94" s="159"/>
      <c r="H94" s="185">
        <f>H90++H91</f>
        <v>0</v>
      </c>
      <c r="I94" s="159"/>
      <c r="J94" s="159"/>
      <c r="K94" s="185">
        <f>K90++K91</f>
        <v>0</v>
      </c>
      <c r="L94" s="159"/>
      <c r="M94" s="159"/>
      <c r="N94" s="185">
        <f>N90++N91</f>
        <v>0</v>
      </c>
      <c r="O94" s="159"/>
      <c r="P94" s="159"/>
      <c r="Q94" s="185">
        <f>Q90++Q91</f>
        <v>0</v>
      </c>
      <c r="R94" s="159"/>
      <c r="S94" s="159"/>
      <c r="T94" s="185">
        <f>T90++T91</f>
        <v>0</v>
      </c>
      <c r="U94" s="185">
        <f>U90++U91</f>
        <v>0</v>
      </c>
      <c r="V94" s="119"/>
    </row>
    <row r="95" spans="1:37" s="3" customFormat="1" ht="25.5" customHeight="1">
      <c r="A95" s="134" t="s">
        <v>297</v>
      </c>
      <c r="B95" s="495" t="s">
        <v>381</v>
      </c>
      <c r="C95" s="495"/>
      <c r="D95" s="495"/>
      <c r="E95" s="495"/>
      <c r="F95" s="495"/>
      <c r="G95" s="495"/>
      <c r="H95" s="495"/>
      <c r="I95" s="495"/>
      <c r="J95" s="495"/>
      <c r="K95" s="495"/>
      <c r="L95" s="495"/>
      <c r="M95" s="495"/>
      <c r="N95" s="495"/>
      <c r="O95" s="495"/>
      <c r="P95" s="495"/>
      <c r="Q95" s="495"/>
      <c r="R95" s="495"/>
      <c r="S95" s="495"/>
      <c r="T95" s="495"/>
      <c r="U95" s="495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8"/>
      <c r="AH95" s="248"/>
      <c r="AI95" s="126"/>
      <c r="AJ95" s="126"/>
      <c r="AK95" s="126"/>
    </row>
    <row r="96" spans="1:37" s="3" customFormat="1" ht="81.75" customHeight="1">
      <c r="A96" s="134" t="s">
        <v>164</v>
      </c>
      <c r="B96" s="249" t="s">
        <v>382</v>
      </c>
      <c r="C96" s="250" t="s">
        <v>157</v>
      </c>
      <c r="D96" s="113" t="s">
        <v>70</v>
      </c>
      <c r="E96" s="135" t="s">
        <v>69</v>
      </c>
      <c r="F96" s="112">
        <v>0</v>
      </c>
      <c r="G96" s="113">
        <v>0</v>
      </c>
      <c r="H96" s="114">
        <v>0</v>
      </c>
      <c r="I96" s="112" t="s">
        <v>457</v>
      </c>
      <c r="J96" s="112" t="s">
        <v>458</v>
      </c>
      <c r="K96" s="204">
        <f>852-2</f>
        <v>850</v>
      </c>
      <c r="L96" s="112" t="s">
        <v>457</v>
      </c>
      <c r="M96" s="112" t="s">
        <v>458</v>
      </c>
      <c r="N96" s="185">
        <v>852</v>
      </c>
      <c r="O96" s="112" t="s">
        <v>457</v>
      </c>
      <c r="P96" s="112" t="s">
        <v>458</v>
      </c>
      <c r="Q96" s="185">
        <v>852</v>
      </c>
      <c r="R96" s="112">
        <v>0</v>
      </c>
      <c r="S96" s="113">
        <v>0</v>
      </c>
      <c r="T96" s="114">
        <v>0</v>
      </c>
      <c r="U96" s="210">
        <f>H96+K96+N96+Q96+T96</f>
        <v>2554</v>
      </c>
      <c r="V96" s="119"/>
    </row>
    <row r="97" spans="1:22" s="3" customFormat="1" ht="25.5" customHeight="1">
      <c r="A97" s="134" t="s">
        <v>165</v>
      </c>
      <c r="B97" s="469" t="s">
        <v>385</v>
      </c>
      <c r="C97" s="470"/>
      <c r="D97" s="159"/>
      <c r="E97" s="159"/>
      <c r="F97" s="159"/>
      <c r="G97" s="159"/>
      <c r="H97" s="202">
        <f>H96</f>
        <v>0</v>
      </c>
      <c r="I97" s="201"/>
      <c r="J97" s="201"/>
      <c r="K97" s="206">
        <f>K96</f>
        <v>850</v>
      </c>
      <c r="L97" s="201"/>
      <c r="M97" s="201"/>
      <c r="N97" s="202">
        <f>N96</f>
        <v>852</v>
      </c>
      <c r="O97" s="201"/>
      <c r="P97" s="201"/>
      <c r="Q97" s="202">
        <f>Q96</f>
        <v>852</v>
      </c>
      <c r="R97" s="201"/>
      <c r="S97" s="201"/>
      <c r="T97" s="202">
        <f>T96</f>
        <v>0</v>
      </c>
      <c r="U97" s="206">
        <f>U96</f>
        <v>2554</v>
      </c>
      <c r="V97" s="119"/>
    </row>
    <row r="98" spans="1:22" s="3" customFormat="1" ht="25.5" customHeight="1">
      <c r="A98" s="134" t="s">
        <v>166</v>
      </c>
      <c r="B98" s="250" t="s">
        <v>157</v>
      </c>
      <c r="C98" s="223"/>
      <c r="D98" s="159"/>
      <c r="E98" s="159"/>
      <c r="F98" s="159"/>
      <c r="G98" s="159"/>
      <c r="H98" s="185">
        <f>H96</f>
        <v>0</v>
      </c>
      <c r="I98" s="159"/>
      <c r="J98" s="159"/>
      <c r="K98" s="204">
        <f>K96</f>
        <v>850</v>
      </c>
      <c r="L98" s="159"/>
      <c r="M98" s="159"/>
      <c r="N98" s="185">
        <f>N96</f>
        <v>852</v>
      </c>
      <c r="O98" s="159"/>
      <c r="P98" s="159"/>
      <c r="Q98" s="185">
        <f>Q96</f>
        <v>852</v>
      </c>
      <c r="R98" s="159"/>
      <c r="S98" s="159"/>
      <c r="T98" s="185">
        <f>T96</f>
        <v>0</v>
      </c>
      <c r="U98" s="204">
        <f>U96</f>
        <v>2554</v>
      </c>
      <c r="V98" s="119"/>
    </row>
    <row r="99" spans="1:22" s="3" customFormat="1" ht="31.5" customHeight="1">
      <c r="A99" s="134" t="s">
        <v>386</v>
      </c>
      <c r="B99" s="474" t="s">
        <v>175</v>
      </c>
      <c r="C99" s="475"/>
      <c r="D99" s="203"/>
      <c r="E99" s="203"/>
      <c r="F99" s="203"/>
      <c r="G99" s="203"/>
      <c r="H99" s="202">
        <f>H100+H101+H102+H103+H104+H105+H106+H107+H108+H109</f>
        <v>7077.1</v>
      </c>
      <c r="I99" s="203"/>
      <c r="J99" s="203"/>
      <c r="K99" s="206">
        <f>K100+K101+K102+K103+K104+K105+K106+K107+K108+K109</f>
        <v>17119.79</v>
      </c>
      <c r="L99" s="203"/>
      <c r="M99" s="203"/>
      <c r="N99" s="202">
        <f>N100+N101+N102+N103+N104+N105+N106+N107+N108+N109</f>
        <v>8418</v>
      </c>
      <c r="O99" s="203"/>
      <c r="P99" s="203"/>
      <c r="Q99" s="202">
        <f>Q100+Q101+Q102+Q103+Q104+Q105+Q106+Q107+Q108+Q109</f>
        <v>8418</v>
      </c>
      <c r="R99" s="203"/>
      <c r="S99" s="203"/>
      <c r="T99" s="202">
        <f>T100+T101+T102+T103+T104+T105+T106+T107+T108+T109</f>
        <v>20163</v>
      </c>
      <c r="U99" s="206">
        <f>U100+U101+U102+U103+U104+U105+U106+U107+U108+U109</f>
        <v>61195.89</v>
      </c>
      <c r="V99" s="119"/>
    </row>
    <row r="100" spans="1:22" s="3" customFormat="1" ht="22.5">
      <c r="A100" s="134" t="s">
        <v>387</v>
      </c>
      <c r="B100" s="135" t="s">
        <v>78</v>
      </c>
      <c r="C100" s="155"/>
      <c r="D100" s="159"/>
      <c r="E100" s="159"/>
      <c r="F100" s="159"/>
      <c r="G100" s="159"/>
      <c r="H100" s="185">
        <f>H71+H86</f>
        <v>600</v>
      </c>
      <c r="I100" s="159"/>
      <c r="J100" s="159"/>
      <c r="K100" s="185">
        <f>K71+K86</f>
        <v>6800</v>
      </c>
      <c r="L100" s="159"/>
      <c r="M100" s="159"/>
      <c r="N100" s="185">
        <f>N71+N86</f>
        <v>1796</v>
      </c>
      <c r="O100" s="159"/>
      <c r="P100" s="159"/>
      <c r="Q100" s="185">
        <f>Q71+Q86</f>
        <v>1796</v>
      </c>
      <c r="R100" s="159"/>
      <c r="S100" s="159"/>
      <c r="T100" s="185">
        <f>T71+T86</f>
        <v>4700</v>
      </c>
      <c r="U100" s="185">
        <f>H100+K100+N100+Q100+T100</f>
        <v>15692</v>
      </c>
      <c r="V100" s="119"/>
    </row>
    <row r="101" spans="1:22" s="3" customFormat="1" ht="22.5">
      <c r="A101" s="134" t="s">
        <v>388</v>
      </c>
      <c r="B101" s="141" t="s">
        <v>373</v>
      </c>
      <c r="C101" s="155"/>
      <c r="D101" s="159"/>
      <c r="E101" s="159"/>
      <c r="F101" s="159"/>
      <c r="G101" s="159"/>
      <c r="H101" s="185">
        <f>H72</f>
        <v>0</v>
      </c>
      <c r="I101" s="159"/>
      <c r="J101" s="159"/>
      <c r="K101" s="185">
        <f>K72</f>
        <v>0</v>
      </c>
      <c r="L101" s="159"/>
      <c r="M101" s="159"/>
      <c r="N101" s="185">
        <f>N72</f>
        <v>0</v>
      </c>
      <c r="O101" s="159"/>
      <c r="P101" s="159"/>
      <c r="Q101" s="185">
        <f>Q72</f>
        <v>0</v>
      </c>
      <c r="R101" s="159"/>
      <c r="S101" s="159"/>
      <c r="T101" s="185">
        <f>T72</f>
        <v>685</v>
      </c>
      <c r="U101" s="185">
        <f>H101+K101+N101+Q101+T101</f>
        <v>685</v>
      </c>
      <c r="V101" s="119"/>
    </row>
    <row r="102" spans="1:22" s="3" customFormat="1" ht="22.5">
      <c r="A102" s="134" t="s">
        <v>389</v>
      </c>
      <c r="B102" s="135" t="s">
        <v>87</v>
      </c>
      <c r="C102" s="155"/>
      <c r="D102" s="159"/>
      <c r="E102" s="159"/>
      <c r="F102" s="159"/>
      <c r="G102" s="159"/>
      <c r="H102" s="185">
        <f>H73</f>
        <v>596</v>
      </c>
      <c r="I102" s="159"/>
      <c r="J102" s="159"/>
      <c r="K102" s="185">
        <f>K73</f>
        <v>427</v>
      </c>
      <c r="L102" s="159"/>
      <c r="M102" s="159"/>
      <c r="N102" s="185">
        <f>N73</f>
        <v>427</v>
      </c>
      <c r="O102" s="159"/>
      <c r="P102" s="159"/>
      <c r="Q102" s="185">
        <f>Q73</f>
        <v>427</v>
      </c>
      <c r="R102" s="159"/>
      <c r="S102" s="159"/>
      <c r="T102" s="185">
        <f>T73</f>
        <v>0</v>
      </c>
      <c r="U102" s="185">
        <f>H102+K102+N102+Q102+T102</f>
        <v>1877</v>
      </c>
      <c r="V102" s="119"/>
    </row>
    <row r="103" spans="1:22" s="3" customFormat="1" ht="22.5">
      <c r="A103" s="134" t="s">
        <v>390</v>
      </c>
      <c r="B103" s="135" t="s">
        <v>88</v>
      </c>
      <c r="C103" s="155"/>
      <c r="D103" s="159"/>
      <c r="E103" s="159"/>
      <c r="F103" s="159"/>
      <c r="G103" s="159"/>
      <c r="H103" s="185">
        <f>H74</f>
        <v>0</v>
      </c>
      <c r="I103" s="159"/>
      <c r="J103" s="159"/>
      <c r="K103" s="185">
        <f>K74</f>
        <v>0</v>
      </c>
      <c r="L103" s="159"/>
      <c r="M103" s="159"/>
      <c r="N103" s="185">
        <f>N74</f>
        <v>0</v>
      </c>
      <c r="O103" s="159"/>
      <c r="P103" s="159"/>
      <c r="Q103" s="185">
        <f>Q74</f>
        <v>0</v>
      </c>
      <c r="R103" s="159"/>
      <c r="S103" s="159"/>
      <c r="T103" s="185">
        <f>T74</f>
        <v>0</v>
      </c>
      <c r="U103" s="185">
        <f t="shared" ref="U103:U109" si="2">H103+K103+N103+Q103+T103</f>
        <v>0</v>
      </c>
      <c r="V103" s="119"/>
    </row>
    <row r="104" spans="1:22" s="3" customFormat="1" ht="33.75">
      <c r="A104" s="134" t="s">
        <v>391</v>
      </c>
      <c r="B104" s="135" t="s">
        <v>428</v>
      </c>
      <c r="C104" s="155"/>
      <c r="D104" s="159"/>
      <c r="E104" s="159"/>
      <c r="F104" s="159"/>
      <c r="G104" s="159"/>
      <c r="H104" s="185">
        <f>H75</f>
        <v>922.1</v>
      </c>
      <c r="I104" s="159"/>
      <c r="J104" s="159"/>
      <c r="K104" s="185">
        <f>K75</f>
        <v>4168.79</v>
      </c>
      <c r="L104" s="159"/>
      <c r="M104" s="159"/>
      <c r="N104" s="185">
        <f>N75</f>
        <v>417</v>
      </c>
      <c r="O104" s="159"/>
      <c r="P104" s="159"/>
      <c r="Q104" s="185">
        <f>Q75</f>
        <v>417</v>
      </c>
      <c r="R104" s="159"/>
      <c r="S104" s="159"/>
      <c r="T104" s="185">
        <f>T75</f>
        <v>0</v>
      </c>
      <c r="U104" s="185">
        <f t="shared" si="2"/>
        <v>5924.89</v>
      </c>
      <c r="V104" s="119"/>
    </row>
    <row r="105" spans="1:22" s="3" customFormat="1" ht="22.5">
      <c r="A105" s="134" t="s">
        <v>392</v>
      </c>
      <c r="B105" s="135" t="s">
        <v>90</v>
      </c>
      <c r="C105" s="155"/>
      <c r="D105" s="159"/>
      <c r="E105" s="159"/>
      <c r="F105" s="159"/>
      <c r="G105" s="159"/>
      <c r="H105" s="185">
        <f>H77</f>
        <v>0</v>
      </c>
      <c r="I105" s="159"/>
      <c r="J105" s="159"/>
      <c r="K105" s="185">
        <f>K77</f>
        <v>0</v>
      </c>
      <c r="L105" s="159"/>
      <c r="M105" s="159"/>
      <c r="N105" s="185">
        <f>N77</f>
        <v>0</v>
      </c>
      <c r="O105" s="159"/>
      <c r="P105" s="159"/>
      <c r="Q105" s="185">
        <f>Q77</f>
        <v>0</v>
      </c>
      <c r="R105" s="159"/>
      <c r="S105" s="159"/>
      <c r="T105" s="185">
        <f>T77</f>
        <v>0</v>
      </c>
      <c r="U105" s="185">
        <f t="shared" si="2"/>
        <v>0</v>
      </c>
      <c r="V105" s="119"/>
    </row>
    <row r="106" spans="1:22" s="3" customFormat="1" ht="22.5">
      <c r="A106" s="134" t="s">
        <v>393</v>
      </c>
      <c r="B106" s="135" t="s">
        <v>442</v>
      </c>
      <c r="C106" s="155"/>
      <c r="D106" s="159"/>
      <c r="E106" s="159"/>
      <c r="F106" s="159"/>
      <c r="G106" s="159"/>
      <c r="H106" s="185">
        <f>H79</f>
        <v>112</v>
      </c>
      <c r="I106" s="159"/>
      <c r="J106" s="159"/>
      <c r="K106" s="185">
        <f>K79</f>
        <v>0</v>
      </c>
      <c r="L106" s="159"/>
      <c r="M106" s="159"/>
      <c r="N106" s="185">
        <f>N79</f>
        <v>0</v>
      </c>
      <c r="O106" s="159"/>
      <c r="P106" s="159"/>
      <c r="Q106" s="185">
        <f>Q79</f>
        <v>0</v>
      </c>
      <c r="R106" s="159"/>
      <c r="S106" s="159"/>
      <c r="T106" s="185">
        <f>T79</f>
        <v>0</v>
      </c>
      <c r="U106" s="185">
        <f t="shared" si="2"/>
        <v>112</v>
      </c>
      <c r="V106" s="119"/>
    </row>
    <row r="107" spans="1:22" s="3" customFormat="1" ht="22.5">
      <c r="A107" s="134" t="s">
        <v>394</v>
      </c>
      <c r="B107" s="135" t="s">
        <v>181</v>
      </c>
      <c r="C107" s="155"/>
      <c r="D107" s="159"/>
      <c r="E107" s="159"/>
      <c r="F107" s="159"/>
      <c r="G107" s="159"/>
      <c r="H107" s="185">
        <f>H87+H78</f>
        <v>0</v>
      </c>
      <c r="I107" s="159"/>
      <c r="J107" s="159"/>
      <c r="K107" s="185">
        <f>K87+K78</f>
        <v>0</v>
      </c>
      <c r="L107" s="159"/>
      <c r="M107" s="159"/>
      <c r="N107" s="185">
        <f>N87+N78</f>
        <v>0</v>
      </c>
      <c r="O107" s="159"/>
      <c r="P107" s="159"/>
      <c r="Q107" s="185">
        <f>Q87+Q78</f>
        <v>0</v>
      </c>
      <c r="R107" s="159"/>
      <c r="S107" s="159"/>
      <c r="T107" s="185">
        <f>T87+T78</f>
        <v>0</v>
      </c>
      <c r="U107" s="185">
        <f t="shared" si="2"/>
        <v>0</v>
      </c>
      <c r="V107" s="119"/>
    </row>
    <row r="108" spans="1:22" s="3" customFormat="1" ht="22.5">
      <c r="A108" s="134" t="s">
        <v>395</v>
      </c>
      <c r="B108" s="135" t="s">
        <v>178</v>
      </c>
      <c r="C108" s="155"/>
      <c r="D108" s="159"/>
      <c r="E108" s="159"/>
      <c r="F108" s="159"/>
      <c r="G108" s="159"/>
      <c r="H108" s="185">
        <f>H93+H76</f>
        <v>4847</v>
      </c>
      <c r="I108" s="159"/>
      <c r="J108" s="159"/>
      <c r="K108" s="185">
        <f>K93+K76</f>
        <v>4874</v>
      </c>
      <c r="L108" s="159"/>
      <c r="M108" s="159"/>
      <c r="N108" s="185">
        <f>N93+N76</f>
        <v>4926</v>
      </c>
      <c r="O108" s="159"/>
      <c r="P108" s="159"/>
      <c r="Q108" s="185">
        <f>Q93+Q76</f>
        <v>4926</v>
      </c>
      <c r="R108" s="159"/>
      <c r="S108" s="159"/>
      <c r="T108" s="185">
        <f>T93+T76</f>
        <v>14778</v>
      </c>
      <c r="U108" s="185">
        <f t="shared" si="2"/>
        <v>34351</v>
      </c>
      <c r="V108" s="119"/>
    </row>
    <row r="109" spans="1:22" s="3" customFormat="1" ht="24.75" customHeight="1">
      <c r="A109" s="134" t="s">
        <v>396</v>
      </c>
      <c r="B109" s="250" t="s">
        <v>157</v>
      </c>
      <c r="C109" s="155"/>
      <c r="D109" s="159"/>
      <c r="E109" s="159"/>
      <c r="F109" s="159"/>
      <c r="G109" s="159"/>
      <c r="H109" s="185">
        <f>H98</f>
        <v>0</v>
      </c>
      <c r="I109" s="159"/>
      <c r="J109" s="159"/>
      <c r="K109" s="204">
        <f>K98</f>
        <v>850</v>
      </c>
      <c r="L109" s="159"/>
      <c r="M109" s="159"/>
      <c r="N109" s="185">
        <f>N98</f>
        <v>852</v>
      </c>
      <c r="O109" s="159"/>
      <c r="P109" s="159"/>
      <c r="Q109" s="185">
        <f>Q98</f>
        <v>852</v>
      </c>
      <c r="R109" s="159"/>
      <c r="S109" s="159"/>
      <c r="T109" s="185">
        <f>T98</f>
        <v>0</v>
      </c>
      <c r="U109" s="204">
        <f t="shared" si="2"/>
        <v>2554</v>
      </c>
      <c r="V109" s="119"/>
    </row>
    <row r="110" spans="1:22" s="3" customFormat="1">
      <c r="A110" s="117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19"/>
    </row>
    <row r="111" spans="1:22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119"/>
    </row>
    <row r="112" spans="1:22" s="3" customFormat="1">
      <c r="A112" s="117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119"/>
    </row>
    <row r="113" spans="1:22" s="3" customFormat="1">
      <c r="A113" s="11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19"/>
    </row>
    <row r="114" spans="1:22" s="3" customFormat="1">
      <c r="A114" s="117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19"/>
    </row>
    <row r="115" spans="1:2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"/>
    </row>
    <row r="116" spans="1:2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4"/>
    </row>
    <row r="117" spans="1:2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"/>
    </row>
    <row r="118" spans="1:2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4"/>
    </row>
    <row r="119" spans="1:2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"/>
    </row>
    <row r="120" spans="1:2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"/>
    </row>
    <row r="121" spans="1:2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4"/>
    </row>
    <row r="122" spans="1:2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"/>
    </row>
    <row r="123" spans="1:2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4"/>
    </row>
    <row r="124" spans="1:2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4"/>
    </row>
    <row r="125" spans="1:2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4"/>
    </row>
    <row r="126" spans="1:2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4"/>
    </row>
    <row r="127" spans="1:2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"/>
    </row>
    <row r="128" spans="1:2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4"/>
    </row>
    <row r="129" spans="4:21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4"/>
    </row>
    <row r="130" spans="4:21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4"/>
    </row>
    <row r="131" spans="4:21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4"/>
    </row>
    <row r="132" spans="4:21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4"/>
    </row>
    <row r="133" spans="4:21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4"/>
    </row>
    <row r="134" spans="4:21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4"/>
    </row>
    <row r="135" spans="4:21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4"/>
    </row>
    <row r="136" spans="4:21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4"/>
    </row>
    <row r="137" spans="4:21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4"/>
    </row>
    <row r="138" spans="4:21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4"/>
    </row>
    <row r="139" spans="4:21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4"/>
    </row>
    <row r="140" spans="4:21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4"/>
    </row>
    <row r="141" spans="4:21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4"/>
    </row>
    <row r="142" spans="4:21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4"/>
    </row>
    <row r="143" spans="4:21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4"/>
    </row>
    <row r="144" spans="4:21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4"/>
    </row>
    <row r="145" spans="4:21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4"/>
    </row>
    <row r="146" spans="4:21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4"/>
    </row>
    <row r="147" spans="4:21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4"/>
    </row>
    <row r="148" spans="4:21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4"/>
    </row>
    <row r="149" spans="4:21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4"/>
    </row>
    <row r="150" spans="4:21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4"/>
    </row>
    <row r="151" spans="4:21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4"/>
    </row>
    <row r="152" spans="4:21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4"/>
    </row>
    <row r="153" spans="4:21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4"/>
    </row>
    <row r="154" spans="4:21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4"/>
    </row>
    <row r="155" spans="4:21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4"/>
    </row>
    <row r="156" spans="4:21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4"/>
    </row>
    <row r="157" spans="4:21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4"/>
    </row>
    <row r="158" spans="4:21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4"/>
    </row>
    <row r="159" spans="4:21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4"/>
    </row>
    <row r="160" spans="4:21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4"/>
    </row>
    <row r="161" spans="4:21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4"/>
    </row>
    <row r="162" spans="4:21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4"/>
    </row>
    <row r="163" spans="4:21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4"/>
    </row>
    <row r="164" spans="4:21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4"/>
    </row>
    <row r="165" spans="4:21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4"/>
    </row>
    <row r="166" spans="4:21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4"/>
    </row>
    <row r="167" spans="4:21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4"/>
    </row>
    <row r="168" spans="4:21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4"/>
    </row>
    <row r="169" spans="4:21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4"/>
    </row>
    <row r="170" spans="4:21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4"/>
    </row>
    <row r="171" spans="4:21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4"/>
    </row>
    <row r="172" spans="4:21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4"/>
    </row>
    <row r="173" spans="4:21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4"/>
    </row>
    <row r="174" spans="4:21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4"/>
    </row>
    <row r="175" spans="4:21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4"/>
    </row>
    <row r="176" spans="4:21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4"/>
    </row>
    <row r="177" spans="4:21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4"/>
    </row>
    <row r="178" spans="4:21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4"/>
    </row>
    <row r="179" spans="4:21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4"/>
    </row>
    <row r="180" spans="4:21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4"/>
    </row>
    <row r="181" spans="4:21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4"/>
    </row>
    <row r="182" spans="4:21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4"/>
    </row>
    <row r="183" spans="4:21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4"/>
    </row>
    <row r="184" spans="4:21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4"/>
    </row>
    <row r="185" spans="4:21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4"/>
    </row>
    <row r="186" spans="4:21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4"/>
    </row>
    <row r="187" spans="4:21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4"/>
    </row>
    <row r="188" spans="4:21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4"/>
    </row>
    <row r="189" spans="4:21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4"/>
    </row>
    <row r="190" spans="4:21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4"/>
    </row>
    <row r="191" spans="4:21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4"/>
    </row>
    <row r="192" spans="4:21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4"/>
    </row>
    <row r="193" spans="4:21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4"/>
    </row>
    <row r="194" spans="4:21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4"/>
    </row>
    <row r="195" spans="4:21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4"/>
    </row>
    <row r="196" spans="4:21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4"/>
    </row>
    <row r="197" spans="4:21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4"/>
    </row>
    <row r="198" spans="4:21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4"/>
    </row>
    <row r="199" spans="4:21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4"/>
    </row>
    <row r="200" spans="4:21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4"/>
    </row>
    <row r="201" spans="4:21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4"/>
    </row>
    <row r="202" spans="4:21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4"/>
    </row>
    <row r="203" spans="4:21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4"/>
    </row>
    <row r="204" spans="4:21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4"/>
    </row>
    <row r="205" spans="4:21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4"/>
    </row>
    <row r="206" spans="4:21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4"/>
    </row>
    <row r="207" spans="4:21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4"/>
    </row>
    <row r="208" spans="4:21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4"/>
    </row>
    <row r="209" spans="4:21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4"/>
    </row>
    <row r="210" spans="4:21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4"/>
    </row>
    <row r="211" spans="4:21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4"/>
    </row>
    <row r="212" spans="4:21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4"/>
    </row>
    <row r="213" spans="4:21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4"/>
    </row>
    <row r="214" spans="4:21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4"/>
    </row>
    <row r="215" spans="4:21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4"/>
    </row>
    <row r="216" spans="4:21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4"/>
    </row>
    <row r="217" spans="4:21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4"/>
    </row>
    <row r="218" spans="4:21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4"/>
    </row>
    <row r="219" spans="4:21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4"/>
    </row>
    <row r="220" spans="4:21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4"/>
    </row>
    <row r="221" spans="4:21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4"/>
    </row>
    <row r="222" spans="4:21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4"/>
    </row>
    <row r="223" spans="4:21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4"/>
    </row>
    <row r="224" spans="4:21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4"/>
    </row>
    <row r="225" spans="4:21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4"/>
    </row>
    <row r="226" spans="4:21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4"/>
    </row>
    <row r="227" spans="4:21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4"/>
    </row>
    <row r="228" spans="4:21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4"/>
    </row>
    <row r="229" spans="4:21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4"/>
    </row>
    <row r="230" spans="4:21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4"/>
    </row>
    <row r="231" spans="4:21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4"/>
    </row>
    <row r="232" spans="4:21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4"/>
    </row>
    <row r="233" spans="4:21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4"/>
    </row>
    <row r="234" spans="4:21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4"/>
    </row>
    <row r="235" spans="4:21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4"/>
    </row>
    <row r="236" spans="4:21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4"/>
    </row>
    <row r="237" spans="4:21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4"/>
    </row>
    <row r="238" spans="4:21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4"/>
    </row>
    <row r="239" spans="4:21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4"/>
    </row>
    <row r="240" spans="4:21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4"/>
    </row>
    <row r="241" spans="4:21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4"/>
    </row>
    <row r="242" spans="4:21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4"/>
    </row>
    <row r="243" spans="4:21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4"/>
    </row>
    <row r="244" spans="4:21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4"/>
    </row>
    <row r="245" spans="4:21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4"/>
    </row>
    <row r="246" spans="4:21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4"/>
    </row>
    <row r="247" spans="4:21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4"/>
    </row>
    <row r="248" spans="4:21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4"/>
    </row>
    <row r="249" spans="4:21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4"/>
    </row>
    <row r="250" spans="4:21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4"/>
    </row>
    <row r="251" spans="4:21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4"/>
    </row>
    <row r="252" spans="4:21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4"/>
    </row>
    <row r="253" spans="4:21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4"/>
    </row>
    <row r="254" spans="4:21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4"/>
    </row>
    <row r="255" spans="4:21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4"/>
    </row>
    <row r="256" spans="4:21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4"/>
    </row>
    <row r="257" spans="4:21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4"/>
    </row>
    <row r="258" spans="4:21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4"/>
    </row>
    <row r="259" spans="4:21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4"/>
    </row>
    <row r="260" spans="4:21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4"/>
    </row>
    <row r="261" spans="4:21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4"/>
    </row>
    <row r="262" spans="4:21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4"/>
    </row>
    <row r="263" spans="4:21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4"/>
    </row>
    <row r="264" spans="4:21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4"/>
    </row>
    <row r="265" spans="4:21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4"/>
    </row>
    <row r="266" spans="4:21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4"/>
    </row>
    <row r="267" spans="4:21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4"/>
    </row>
    <row r="268" spans="4:21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4"/>
    </row>
    <row r="269" spans="4:21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4"/>
    </row>
    <row r="270" spans="4:21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4"/>
    </row>
    <row r="271" spans="4:21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4"/>
    </row>
    <row r="272" spans="4:21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4"/>
    </row>
    <row r="273" spans="4:21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4"/>
    </row>
    <row r="274" spans="4:21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4"/>
    </row>
    <row r="275" spans="4:21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4"/>
    </row>
    <row r="276" spans="4:21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4"/>
    </row>
    <row r="277" spans="4:21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4"/>
    </row>
    <row r="278" spans="4:21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4"/>
    </row>
    <row r="279" spans="4:21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4"/>
    </row>
    <row r="280" spans="4:21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4"/>
    </row>
    <row r="281" spans="4:21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4"/>
    </row>
    <row r="282" spans="4:21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4"/>
    </row>
    <row r="283" spans="4:21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4"/>
    </row>
    <row r="284" spans="4:21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4"/>
    </row>
    <row r="285" spans="4:21"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4"/>
    </row>
    <row r="286" spans="4:21"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4"/>
    </row>
    <row r="287" spans="4:21"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4"/>
    </row>
    <row r="288" spans="4:21"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4"/>
    </row>
    <row r="289" spans="4:21"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4"/>
    </row>
    <row r="290" spans="4:21"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4"/>
    </row>
  </sheetData>
  <mergeCells count="27">
    <mergeCell ref="J2:U2"/>
    <mergeCell ref="I3:U3"/>
    <mergeCell ref="I4:U4"/>
    <mergeCell ref="K6:U6"/>
    <mergeCell ref="B12:U12"/>
    <mergeCell ref="B13:U13"/>
    <mergeCell ref="B70:C70"/>
    <mergeCell ref="A7:U7"/>
    <mergeCell ref="A9:A10"/>
    <mergeCell ref="B9:B10"/>
    <mergeCell ref="C9:C10"/>
    <mergeCell ref="D9:D10"/>
    <mergeCell ref="E9:E10"/>
    <mergeCell ref="F9:H9"/>
    <mergeCell ref="I9:K9"/>
    <mergeCell ref="L9:N9"/>
    <mergeCell ref="O9:Q9"/>
    <mergeCell ref="R9:T9"/>
    <mergeCell ref="U9:U10"/>
    <mergeCell ref="B97:C97"/>
    <mergeCell ref="B99:C99"/>
    <mergeCell ref="A111:U111"/>
    <mergeCell ref="B80:U80"/>
    <mergeCell ref="B84:C84"/>
    <mergeCell ref="B92:C92"/>
    <mergeCell ref="B95:U95"/>
    <mergeCell ref="B88:U88"/>
  </mergeCells>
  <phoneticPr fontId="28" type="noConversion"/>
  <pageMargins left="0.15748031496062992" right="0.17" top="0.15748031496062992" bottom="0.15748031496062992" header="0.31496062992125984" footer="0.31496062992125984"/>
  <pageSetup paperSize="9" scale="7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K291"/>
  <sheetViews>
    <sheetView topLeftCell="A2" workbookViewId="0">
      <selection activeCell="A2" sqref="A1:IV65536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8.7109375" style="3" customWidth="1"/>
    <col min="22" max="22" width="44.5703125" style="5" customWidth="1"/>
    <col min="23" max="16384" width="9.140625" style="1"/>
  </cols>
  <sheetData>
    <row r="1" spans="1:35" ht="9" customHeight="1"/>
    <row r="2" spans="1:35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119"/>
    </row>
    <row r="3" spans="1:35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119"/>
    </row>
    <row r="4" spans="1:35" s="3" customFormat="1" ht="16.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119"/>
    </row>
    <row r="5" spans="1:35" s="3" customFormat="1" ht="20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8"/>
      <c r="T5" s="118"/>
      <c r="U5" s="118"/>
      <c r="V5" s="119"/>
    </row>
    <row r="6" spans="1:35" s="3" customFormat="1" ht="46.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119"/>
    </row>
    <row r="7" spans="1:35" s="3" customFormat="1" ht="18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119"/>
    </row>
    <row r="8" spans="1:35" s="3" customFormat="1" ht="2.25" customHeight="1">
      <c r="A8" s="117"/>
      <c r="V8" s="119"/>
    </row>
    <row r="9" spans="1:35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361</v>
      </c>
      <c r="P9" s="480"/>
      <c r="Q9" s="480"/>
      <c r="R9" s="488" t="s">
        <v>444</v>
      </c>
      <c r="S9" s="489"/>
      <c r="T9" s="490"/>
      <c r="U9" s="478" t="s">
        <v>322</v>
      </c>
      <c r="V9" s="119"/>
    </row>
    <row r="10" spans="1:35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120" t="s">
        <v>68</v>
      </c>
      <c r="S10" s="120" t="s">
        <v>323</v>
      </c>
      <c r="T10" s="120" t="s">
        <v>324</v>
      </c>
      <c r="U10" s="479"/>
      <c r="V10" s="119"/>
    </row>
    <row r="11" spans="1:35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22">
        <v>19</v>
      </c>
      <c r="T11" s="122">
        <v>20</v>
      </c>
      <c r="U11" s="122">
        <v>21</v>
      </c>
      <c r="V11" s="119"/>
    </row>
    <row r="12" spans="1:35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7"/>
      <c r="V12" s="119"/>
    </row>
    <row r="13" spans="1:35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3"/>
      <c r="V13" s="123"/>
      <c r="W13" s="124"/>
      <c r="X13" s="124"/>
      <c r="Y13" s="124"/>
      <c r="Z13" s="124"/>
      <c r="AA13" s="124"/>
      <c r="AB13" s="124"/>
      <c r="AC13" s="125"/>
      <c r="AD13" s="125"/>
      <c r="AE13" s="125"/>
      <c r="AF13" s="125"/>
      <c r="AG13" s="125"/>
      <c r="AH13" s="126"/>
      <c r="AI13" s="126"/>
    </row>
    <row r="14" spans="1:35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2"/>
      <c r="V14" s="133"/>
    </row>
    <row r="15" spans="1:35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 t="s">
        <v>417</v>
      </c>
      <c r="G15" s="138" t="s">
        <v>346</v>
      </c>
      <c r="H15" s="115">
        <v>600</v>
      </c>
      <c r="I15" s="136" t="s">
        <v>445</v>
      </c>
      <c r="J15" s="138" t="s">
        <v>419</v>
      </c>
      <c r="K15" s="115">
        <v>6800</v>
      </c>
      <c r="L15" s="136" t="s">
        <v>446</v>
      </c>
      <c r="M15" s="138" t="s">
        <v>421</v>
      </c>
      <c r="N15" s="115">
        <v>1796</v>
      </c>
      <c r="O15" s="136" t="s">
        <v>447</v>
      </c>
      <c r="P15" s="138" t="s">
        <v>423</v>
      </c>
      <c r="Q15" s="115">
        <v>1796</v>
      </c>
      <c r="R15" s="136" t="s">
        <v>448</v>
      </c>
      <c r="S15" s="138" t="s">
        <v>425</v>
      </c>
      <c r="T15" s="115">
        <v>4700</v>
      </c>
      <c r="U15" s="115">
        <f>H15+K15+T15+N15+Q15</f>
        <v>15692</v>
      </c>
      <c r="V15" s="123"/>
    </row>
    <row r="16" spans="1:35" s="3" customFormat="1" ht="72.75" customHeight="1">
      <c r="A16" s="139" t="s">
        <v>61</v>
      </c>
      <c r="B16" s="140" t="s">
        <v>75</v>
      </c>
      <c r="C16" s="141" t="s">
        <v>373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143" t="s">
        <v>326</v>
      </c>
      <c r="S16" s="146" t="s">
        <v>339</v>
      </c>
      <c r="T16" s="145">
        <v>685</v>
      </c>
      <c r="U16" s="115">
        <f>H16+K16+T16+N16+Q16</f>
        <v>685</v>
      </c>
      <c r="V16" s="123"/>
    </row>
    <row r="17" spans="1:22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149">
        <v>94</v>
      </c>
      <c r="J17" s="150"/>
      <c r="K17" s="151">
        <f>K15+K16</f>
        <v>6800</v>
      </c>
      <c r="L17" s="149">
        <v>36</v>
      </c>
      <c r="M17" s="150"/>
      <c r="N17" s="151">
        <f>N15+N16</f>
        <v>1796</v>
      </c>
      <c r="O17" s="149">
        <v>25</v>
      </c>
      <c r="P17" s="150"/>
      <c r="Q17" s="151">
        <f>Q15+Q16</f>
        <v>1796</v>
      </c>
      <c r="R17" s="149">
        <v>81</v>
      </c>
      <c r="S17" s="150"/>
      <c r="T17" s="151">
        <f>T15+T16</f>
        <v>5385</v>
      </c>
      <c r="U17" s="151">
        <f>U15+U16</f>
        <v>16377</v>
      </c>
      <c r="V17" s="152"/>
    </row>
    <row r="18" spans="1:22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5"/>
      <c r="S18" s="156"/>
      <c r="T18" s="157"/>
      <c r="U18" s="157"/>
      <c r="V18" s="119"/>
    </row>
    <row r="19" spans="1:22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5"/>
      <c r="S19" s="156"/>
      <c r="T19" s="157"/>
      <c r="U19" s="157"/>
      <c r="V19" s="119"/>
    </row>
    <row r="20" spans="1:22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356</v>
      </c>
      <c r="G20" s="113" t="s">
        <v>357</v>
      </c>
      <c r="H20" s="115">
        <v>222</v>
      </c>
      <c r="I20" s="159">
        <v>0</v>
      </c>
      <c r="J20" s="160">
        <v>0</v>
      </c>
      <c r="K20" s="115">
        <v>0</v>
      </c>
      <c r="L20" s="227">
        <v>0</v>
      </c>
      <c r="M20" s="228">
        <v>0</v>
      </c>
      <c r="N20" s="210">
        <v>0</v>
      </c>
      <c r="O20" s="112" t="s">
        <v>327</v>
      </c>
      <c r="P20" s="113" t="s">
        <v>377</v>
      </c>
      <c r="Q20" s="115">
        <v>260</v>
      </c>
      <c r="R20" s="112">
        <v>0</v>
      </c>
      <c r="S20" s="113">
        <v>0</v>
      </c>
      <c r="T20" s="115">
        <v>0</v>
      </c>
      <c r="U20" s="115">
        <f t="shared" ref="U20:U25" si="0">H20+K20+T20+N20+Q20</f>
        <v>482</v>
      </c>
      <c r="V20" s="119"/>
    </row>
    <row r="21" spans="1:22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159">
        <v>0</v>
      </c>
      <c r="P21" s="160">
        <v>0</v>
      </c>
      <c r="Q21" s="115">
        <v>0</v>
      </c>
      <c r="R21" s="112">
        <v>0</v>
      </c>
      <c r="S21" s="113">
        <v>0</v>
      </c>
      <c r="T21" s="115">
        <v>0</v>
      </c>
      <c r="U21" s="115">
        <f t="shared" si="0"/>
        <v>0</v>
      </c>
      <c r="V21" s="119"/>
    </row>
    <row r="22" spans="1:22" s="3" customFormat="1" ht="139.5" customHeight="1">
      <c r="A22" s="134" t="s">
        <v>95</v>
      </c>
      <c r="B22" s="158" t="s">
        <v>83</v>
      </c>
      <c r="C22" s="247" t="s">
        <v>469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12" t="s">
        <v>485</v>
      </c>
      <c r="J22" s="113" t="s">
        <v>488</v>
      </c>
      <c r="K22" s="115">
        <v>537.9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59">
        <v>0</v>
      </c>
      <c r="S22" s="160">
        <v>0</v>
      </c>
      <c r="T22" s="115">
        <v>0</v>
      </c>
      <c r="U22" s="115">
        <f t="shared" si="0"/>
        <v>537.9</v>
      </c>
      <c r="V22" s="123"/>
    </row>
    <row r="23" spans="1:22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403</v>
      </c>
      <c r="H23" s="115">
        <v>101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59">
        <v>0</v>
      </c>
      <c r="S23" s="160">
        <v>0</v>
      </c>
      <c r="T23" s="115">
        <v>0</v>
      </c>
      <c r="U23" s="115">
        <f t="shared" si="0"/>
        <v>101</v>
      </c>
      <c r="V23" s="119"/>
    </row>
    <row r="24" spans="1:22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59">
        <v>0</v>
      </c>
      <c r="S24" s="160">
        <v>0</v>
      </c>
      <c r="T24" s="115">
        <v>0</v>
      </c>
      <c r="U24" s="115">
        <f t="shared" si="0"/>
        <v>0</v>
      </c>
      <c r="V24" s="119"/>
    </row>
    <row r="25" spans="1:22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159">
        <v>0</v>
      </c>
      <c r="G25" s="160">
        <v>0</v>
      </c>
      <c r="H25" s="115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159">
        <v>0</v>
      </c>
      <c r="S25" s="160">
        <v>0</v>
      </c>
      <c r="T25" s="115">
        <v>0</v>
      </c>
      <c r="U25" s="115">
        <f t="shared" si="0"/>
        <v>0</v>
      </c>
      <c r="V25" s="119"/>
    </row>
    <row r="26" spans="1:22" s="153" customFormat="1">
      <c r="A26" s="134" t="s">
        <v>99</v>
      </c>
      <c r="B26" s="147" t="s">
        <v>122</v>
      </c>
      <c r="C26" s="148"/>
      <c r="D26" s="148"/>
      <c r="E26" s="148"/>
      <c r="F26" s="149">
        <v>5</v>
      </c>
      <c r="G26" s="150"/>
      <c r="H26" s="161">
        <f>H20+H21+H22+H25+H24+H23</f>
        <v>323</v>
      </c>
      <c r="I26" s="159">
        <f>1+2-1</f>
        <v>2</v>
      </c>
      <c r="J26" s="160">
        <v>0</v>
      </c>
      <c r="K26" s="161">
        <f>K20+K21+K22+K25+K24+K23</f>
        <v>537.9</v>
      </c>
      <c r="L26" s="162">
        <v>5</v>
      </c>
      <c r="M26" s="163"/>
      <c r="N26" s="161">
        <f>N20+N21+N22+N25+N24+N23</f>
        <v>0</v>
      </c>
      <c r="O26" s="162">
        <v>2</v>
      </c>
      <c r="P26" s="163"/>
      <c r="Q26" s="161">
        <f>Q20+Q21+Q22+Q25+Q24+Q23</f>
        <v>260</v>
      </c>
      <c r="R26" s="162">
        <v>0</v>
      </c>
      <c r="S26" s="163"/>
      <c r="T26" s="161">
        <f>T20+T21+T22+T25+T24</f>
        <v>0</v>
      </c>
      <c r="U26" s="161">
        <f>SUM(U20:U25)</f>
        <v>1120.9000000000001</v>
      </c>
      <c r="V26" s="152"/>
    </row>
    <row r="27" spans="1:22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155"/>
      <c r="P27" s="156"/>
      <c r="Q27" s="157"/>
      <c r="R27" s="155"/>
      <c r="S27" s="156"/>
      <c r="T27" s="157"/>
      <c r="U27" s="157"/>
      <c r="V27" s="119"/>
    </row>
    <row r="28" spans="1:22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12" t="s">
        <v>404</v>
      </c>
      <c r="G28" s="113" t="s">
        <v>414</v>
      </c>
      <c r="H28" s="115">
        <v>56</v>
      </c>
      <c r="I28" s="112" t="s">
        <v>479</v>
      </c>
      <c r="J28" s="113" t="s">
        <v>480</v>
      </c>
      <c r="K28" s="210">
        <v>192.5</v>
      </c>
      <c r="L28" s="159">
        <v>0</v>
      </c>
      <c r="M28" s="160">
        <v>0</v>
      </c>
      <c r="N28" s="115">
        <v>0</v>
      </c>
      <c r="O28" s="159">
        <v>0</v>
      </c>
      <c r="P28" s="160">
        <v>0</v>
      </c>
      <c r="Q28" s="115">
        <v>0</v>
      </c>
      <c r="R28" s="112">
        <v>0</v>
      </c>
      <c r="S28" s="113">
        <v>0</v>
      </c>
      <c r="T28" s="114">
        <v>0</v>
      </c>
      <c r="U28" s="210">
        <f>H28+K28+T28+N28+Q28</f>
        <v>248.5</v>
      </c>
      <c r="V28" s="119"/>
    </row>
    <row r="29" spans="1:22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159">
        <v>0</v>
      </c>
      <c r="P29" s="160">
        <v>0</v>
      </c>
      <c r="Q29" s="115">
        <v>0</v>
      </c>
      <c r="R29" s="112">
        <v>0</v>
      </c>
      <c r="S29" s="113">
        <v>0</v>
      </c>
      <c r="T29" s="114">
        <v>0</v>
      </c>
      <c r="U29" s="115">
        <f>H29+K29+T29+N29+Q29</f>
        <v>0</v>
      </c>
      <c r="V29" s="119"/>
    </row>
    <row r="30" spans="1:22" s="3" customFormat="1" ht="135.75" customHeight="1">
      <c r="A30" s="134" t="s">
        <v>107</v>
      </c>
      <c r="B30" s="72" t="s">
        <v>83</v>
      </c>
      <c r="C30" s="247" t="s">
        <v>470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12" t="s">
        <v>471</v>
      </c>
      <c r="J30" s="113" t="s">
        <v>472</v>
      </c>
      <c r="K30" s="115">
        <f>130+54.19</f>
        <v>184.19</v>
      </c>
      <c r="L30" s="159">
        <v>0</v>
      </c>
      <c r="M30" s="160">
        <v>0</v>
      </c>
      <c r="N30" s="115">
        <v>0</v>
      </c>
      <c r="O30" s="159">
        <v>0</v>
      </c>
      <c r="P30" s="160">
        <v>0</v>
      </c>
      <c r="Q30" s="115">
        <v>0</v>
      </c>
      <c r="R30" s="112">
        <v>0</v>
      </c>
      <c r="S30" s="113">
        <v>0</v>
      </c>
      <c r="T30" s="114">
        <v>0</v>
      </c>
      <c r="U30" s="115">
        <f>H30+K30+T30+N30+Q30</f>
        <v>184.19</v>
      </c>
      <c r="V30" s="119"/>
    </row>
    <row r="31" spans="1:22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1</v>
      </c>
      <c r="G31" s="165"/>
      <c r="H31" s="166">
        <f>H28+H29+H30</f>
        <v>56</v>
      </c>
      <c r="I31" s="220">
        <f>12+1+2</f>
        <v>15</v>
      </c>
      <c r="J31" s="165"/>
      <c r="K31" s="219">
        <f>K28+K29+K30</f>
        <v>376.69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4">
        <v>0</v>
      </c>
      <c r="S31" s="165"/>
      <c r="T31" s="166">
        <f>T28+T29+T30</f>
        <v>0</v>
      </c>
      <c r="U31" s="222">
        <f>SUM(U28:U30)</f>
        <v>432.69</v>
      </c>
      <c r="V31" s="152"/>
    </row>
    <row r="32" spans="1:22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155"/>
      <c r="P32" s="156"/>
      <c r="Q32" s="157"/>
      <c r="R32" s="155"/>
      <c r="S32" s="156"/>
      <c r="T32" s="157"/>
      <c r="U32" s="157"/>
      <c r="V32" s="119"/>
    </row>
    <row r="33" spans="1:22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358</v>
      </c>
      <c r="G33" s="113" t="s">
        <v>405</v>
      </c>
      <c r="H33" s="114">
        <v>314</v>
      </c>
      <c r="I33" s="112" t="s">
        <v>330</v>
      </c>
      <c r="J33" s="113" t="s">
        <v>232</v>
      </c>
      <c r="K33" s="114">
        <v>140</v>
      </c>
      <c r="L33" s="159">
        <v>0</v>
      </c>
      <c r="M33" s="160">
        <v>0</v>
      </c>
      <c r="N33" s="115">
        <v>0</v>
      </c>
      <c r="O33" s="112" t="s">
        <v>330</v>
      </c>
      <c r="P33" s="113" t="s">
        <v>379</v>
      </c>
      <c r="Q33" s="115">
        <v>167</v>
      </c>
      <c r="R33" s="112">
        <v>0</v>
      </c>
      <c r="S33" s="113">
        <v>0</v>
      </c>
      <c r="T33" s="114">
        <v>0</v>
      </c>
      <c r="U33" s="115">
        <f>H33+K33+T33+N33+Q33</f>
        <v>621</v>
      </c>
      <c r="V33" s="119"/>
    </row>
    <row r="34" spans="1:22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159">
        <v>0</v>
      </c>
      <c r="P34" s="160">
        <v>0</v>
      </c>
      <c r="Q34" s="115">
        <v>0</v>
      </c>
      <c r="R34" s="112">
        <v>0</v>
      </c>
      <c r="S34" s="113">
        <v>0</v>
      </c>
      <c r="T34" s="114">
        <v>0</v>
      </c>
      <c r="U34" s="115">
        <f>H34+K34+T34+N34+Q34</f>
        <v>0</v>
      </c>
      <c r="V34" s="119"/>
    </row>
    <row r="35" spans="1:22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2">
        <v>0</v>
      </c>
      <c r="S35" s="113">
        <v>0</v>
      </c>
      <c r="T35" s="114">
        <v>0</v>
      </c>
      <c r="U35" s="115">
        <f>H35+K35+T35+N35+Q35</f>
        <v>0</v>
      </c>
      <c r="V35" s="119"/>
    </row>
    <row r="36" spans="1:22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2">
        <v>0</v>
      </c>
      <c r="S36" s="113">
        <v>0</v>
      </c>
      <c r="T36" s="114">
        <v>0</v>
      </c>
      <c r="U36" s="115">
        <f>H36+K36+T36+N36+Q36</f>
        <v>0</v>
      </c>
      <c r="V36" s="119"/>
    </row>
    <row r="37" spans="1:22" s="3" customFormat="1" ht="71.25" customHeight="1">
      <c r="A37" s="134" t="s">
        <v>117</v>
      </c>
      <c r="B37" s="72" t="s">
        <v>86</v>
      </c>
      <c r="C37" s="135" t="s">
        <v>443</v>
      </c>
      <c r="D37" s="113" t="s">
        <v>70</v>
      </c>
      <c r="E37" s="135" t="s">
        <v>69</v>
      </c>
      <c r="F37" s="113" t="s">
        <v>349</v>
      </c>
      <c r="G37" s="113" t="s">
        <v>453</v>
      </c>
      <c r="H37" s="115">
        <v>112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2">
        <v>0</v>
      </c>
      <c r="S37" s="113">
        <v>0</v>
      </c>
      <c r="T37" s="114">
        <v>0</v>
      </c>
      <c r="U37" s="115">
        <f>H37+K37+T37+N37+Q37</f>
        <v>112</v>
      </c>
      <c r="V37" s="119"/>
    </row>
    <row r="38" spans="1:22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166">
        <f>H33+H34+H35+H36+H37</f>
        <v>426</v>
      </c>
      <c r="I38" s="164">
        <v>1</v>
      </c>
      <c r="J38" s="165"/>
      <c r="K38" s="166">
        <f>K33+K34+K35+K36+K37</f>
        <v>140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167</v>
      </c>
      <c r="R38" s="164">
        <v>0</v>
      </c>
      <c r="S38" s="165"/>
      <c r="T38" s="166">
        <f>T33+T34+T35+T36+T37</f>
        <v>0</v>
      </c>
      <c r="U38" s="167">
        <f>SUM(U33:U37)</f>
        <v>733</v>
      </c>
      <c r="V38" s="152"/>
    </row>
    <row r="39" spans="1:22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112"/>
      <c r="P39" s="113"/>
      <c r="Q39" s="114"/>
      <c r="R39" s="112"/>
      <c r="S39" s="113"/>
      <c r="T39" s="114"/>
      <c r="U39" s="114"/>
      <c r="V39" s="119"/>
    </row>
    <row r="40" spans="1:22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13" t="s">
        <v>481</v>
      </c>
      <c r="J40" s="113" t="s">
        <v>482</v>
      </c>
      <c r="K40" s="210">
        <v>494.3</v>
      </c>
      <c r="L40" s="159">
        <v>0</v>
      </c>
      <c r="M40" s="160">
        <v>0</v>
      </c>
      <c r="N40" s="115">
        <v>0</v>
      </c>
      <c r="O40" s="159">
        <v>0</v>
      </c>
      <c r="P40" s="160">
        <v>0</v>
      </c>
      <c r="Q40" s="115">
        <v>0</v>
      </c>
      <c r="R40" s="112">
        <v>0</v>
      </c>
      <c r="S40" s="113">
        <v>0</v>
      </c>
      <c r="T40" s="114">
        <v>0</v>
      </c>
      <c r="U40" s="210">
        <f>H40+K40+T40+N40+Q40</f>
        <v>494.3</v>
      </c>
      <c r="V40" s="119"/>
    </row>
    <row r="41" spans="1:22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159">
        <v>0</v>
      </c>
      <c r="P41" s="160">
        <v>0</v>
      </c>
      <c r="Q41" s="115">
        <v>0</v>
      </c>
      <c r="R41" s="112">
        <v>0</v>
      </c>
      <c r="S41" s="113">
        <v>0</v>
      </c>
      <c r="T41" s="114">
        <v>0</v>
      </c>
      <c r="U41" s="115">
        <f>H41+K41+T41+N41+Q41</f>
        <v>0</v>
      </c>
      <c r="V41" s="119"/>
    </row>
    <row r="42" spans="1:22" s="3" customFormat="1" ht="105.75" customHeight="1">
      <c r="A42" s="134" t="s">
        <v>134</v>
      </c>
      <c r="B42" s="72" t="s">
        <v>83</v>
      </c>
      <c r="C42" s="135" t="s">
        <v>406</v>
      </c>
      <c r="D42" s="113" t="s">
        <v>280</v>
      </c>
      <c r="E42" s="135" t="s">
        <v>69</v>
      </c>
      <c r="F42" s="113" t="s">
        <v>415</v>
      </c>
      <c r="G42" s="113" t="s">
        <v>409</v>
      </c>
      <c r="H42" s="115">
        <v>564.1</v>
      </c>
      <c r="I42" s="113" t="s">
        <v>415</v>
      </c>
      <c r="J42" s="113" t="s">
        <v>465</v>
      </c>
      <c r="K42" s="115">
        <v>620.6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2">
        <v>0</v>
      </c>
      <c r="S42" s="113">
        <v>0</v>
      </c>
      <c r="T42" s="114">
        <v>0</v>
      </c>
      <c r="U42" s="115">
        <f>H42+K42+T42+N42+Q42</f>
        <v>1184.7</v>
      </c>
      <c r="V42" s="119"/>
    </row>
    <row r="43" spans="1:22" s="153" customFormat="1">
      <c r="A43" s="134" t="s">
        <v>135</v>
      </c>
      <c r="B43" s="147" t="s">
        <v>123</v>
      </c>
      <c r="C43" s="148"/>
      <c r="D43" s="148"/>
      <c r="E43" s="148"/>
      <c r="F43" s="164">
        <v>2</v>
      </c>
      <c r="G43" s="165"/>
      <c r="H43" s="166">
        <f>H40+H41+H42</f>
        <v>564.1</v>
      </c>
      <c r="I43" s="220">
        <f>2+1+1</f>
        <v>4</v>
      </c>
      <c r="J43" s="165"/>
      <c r="K43" s="219">
        <f>K40+K41+K42</f>
        <v>1114.9000000000001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4">
        <v>0</v>
      </c>
      <c r="S43" s="165"/>
      <c r="T43" s="166">
        <f>T40+T41+T42</f>
        <v>0</v>
      </c>
      <c r="U43" s="222">
        <f>SUM(U40:U42)</f>
        <v>1679</v>
      </c>
      <c r="V43" s="152"/>
    </row>
    <row r="44" spans="1:22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112"/>
      <c r="P44" s="113"/>
      <c r="Q44" s="114"/>
      <c r="R44" s="112"/>
      <c r="S44" s="113"/>
      <c r="T44" s="114"/>
      <c r="U44" s="114"/>
      <c r="V44" s="119"/>
    </row>
    <row r="45" spans="1:22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159">
        <v>0</v>
      </c>
      <c r="P45" s="160">
        <v>0</v>
      </c>
      <c r="Q45" s="115">
        <v>0</v>
      </c>
      <c r="R45" s="112">
        <v>0</v>
      </c>
      <c r="S45" s="113">
        <v>0</v>
      </c>
      <c r="T45" s="114">
        <v>0</v>
      </c>
      <c r="U45" s="115">
        <f>H45+K45+T45+N45+Q45</f>
        <v>0</v>
      </c>
      <c r="V45" s="119"/>
    </row>
    <row r="46" spans="1:22" s="3" customFormat="1" ht="108" customHeight="1">
      <c r="A46" s="134" t="s">
        <v>138</v>
      </c>
      <c r="B46" s="72" t="s">
        <v>127</v>
      </c>
      <c r="C46" s="135" t="s">
        <v>473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3" t="s">
        <v>462</v>
      </c>
      <c r="J46" s="113" t="s">
        <v>463</v>
      </c>
      <c r="K46" s="114">
        <v>8.8000000000000007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2">
        <v>0</v>
      </c>
      <c r="S46" s="113">
        <v>0</v>
      </c>
      <c r="T46" s="114">
        <v>0</v>
      </c>
      <c r="U46" s="115">
        <f>H46+K46+T46+N46+Q46</f>
        <v>8.8000000000000007</v>
      </c>
      <c r="V46" s="119"/>
    </row>
    <row r="47" spans="1:22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159">
        <v>0</v>
      </c>
      <c r="P47" s="160">
        <v>0</v>
      </c>
      <c r="Q47" s="115">
        <v>0</v>
      </c>
      <c r="R47" s="112">
        <v>0</v>
      </c>
      <c r="S47" s="113">
        <v>0</v>
      </c>
      <c r="T47" s="114">
        <v>0</v>
      </c>
      <c r="U47" s="115">
        <f>H47+K47+T47+N47+Q47</f>
        <v>0</v>
      </c>
      <c r="V47" s="119"/>
    </row>
    <row r="48" spans="1:22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2">
        <v>0</v>
      </c>
      <c r="S48" s="113">
        <v>0</v>
      </c>
      <c r="T48" s="114">
        <v>0</v>
      </c>
      <c r="U48" s="115">
        <f>H48+K48+T48</f>
        <v>0</v>
      </c>
      <c r="V48" s="119"/>
    </row>
    <row r="49" spans="1:22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2</v>
      </c>
      <c r="J49" s="165"/>
      <c r="K49" s="166">
        <f>+K45+K46+K47+K48</f>
        <v>8.8000000000000007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4">
        <v>0</v>
      </c>
      <c r="S49" s="165"/>
      <c r="T49" s="166">
        <f>+T45+T46+T47+T48</f>
        <v>0</v>
      </c>
      <c r="U49" s="167">
        <f>SUM(U45:U47)</f>
        <v>8.8000000000000007</v>
      </c>
      <c r="V49" s="152"/>
    </row>
    <row r="50" spans="1:22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112"/>
      <c r="P50" s="113"/>
      <c r="Q50" s="114"/>
      <c r="R50" s="112"/>
      <c r="S50" s="113"/>
      <c r="T50" s="114"/>
      <c r="U50" s="114"/>
      <c r="V50" s="119"/>
    </row>
    <row r="51" spans="1:22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13" t="s">
        <v>353</v>
      </c>
      <c r="G51" s="113" t="s">
        <v>354</v>
      </c>
      <c r="H51" s="115">
        <v>4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159">
        <v>0</v>
      </c>
      <c r="P51" s="160">
        <v>0</v>
      </c>
      <c r="Q51" s="115">
        <v>0</v>
      </c>
      <c r="R51" s="112">
        <v>0</v>
      </c>
      <c r="S51" s="113">
        <v>0</v>
      </c>
      <c r="T51" s="114">
        <v>0</v>
      </c>
      <c r="U51" s="115">
        <f>H51+K51+T51+N51+Q51</f>
        <v>4</v>
      </c>
      <c r="V51" s="119"/>
    </row>
    <row r="52" spans="1:22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159">
        <v>0</v>
      </c>
      <c r="P52" s="160">
        <v>0</v>
      </c>
      <c r="Q52" s="115">
        <v>0</v>
      </c>
      <c r="R52" s="112">
        <v>0</v>
      </c>
      <c r="S52" s="113">
        <v>0</v>
      </c>
      <c r="T52" s="114">
        <v>0</v>
      </c>
      <c r="U52" s="115">
        <f>H52+K52+T52+N52+Q52</f>
        <v>0</v>
      </c>
      <c r="V52" s="119"/>
    </row>
    <row r="53" spans="1:22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2">
        <v>0</v>
      </c>
      <c r="S53" s="113">
        <v>0</v>
      </c>
      <c r="T53" s="114">
        <v>0</v>
      </c>
      <c r="U53" s="115">
        <f>H53+K53+T53+N53+Q53</f>
        <v>0</v>
      </c>
      <c r="V53" s="119"/>
    </row>
    <row r="54" spans="1:22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Q51+Q52+Q53</f>
        <v>0</v>
      </c>
      <c r="R54" s="149">
        <v>0</v>
      </c>
      <c r="S54" s="150"/>
      <c r="T54" s="151">
        <f>T51+T52</f>
        <v>0</v>
      </c>
      <c r="U54" s="151">
        <f>U51+U52+U53</f>
        <v>4</v>
      </c>
      <c r="V54" s="152"/>
    </row>
    <row r="55" spans="1:22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112"/>
      <c r="P55" s="113"/>
      <c r="Q55" s="114"/>
      <c r="R55" s="112"/>
      <c r="S55" s="113"/>
      <c r="T55" s="114"/>
      <c r="U55" s="114"/>
      <c r="V55" s="119"/>
    </row>
    <row r="56" spans="1:22" s="3" customFormat="1" ht="108" customHeight="1">
      <c r="A56" s="134" t="s">
        <v>296</v>
      </c>
      <c r="B56" s="72" t="s">
        <v>131</v>
      </c>
      <c r="C56" s="135" t="s">
        <v>454</v>
      </c>
      <c r="D56" s="113" t="s">
        <v>433</v>
      </c>
      <c r="E56" s="135" t="s">
        <v>69</v>
      </c>
      <c r="F56" s="112">
        <v>0</v>
      </c>
      <c r="G56" s="113">
        <v>0</v>
      </c>
      <c r="H56" s="114">
        <v>0</v>
      </c>
      <c r="I56" s="112" t="s">
        <v>455</v>
      </c>
      <c r="J56" s="113" t="s">
        <v>439</v>
      </c>
      <c r="K56" s="114">
        <v>168.8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2">
        <v>0</v>
      </c>
      <c r="S56" s="113">
        <v>0</v>
      </c>
      <c r="T56" s="114">
        <v>0</v>
      </c>
      <c r="U56" s="115">
        <f>H56+K56+T56+N56+Q56</f>
        <v>168.8</v>
      </c>
      <c r="V56" s="119"/>
    </row>
    <row r="57" spans="1:22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1</v>
      </c>
      <c r="J57" s="150"/>
      <c r="K57" s="151">
        <f>K56</f>
        <v>168.8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49">
        <v>0</v>
      </c>
      <c r="S57" s="150"/>
      <c r="T57" s="151">
        <f>T56</f>
        <v>0</v>
      </c>
      <c r="U57" s="167">
        <f>SUM(U56)</f>
        <v>168.8</v>
      </c>
      <c r="V57" s="152"/>
    </row>
    <row r="58" spans="1:22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112"/>
      <c r="P58" s="113"/>
      <c r="Q58" s="114"/>
      <c r="R58" s="112"/>
      <c r="S58" s="113"/>
      <c r="T58" s="114"/>
      <c r="U58" s="114"/>
      <c r="V58" s="119"/>
    </row>
    <row r="59" spans="1:22" s="3" customFormat="1" ht="106.5" customHeight="1">
      <c r="A59" s="134" t="s">
        <v>147</v>
      </c>
      <c r="B59" s="72" t="s">
        <v>131</v>
      </c>
      <c r="C59" s="247" t="s">
        <v>449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 t="s">
        <v>456</v>
      </c>
      <c r="J59" s="113" t="s">
        <v>440</v>
      </c>
      <c r="K59" s="114">
        <v>16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2">
        <v>0</v>
      </c>
      <c r="S59" s="113">
        <v>0</v>
      </c>
      <c r="T59" s="114">
        <v>0</v>
      </c>
      <c r="U59" s="115">
        <f>H59+K59+T59+N59+Q59</f>
        <v>16</v>
      </c>
      <c r="V59" s="119"/>
    </row>
    <row r="60" spans="1:22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2</v>
      </c>
      <c r="J60" s="150"/>
      <c r="K60" s="151">
        <f>K59</f>
        <v>16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49">
        <v>0</v>
      </c>
      <c r="S60" s="150"/>
      <c r="T60" s="151">
        <f>T59</f>
        <v>0</v>
      </c>
      <c r="U60" s="167">
        <f>SUM(U59)</f>
        <v>16</v>
      </c>
      <c r="V60" s="152"/>
    </row>
    <row r="61" spans="1:22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112"/>
      <c r="P61" s="113"/>
      <c r="Q61" s="114"/>
      <c r="R61" s="112"/>
      <c r="S61" s="113"/>
      <c r="T61" s="114"/>
      <c r="U61" s="114"/>
      <c r="V61" s="119"/>
    </row>
    <row r="62" spans="1:22" s="3" customFormat="1" ht="105.75" customHeight="1">
      <c r="A62" s="134" t="s">
        <v>205</v>
      </c>
      <c r="B62" s="72" t="s">
        <v>131</v>
      </c>
      <c r="C62" s="135" t="s">
        <v>426</v>
      </c>
      <c r="D62" s="113" t="s">
        <v>70</v>
      </c>
      <c r="E62" s="135" t="s">
        <v>69</v>
      </c>
      <c r="F62" s="112" t="s">
        <v>416</v>
      </c>
      <c r="G62" s="113" t="s">
        <v>427</v>
      </c>
      <c r="H62" s="114">
        <v>358</v>
      </c>
      <c r="I62" s="112">
        <v>0</v>
      </c>
      <c r="J62" s="113">
        <v>0</v>
      </c>
      <c r="K62" s="114">
        <v>0</v>
      </c>
      <c r="L62" s="112" t="s">
        <v>331</v>
      </c>
      <c r="M62" s="113" t="s">
        <v>355</v>
      </c>
      <c r="N62" s="114">
        <v>417</v>
      </c>
      <c r="O62" s="112" t="s">
        <v>331</v>
      </c>
      <c r="P62" s="113" t="s">
        <v>355</v>
      </c>
      <c r="Q62" s="114">
        <v>417</v>
      </c>
      <c r="R62" s="112">
        <v>0</v>
      </c>
      <c r="S62" s="113">
        <v>0</v>
      </c>
      <c r="T62" s="114">
        <v>0</v>
      </c>
      <c r="U62" s="115">
        <f>H62+K62+T62+N62+Q62</f>
        <v>1192</v>
      </c>
      <c r="V62" s="119"/>
    </row>
    <row r="63" spans="1:22" s="3" customFormat="1" ht="105.75" customHeight="1">
      <c r="A63" s="243" t="s">
        <v>206</v>
      </c>
      <c r="B63" s="252" t="s">
        <v>81</v>
      </c>
      <c r="C63" s="241" t="s">
        <v>124</v>
      </c>
      <c r="D63" s="207" t="s">
        <v>70</v>
      </c>
      <c r="E63" s="241" t="s">
        <v>69</v>
      </c>
      <c r="F63" s="112">
        <v>0</v>
      </c>
      <c r="G63" s="113">
        <v>0</v>
      </c>
      <c r="H63" s="114">
        <v>0</v>
      </c>
      <c r="I63" s="112">
        <v>0</v>
      </c>
      <c r="J63" s="113">
        <v>0</v>
      </c>
      <c r="K63" s="114">
        <v>0</v>
      </c>
      <c r="L63" s="214" t="s">
        <v>490</v>
      </c>
      <c r="M63" s="207" t="s">
        <v>489</v>
      </c>
      <c r="N63" s="217">
        <v>427</v>
      </c>
      <c r="O63" s="112">
        <v>0</v>
      </c>
      <c r="P63" s="113">
        <v>0</v>
      </c>
      <c r="Q63" s="114">
        <v>0</v>
      </c>
      <c r="R63" s="112">
        <v>0</v>
      </c>
      <c r="S63" s="113">
        <v>0</v>
      </c>
      <c r="T63" s="114">
        <v>0</v>
      </c>
      <c r="U63" s="210">
        <f>H63+K63+T63+N63+Q63</f>
        <v>427</v>
      </c>
      <c r="V63" s="119"/>
    </row>
    <row r="64" spans="1:22" s="153" customFormat="1">
      <c r="A64" s="243" t="s">
        <v>211</v>
      </c>
      <c r="B64" s="147" t="s">
        <v>123</v>
      </c>
      <c r="C64" s="148"/>
      <c r="D64" s="148"/>
      <c r="E64" s="148"/>
      <c r="F64" s="149">
        <v>3</v>
      </c>
      <c r="G64" s="150"/>
      <c r="H64" s="151">
        <f>H62+H63</f>
        <v>358</v>
      </c>
      <c r="I64" s="149">
        <v>0</v>
      </c>
      <c r="J64" s="150"/>
      <c r="K64" s="151">
        <f>K62+K63</f>
        <v>0</v>
      </c>
      <c r="L64" s="213">
        <v>7</v>
      </c>
      <c r="M64" s="150"/>
      <c r="N64" s="151">
        <f>N62+N63</f>
        <v>844</v>
      </c>
      <c r="O64" s="149">
        <v>2</v>
      </c>
      <c r="P64" s="150"/>
      <c r="Q64" s="151">
        <f>Q62+Q63</f>
        <v>417</v>
      </c>
      <c r="R64" s="149">
        <v>0</v>
      </c>
      <c r="S64" s="150"/>
      <c r="T64" s="151">
        <f>T62</f>
        <v>0</v>
      </c>
      <c r="U64" s="212">
        <f>U62+U63</f>
        <v>1619</v>
      </c>
      <c r="V64" s="152"/>
    </row>
    <row r="65" spans="1:22" s="3" customFormat="1" ht="43.5" customHeight="1">
      <c r="A65" s="243" t="s">
        <v>212</v>
      </c>
      <c r="B65" s="72" t="s">
        <v>303</v>
      </c>
      <c r="C65" s="155"/>
      <c r="D65" s="155"/>
      <c r="E65" s="155"/>
      <c r="F65" s="112"/>
      <c r="G65" s="113"/>
      <c r="H65" s="114"/>
      <c r="I65" s="112"/>
      <c r="J65" s="113"/>
      <c r="K65" s="114"/>
      <c r="L65" s="112"/>
      <c r="M65" s="113"/>
      <c r="N65" s="114"/>
      <c r="O65" s="112"/>
      <c r="P65" s="113"/>
      <c r="Q65" s="114"/>
      <c r="R65" s="112"/>
      <c r="S65" s="113"/>
      <c r="T65" s="114"/>
      <c r="U65" s="114"/>
      <c r="V65" s="119"/>
    </row>
    <row r="66" spans="1:22" s="3" customFormat="1" ht="69" customHeight="1">
      <c r="A66" s="243" t="s">
        <v>148</v>
      </c>
      <c r="B66" s="72" t="s">
        <v>304</v>
      </c>
      <c r="C66" s="135" t="s">
        <v>89</v>
      </c>
      <c r="D66" s="113" t="s">
        <v>70</v>
      </c>
      <c r="E66" s="135" t="s">
        <v>69</v>
      </c>
      <c r="F66" s="112">
        <v>0</v>
      </c>
      <c r="G66" s="113">
        <v>0</v>
      </c>
      <c r="H66" s="114">
        <v>0</v>
      </c>
      <c r="I66" s="112" t="s">
        <v>483</v>
      </c>
      <c r="J66" s="113" t="s">
        <v>484</v>
      </c>
      <c r="K66" s="114">
        <v>2632.5</v>
      </c>
      <c r="L66" s="112">
        <v>0</v>
      </c>
      <c r="M66" s="113">
        <v>0</v>
      </c>
      <c r="N66" s="114">
        <v>0</v>
      </c>
      <c r="O66" s="112">
        <v>0</v>
      </c>
      <c r="P66" s="113">
        <v>0</v>
      </c>
      <c r="Q66" s="114">
        <v>0</v>
      </c>
      <c r="R66" s="112">
        <v>0</v>
      </c>
      <c r="S66" s="113">
        <v>0</v>
      </c>
      <c r="T66" s="114">
        <v>0</v>
      </c>
      <c r="U66" s="115">
        <f>H66+K66+T66+N66+Q66</f>
        <v>2632.5</v>
      </c>
      <c r="V66" s="119"/>
    </row>
    <row r="67" spans="1:22" s="153" customFormat="1">
      <c r="A67" s="243" t="s">
        <v>149</v>
      </c>
      <c r="B67" s="147" t="s">
        <v>123</v>
      </c>
      <c r="C67" s="148"/>
      <c r="D67" s="148"/>
      <c r="E67" s="148"/>
      <c r="F67" s="149">
        <v>0</v>
      </c>
      <c r="G67" s="149"/>
      <c r="H67" s="151">
        <f>H66</f>
        <v>0</v>
      </c>
      <c r="I67" s="149">
        <v>0</v>
      </c>
      <c r="J67" s="150"/>
      <c r="K67" s="151">
        <f>K66</f>
        <v>2632.5</v>
      </c>
      <c r="L67" s="149">
        <v>0</v>
      </c>
      <c r="M67" s="149"/>
      <c r="N67" s="151">
        <f>N66</f>
        <v>0</v>
      </c>
      <c r="O67" s="149">
        <v>0</v>
      </c>
      <c r="P67" s="149"/>
      <c r="Q67" s="151">
        <f>Q66</f>
        <v>0</v>
      </c>
      <c r="R67" s="149">
        <v>0</v>
      </c>
      <c r="S67" s="149"/>
      <c r="T67" s="151">
        <f>T66</f>
        <v>0</v>
      </c>
      <c r="U67" s="167">
        <f>SUM(U66)</f>
        <v>2632.5</v>
      </c>
      <c r="V67" s="152"/>
    </row>
    <row r="68" spans="1:22" s="153" customFormat="1" ht="69" customHeight="1">
      <c r="A68" s="243" t="s">
        <v>213</v>
      </c>
      <c r="B68" s="168" t="s">
        <v>283</v>
      </c>
      <c r="C68" s="135" t="s">
        <v>89</v>
      </c>
      <c r="D68" s="113" t="s">
        <v>70</v>
      </c>
      <c r="E68" s="135" t="s">
        <v>69</v>
      </c>
      <c r="F68" s="112">
        <v>0</v>
      </c>
      <c r="G68" s="113">
        <v>0</v>
      </c>
      <c r="H68" s="114">
        <v>0</v>
      </c>
      <c r="I68" s="112">
        <v>0</v>
      </c>
      <c r="J68" s="113">
        <v>0</v>
      </c>
      <c r="K68" s="114">
        <v>0</v>
      </c>
      <c r="L68" s="112">
        <v>0</v>
      </c>
      <c r="M68" s="113">
        <v>0</v>
      </c>
      <c r="N68" s="114">
        <v>0</v>
      </c>
      <c r="O68" s="112">
        <v>0</v>
      </c>
      <c r="P68" s="113">
        <v>0</v>
      </c>
      <c r="Q68" s="114">
        <v>0</v>
      </c>
      <c r="R68" s="112">
        <v>0</v>
      </c>
      <c r="S68" s="113">
        <v>0</v>
      </c>
      <c r="T68" s="114">
        <v>0</v>
      </c>
      <c r="U68" s="115">
        <f>H68+K68+T68+N68+Q68</f>
        <v>0</v>
      </c>
      <c r="V68" s="169"/>
    </row>
    <row r="69" spans="1:22" s="153" customFormat="1">
      <c r="A69" s="243" t="s">
        <v>150</v>
      </c>
      <c r="B69" s="147" t="s">
        <v>123</v>
      </c>
      <c r="C69" s="148"/>
      <c r="D69" s="148"/>
      <c r="E69" s="148"/>
      <c r="F69" s="149">
        <v>0</v>
      </c>
      <c r="G69" s="149"/>
      <c r="H69" s="151">
        <f>H68</f>
        <v>0</v>
      </c>
      <c r="I69" s="149"/>
      <c r="J69" s="150"/>
      <c r="K69" s="151">
        <f>K68</f>
        <v>0</v>
      </c>
      <c r="L69" s="149"/>
      <c r="M69" s="149"/>
      <c r="N69" s="151">
        <f>N68</f>
        <v>0</v>
      </c>
      <c r="O69" s="149"/>
      <c r="P69" s="149"/>
      <c r="Q69" s="151">
        <f>Q68</f>
        <v>0</v>
      </c>
      <c r="R69" s="149"/>
      <c r="S69" s="149"/>
      <c r="T69" s="151">
        <f>T68</f>
        <v>0</v>
      </c>
      <c r="U69" s="167">
        <f>U68</f>
        <v>0</v>
      </c>
      <c r="V69" s="152"/>
    </row>
    <row r="70" spans="1:22" s="3" customFormat="1">
      <c r="A70" s="243" t="s">
        <v>151</v>
      </c>
      <c r="B70" s="170" t="s">
        <v>79</v>
      </c>
      <c r="C70" s="155"/>
      <c r="D70" s="155"/>
      <c r="E70" s="155"/>
      <c r="F70" s="155"/>
      <c r="G70" s="155"/>
      <c r="H70" s="171">
        <f>H26+H31+H43+H49+H54+H38+H60+H57+H64+H67+H69</f>
        <v>1731.1</v>
      </c>
      <c r="I70" s="172"/>
      <c r="J70" s="173"/>
      <c r="K70" s="218">
        <f>K26+K31+K43+K49+K54+K38+K60+K57+K64+K67+K69</f>
        <v>4995.59</v>
      </c>
      <c r="L70" s="172"/>
      <c r="M70" s="172"/>
      <c r="N70" s="171">
        <f>N26+N31+N43+N49+N54+N38+N60+N57+N64+N67+N69</f>
        <v>844</v>
      </c>
      <c r="O70" s="172"/>
      <c r="P70" s="172"/>
      <c r="Q70" s="171">
        <f>Q26+Q31+Q43+Q49+Q54+Q38+Q60+Q57+Q64+Q67+Q69</f>
        <v>844</v>
      </c>
      <c r="R70" s="172"/>
      <c r="S70" s="172"/>
      <c r="T70" s="171">
        <f>T26+T31+T43+T49+T54+T38+T60+T57+T64+T67</f>
        <v>0</v>
      </c>
      <c r="U70" s="218">
        <f>U26+U31+U43+U49+U54+U38+U60+U57+U64+U67+U69</f>
        <v>8414.69</v>
      </c>
      <c r="V70" s="119"/>
    </row>
    <row r="71" spans="1:22" s="179" customFormat="1" ht="18.75" customHeight="1">
      <c r="A71" s="243" t="s">
        <v>152</v>
      </c>
      <c r="B71" s="469" t="s">
        <v>133</v>
      </c>
      <c r="C71" s="470"/>
      <c r="D71" s="174"/>
      <c r="E71" s="174"/>
      <c r="F71" s="164"/>
      <c r="G71" s="164"/>
      <c r="H71" s="166">
        <f>H72+H74+H75+H76+H78+H80+H77+H79</f>
        <v>2331.1</v>
      </c>
      <c r="I71" s="175"/>
      <c r="J71" s="176"/>
      <c r="K71" s="251">
        <f>K72+K74+K75+K76+K78+K80+K77+K79</f>
        <v>11795.59</v>
      </c>
      <c r="L71" s="175"/>
      <c r="M71" s="175"/>
      <c r="N71" s="166">
        <f>N72+N74+N75+N76+N78+N80+N77+N79</f>
        <v>2640</v>
      </c>
      <c r="O71" s="175"/>
      <c r="P71" s="175"/>
      <c r="Q71" s="166">
        <f>Q72+Q74+Q75+Q76+Q78+Q80+Q77+Q79</f>
        <v>2640</v>
      </c>
      <c r="R71" s="175"/>
      <c r="S71" s="175"/>
      <c r="T71" s="166">
        <f>T72+T74+T75+T76+T78+T80+T77+T79</f>
        <v>4700</v>
      </c>
      <c r="U71" s="219">
        <f>T71+N71+K71+H71</f>
        <v>21466.69</v>
      </c>
      <c r="V71" s="178"/>
    </row>
    <row r="72" spans="1:22" s="184" customFormat="1" ht="26.25" customHeight="1">
      <c r="A72" s="243" t="s">
        <v>153</v>
      </c>
      <c r="B72" s="72" t="s">
        <v>78</v>
      </c>
      <c r="C72" s="180"/>
      <c r="D72" s="181"/>
      <c r="E72" s="181"/>
      <c r="F72" s="112"/>
      <c r="G72" s="112"/>
      <c r="H72" s="114">
        <f>H15</f>
        <v>600</v>
      </c>
      <c r="I72" s="112"/>
      <c r="J72" s="113"/>
      <c r="K72" s="114">
        <f>K15</f>
        <v>6800</v>
      </c>
      <c r="L72" s="112"/>
      <c r="M72" s="112"/>
      <c r="N72" s="114">
        <f>N15</f>
        <v>1796</v>
      </c>
      <c r="O72" s="112"/>
      <c r="P72" s="112"/>
      <c r="Q72" s="114">
        <f>Q15</f>
        <v>1796</v>
      </c>
      <c r="R72" s="112"/>
      <c r="S72" s="112"/>
      <c r="T72" s="114">
        <f>T15</f>
        <v>4700</v>
      </c>
      <c r="U72" s="115">
        <f>H72+K72+N72+Q72+T72</f>
        <v>15692</v>
      </c>
      <c r="V72" s="183"/>
    </row>
    <row r="73" spans="1:22" s="184" customFormat="1" ht="26.25" customHeight="1">
      <c r="A73" s="243" t="s">
        <v>154</v>
      </c>
      <c r="B73" s="141" t="s">
        <v>373</v>
      </c>
      <c r="C73" s="180"/>
      <c r="D73" s="181"/>
      <c r="E73" s="181"/>
      <c r="F73" s="112"/>
      <c r="G73" s="112"/>
      <c r="H73" s="114">
        <f>H16</f>
        <v>0</v>
      </c>
      <c r="I73" s="112"/>
      <c r="J73" s="113"/>
      <c r="K73" s="114">
        <f>K16</f>
        <v>0</v>
      </c>
      <c r="L73" s="112"/>
      <c r="M73" s="112"/>
      <c r="N73" s="114">
        <f>N16</f>
        <v>0</v>
      </c>
      <c r="O73" s="112"/>
      <c r="P73" s="112"/>
      <c r="Q73" s="114">
        <f>Q16</f>
        <v>0</v>
      </c>
      <c r="R73" s="112"/>
      <c r="S73" s="112"/>
      <c r="T73" s="114">
        <f>T16</f>
        <v>685</v>
      </c>
      <c r="U73" s="115">
        <f t="shared" ref="U73:U80" si="1">H73+K73+N73+Q73+T73</f>
        <v>685</v>
      </c>
      <c r="V73" s="183"/>
    </row>
    <row r="74" spans="1:22" s="3" customFormat="1" ht="25.5">
      <c r="A74" s="243" t="s">
        <v>155</v>
      </c>
      <c r="B74" s="72" t="s">
        <v>87</v>
      </c>
      <c r="C74" s="172"/>
      <c r="D74" s="155"/>
      <c r="E74" s="155"/>
      <c r="F74" s="159"/>
      <c r="G74" s="159"/>
      <c r="H74" s="115">
        <f>H20+H28+H33+H40+H45+H51</f>
        <v>596</v>
      </c>
      <c r="I74" s="159"/>
      <c r="J74" s="160"/>
      <c r="K74" s="210">
        <f>K20+K28+K33+K40+K45+K51</f>
        <v>826.8</v>
      </c>
      <c r="L74" s="159"/>
      <c r="M74" s="159"/>
      <c r="N74" s="115">
        <f>N20+N28+N33+N40+N45+N51+N63</f>
        <v>427</v>
      </c>
      <c r="O74" s="159"/>
      <c r="P74" s="159"/>
      <c r="Q74" s="115">
        <f>Q20+Q28+Q33+Q40+Q45+Q51</f>
        <v>427</v>
      </c>
      <c r="R74" s="159"/>
      <c r="S74" s="159"/>
      <c r="T74" s="115">
        <f>T20+T28+T33+T40+T45+T51</f>
        <v>0</v>
      </c>
      <c r="U74" s="210">
        <f t="shared" si="1"/>
        <v>2276.8000000000002</v>
      </c>
      <c r="V74" s="119"/>
    </row>
    <row r="75" spans="1:22" s="3" customFormat="1" ht="25.5">
      <c r="A75" s="243" t="s">
        <v>194</v>
      </c>
      <c r="B75" s="72" t="s">
        <v>88</v>
      </c>
      <c r="C75" s="172"/>
      <c r="D75" s="155"/>
      <c r="E75" s="155"/>
      <c r="F75" s="159"/>
      <c r="G75" s="159"/>
      <c r="H75" s="115">
        <f>H21+H29+H34+H41+H47+H52</f>
        <v>0</v>
      </c>
      <c r="I75" s="159"/>
      <c r="J75" s="160"/>
      <c r="K75" s="185">
        <f>K21+K29+K34+K41+K47+K52</f>
        <v>0</v>
      </c>
      <c r="L75" s="159"/>
      <c r="M75" s="159"/>
      <c r="N75" s="115">
        <f>N21+N29+N34+N41+N47+N52</f>
        <v>0</v>
      </c>
      <c r="O75" s="159"/>
      <c r="P75" s="159"/>
      <c r="Q75" s="115">
        <f>Q21+Q29+Q34+Q41+Q47+Q52</f>
        <v>0</v>
      </c>
      <c r="R75" s="159"/>
      <c r="S75" s="159"/>
      <c r="T75" s="115">
        <f>T21+T29+T34+T41+T47+T52</f>
        <v>0</v>
      </c>
      <c r="U75" s="115">
        <f t="shared" si="1"/>
        <v>0</v>
      </c>
      <c r="V75" s="119"/>
    </row>
    <row r="76" spans="1:22" s="3" customFormat="1" ht="38.25">
      <c r="A76" s="243" t="s">
        <v>214</v>
      </c>
      <c r="B76" s="72" t="s">
        <v>428</v>
      </c>
      <c r="C76" s="172"/>
      <c r="D76" s="155"/>
      <c r="E76" s="155"/>
      <c r="F76" s="159"/>
      <c r="G76" s="159"/>
      <c r="H76" s="115">
        <f>H22+H30+H35+H42+H46+H56+H62+H66+H53+H68+H59</f>
        <v>922.1</v>
      </c>
      <c r="I76" s="159"/>
      <c r="J76" s="160"/>
      <c r="K76" s="115">
        <f>K22+K30+K35+K42+K46+K56+K62+K66+K53+K68+K59</f>
        <v>4168.79</v>
      </c>
      <c r="L76" s="159"/>
      <c r="M76" s="159"/>
      <c r="N76" s="115">
        <f>N22+N30+N35+N42+N46+N56+N62+N66+N53+N68+N59</f>
        <v>417</v>
      </c>
      <c r="O76" s="159"/>
      <c r="P76" s="159"/>
      <c r="Q76" s="115">
        <f>Q22+Q30+Q35+Q42+Q46+Q56+Q62+Q66+Q53+Q68+Q59</f>
        <v>417</v>
      </c>
      <c r="R76" s="159"/>
      <c r="S76" s="159"/>
      <c r="T76" s="115">
        <f>T22+T30+T35+T42+T46+T56+T62+T66+T53+T68+T59</f>
        <v>0</v>
      </c>
      <c r="U76" s="115">
        <f t="shared" si="1"/>
        <v>5924.89</v>
      </c>
      <c r="V76" s="119"/>
    </row>
    <row r="77" spans="1:22" s="3" customFormat="1" ht="40.5" customHeight="1">
      <c r="A77" s="243" t="s">
        <v>215</v>
      </c>
      <c r="B77" s="72" t="s">
        <v>318</v>
      </c>
      <c r="C77" s="155"/>
      <c r="D77" s="155"/>
      <c r="E77" s="155"/>
      <c r="F77" s="159"/>
      <c r="G77" s="159"/>
      <c r="H77" s="115">
        <f>H23</f>
        <v>101</v>
      </c>
      <c r="I77" s="159"/>
      <c r="J77" s="160"/>
      <c r="K77" s="185">
        <f>K23</f>
        <v>0</v>
      </c>
      <c r="L77" s="159"/>
      <c r="M77" s="159"/>
      <c r="N77" s="115">
        <f>N23</f>
        <v>0</v>
      </c>
      <c r="O77" s="159"/>
      <c r="P77" s="159"/>
      <c r="Q77" s="115">
        <f>Q23</f>
        <v>0</v>
      </c>
      <c r="R77" s="159"/>
      <c r="S77" s="159"/>
      <c r="T77" s="115">
        <f>T23</f>
        <v>0</v>
      </c>
      <c r="U77" s="115">
        <f t="shared" si="1"/>
        <v>101</v>
      </c>
      <c r="V77" s="119"/>
    </row>
    <row r="78" spans="1:22" s="3" customFormat="1" ht="37.5" customHeight="1">
      <c r="A78" s="243" t="s">
        <v>216</v>
      </c>
      <c r="B78" s="72" t="s">
        <v>90</v>
      </c>
      <c r="C78" s="155"/>
      <c r="D78" s="155"/>
      <c r="E78" s="155"/>
      <c r="F78" s="159"/>
      <c r="G78" s="159"/>
      <c r="H78" s="115">
        <f>H25</f>
        <v>0</v>
      </c>
      <c r="I78" s="159"/>
      <c r="J78" s="160"/>
      <c r="K78" s="185">
        <f>K25</f>
        <v>0</v>
      </c>
      <c r="L78" s="159"/>
      <c r="M78" s="159"/>
      <c r="N78" s="115">
        <f>N25</f>
        <v>0</v>
      </c>
      <c r="O78" s="159"/>
      <c r="P78" s="159"/>
      <c r="Q78" s="115">
        <f>Q25</f>
        <v>0</v>
      </c>
      <c r="R78" s="159"/>
      <c r="S78" s="159"/>
      <c r="T78" s="115">
        <f>T25</f>
        <v>0</v>
      </c>
      <c r="U78" s="115">
        <f t="shared" si="1"/>
        <v>0</v>
      </c>
      <c r="V78" s="119"/>
    </row>
    <row r="79" spans="1:22" s="3" customFormat="1" ht="25.5">
      <c r="A79" s="243" t="s">
        <v>380</v>
      </c>
      <c r="B79" s="72" t="s">
        <v>181</v>
      </c>
      <c r="C79" s="155"/>
      <c r="D79" s="155"/>
      <c r="E79" s="155"/>
      <c r="F79" s="159"/>
      <c r="G79" s="159"/>
      <c r="H79" s="115">
        <f>H24</f>
        <v>0</v>
      </c>
      <c r="I79" s="159"/>
      <c r="J79" s="160"/>
      <c r="K79" s="185">
        <f>K24</f>
        <v>0</v>
      </c>
      <c r="L79" s="159"/>
      <c r="M79" s="159"/>
      <c r="N79" s="115">
        <f>N24</f>
        <v>0</v>
      </c>
      <c r="O79" s="159"/>
      <c r="P79" s="159"/>
      <c r="Q79" s="115">
        <f>Q24</f>
        <v>0</v>
      </c>
      <c r="R79" s="159"/>
      <c r="S79" s="159"/>
      <c r="T79" s="115">
        <f>T24</f>
        <v>0</v>
      </c>
      <c r="U79" s="115">
        <f t="shared" si="1"/>
        <v>0</v>
      </c>
      <c r="V79" s="119"/>
    </row>
    <row r="80" spans="1:22" s="3" customFormat="1" ht="25.5">
      <c r="A80" s="243" t="s">
        <v>491</v>
      </c>
      <c r="B80" s="72" t="s">
        <v>442</v>
      </c>
      <c r="C80" s="155"/>
      <c r="D80" s="155"/>
      <c r="E80" s="155"/>
      <c r="F80" s="159"/>
      <c r="G80" s="159"/>
      <c r="H80" s="115">
        <f>H37</f>
        <v>112</v>
      </c>
      <c r="I80" s="159"/>
      <c r="J80" s="160"/>
      <c r="K80" s="185">
        <f>K37</f>
        <v>0</v>
      </c>
      <c r="L80" s="159"/>
      <c r="M80" s="159"/>
      <c r="N80" s="115">
        <f>N37</f>
        <v>0</v>
      </c>
      <c r="O80" s="159"/>
      <c r="P80" s="159"/>
      <c r="Q80" s="115">
        <f>Q37</f>
        <v>0</v>
      </c>
      <c r="R80" s="159"/>
      <c r="S80" s="159"/>
      <c r="T80" s="115">
        <f>T37</f>
        <v>0</v>
      </c>
      <c r="U80" s="115">
        <f t="shared" si="1"/>
        <v>112</v>
      </c>
      <c r="V80" s="119"/>
    </row>
    <row r="81" spans="1:37" s="3" customFormat="1" ht="41.25" hidden="1" customHeight="1">
      <c r="A81" s="121" t="s">
        <v>320</v>
      </c>
      <c r="B81" s="471" t="s">
        <v>179</v>
      </c>
      <c r="C81" s="472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3"/>
      <c r="V81" s="123"/>
      <c r="W81" s="124"/>
      <c r="X81" s="124"/>
      <c r="Y81" s="124"/>
      <c r="Z81" s="124"/>
      <c r="AA81" s="124"/>
      <c r="AB81" s="124"/>
      <c r="AC81" s="125"/>
      <c r="AD81" s="125"/>
      <c r="AE81" s="125"/>
      <c r="AF81" s="125"/>
      <c r="AG81" s="125"/>
      <c r="AH81" s="126"/>
      <c r="AI81" s="126"/>
    </row>
    <row r="82" spans="1:37" s="3" customFormat="1" ht="82.5" hidden="1" customHeight="1">
      <c r="A82" s="134" t="s">
        <v>160</v>
      </c>
      <c r="B82" s="186" t="s">
        <v>156</v>
      </c>
      <c r="C82" s="135" t="s">
        <v>157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87">
        <f>H82+K82+T82</f>
        <v>0</v>
      </c>
      <c r="V82" s="123" t="s">
        <v>198</v>
      </c>
      <c r="W82" s="124"/>
      <c r="X82" s="124"/>
      <c r="Y82" s="124"/>
      <c r="Z82" s="124"/>
      <c r="AA82" s="124"/>
      <c r="AB82" s="124"/>
      <c r="AC82" s="125"/>
      <c r="AD82" s="125"/>
      <c r="AE82" s="125"/>
      <c r="AF82" s="125"/>
      <c r="AG82" s="125"/>
      <c r="AH82" s="126"/>
      <c r="AI82" s="126"/>
    </row>
    <row r="83" spans="1:37" s="3" customFormat="1" ht="60.75" hidden="1" customHeight="1">
      <c r="A83" s="134" t="s">
        <v>161</v>
      </c>
      <c r="B83" s="186" t="s">
        <v>158</v>
      </c>
      <c r="C83" s="135" t="s">
        <v>76</v>
      </c>
      <c r="D83" s="113" t="s">
        <v>70</v>
      </c>
      <c r="E83" s="135" t="s">
        <v>69</v>
      </c>
      <c r="F83" s="112">
        <v>0</v>
      </c>
      <c r="G83" s="112">
        <v>0</v>
      </c>
      <c r="H83" s="182">
        <v>0</v>
      </c>
      <c r="I83" s="112">
        <v>0</v>
      </c>
      <c r="J83" s="112">
        <v>0</v>
      </c>
      <c r="K83" s="182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87">
        <f>H83+K83+T83+N83</f>
        <v>0</v>
      </c>
      <c r="V83" s="123" t="s">
        <v>197</v>
      </c>
      <c r="W83" s="124"/>
      <c r="X83" s="124"/>
      <c r="Y83" s="124"/>
      <c r="Z83" s="124"/>
      <c r="AA83" s="124"/>
      <c r="AB83" s="124"/>
      <c r="AC83" s="125"/>
      <c r="AD83" s="125"/>
      <c r="AE83" s="125"/>
      <c r="AF83" s="125"/>
      <c r="AG83" s="125"/>
      <c r="AH83" s="126"/>
      <c r="AI83" s="126"/>
    </row>
    <row r="84" spans="1:37" s="3" customFormat="1" ht="70.5" hidden="1" customHeight="1">
      <c r="A84" s="134" t="s">
        <v>162</v>
      </c>
      <c r="B84" s="186" t="s">
        <v>159</v>
      </c>
      <c r="C84" s="135" t="s">
        <v>181</v>
      </c>
      <c r="D84" s="113" t="s">
        <v>70</v>
      </c>
      <c r="E84" s="135" t="s">
        <v>69</v>
      </c>
      <c r="F84" s="112">
        <v>0</v>
      </c>
      <c r="G84" s="112">
        <v>0</v>
      </c>
      <c r="H84" s="182">
        <v>0</v>
      </c>
      <c r="I84" s="112">
        <v>0</v>
      </c>
      <c r="J84" s="112">
        <v>0</v>
      </c>
      <c r="K84" s="182">
        <v>0</v>
      </c>
      <c r="L84" s="112">
        <v>0</v>
      </c>
      <c r="M84" s="112">
        <v>0</v>
      </c>
      <c r="N84" s="182">
        <v>0</v>
      </c>
      <c r="O84" s="112">
        <v>0</v>
      </c>
      <c r="P84" s="112">
        <v>0</v>
      </c>
      <c r="Q84" s="182">
        <v>0</v>
      </c>
      <c r="R84" s="112">
        <v>0</v>
      </c>
      <c r="S84" s="112">
        <v>0</v>
      </c>
      <c r="T84" s="182">
        <v>0</v>
      </c>
      <c r="U84" s="187">
        <f>H84+K84+T84+N84</f>
        <v>0</v>
      </c>
      <c r="V84" s="123" t="s">
        <v>198</v>
      </c>
      <c r="W84" s="124"/>
      <c r="X84" s="124"/>
      <c r="Y84" s="124"/>
      <c r="Z84" s="124"/>
      <c r="AA84" s="124"/>
      <c r="AB84" s="124"/>
      <c r="AC84" s="125"/>
      <c r="AD84" s="125"/>
      <c r="AE84" s="125"/>
      <c r="AF84" s="125"/>
      <c r="AG84" s="125"/>
      <c r="AH84" s="126"/>
      <c r="AI84" s="126"/>
    </row>
    <row r="85" spans="1:37" s="153" customFormat="1" ht="33.75" hidden="1" customHeight="1">
      <c r="A85" s="134" t="s">
        <v>163</v>
      </c>
      <c r="B85" s="469" t="s">
        <v>174</v>
      </c>
      <c r="C85" s="470"/>
      <c r="D85" s="188"/>
      <c r="E85" s="188"/>
      <c r="F85" s="188"/>
      <c r="G85" s="188"/>
      <c r="H85" s="189">
        <f>H86+H87+H88</f>
        <v>0</v>
      </c>
      <c r="I85" s="188"/>
      <c r="J85" s="188"/>
      <c r="K85" s="189">
        <f>K86+K87+K88</f>
        <v>0</v>
      </c>
      <c r="L85" s="188"/>
      <c r="M85" s="188"/>
      <c r="N85" s="189">
        <f>N86+N87+N88</f>
        <v>0</v>
      </c>
      <c r="O85" s="188"/>
      <c r="P85" s="188"/>
      <c r="Q85" s="189">
        <f>Q86+Q87+Q88</f>
        <v>0</v>
      </c>
      <c r="R85" s="188"/>
      <c r="S85" s="188"/>
      <c r="T85" s="189">
        <f>T86+T87+T88</f>
        <v>0</v>
      </c>
      <c r="U85" s="190">
        <f>H85+K85+T85+N85</f>
        <v>0</v>
      </c>
      <c r="V85" s="191"/>
      <c r="W85" s="192"/>
      <c r="X85" s="192"/>
      <c r="Y85" s="192"/>
      <c r="Z85" s="192"/>
      <c r="AA85" s="192"/>
      <c r="AB85" s="192"/>
      <c r="AC85" s="193"/>
      <c r="AD85" s="193"/>
      <c r="AE85" s="193"/>
      <c r="AF85" s="193"/>
      <c r="AG85" s="193"/>
      <c r="AH85" s="194"/>
      <c r="AI85" s="194"/>
    </row>
    <row r="86" spans="1:37" s="3" customFormat="1" ht="24.75" hidden="1" customHeight="1">
      <c r="A86" s="134" t="s">
        <v>168</v>
      </c>
      <c r="B86" s="135" t="s">
        <v>157</v>
      </c>
      <c r="C86" s="195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87">
        <f>H86+K86+T86</f>
        <v>0</v>
      </c>
      <c r="V86" s="123"/>
      <c r="W86" s="124"/>
      <c r="X86" s="124"/>
      <c r="Y86" s="124"/>
      <c r="Z86" s="124"/>
      <c r="AA86" s="124"/>
      <c r="AB86" s="124"/>
      <c r="AC86" s="125"/>
      <c r="AD86" s="125"/>
      <c r="AE86" s="125"/>
      <c r="AF86" s="125"/>
      <c r="AG86" s="125"/>
      <c r="AH86" s="126"/>
      <c r="AI86" s="126"/>
    </row>
    <row r="87" spans="1:37" s="3" customFormat="1" ht="24" hidden="1" customHeight="1">
      <c r="A87" s="134" t="s">
        <v>169</v>
      </c>
      <c r="B87" s="135" t="s">
        <v>76</v>
      </c>
      <c r="C87" s="195"/>
      <c r="D87" s="196"/>
      <c r="E87" s="196"/>
      <c r="F87" s="196"/>
      <c r="G87" s="196"/>
      <c r="H87" s="197">
        <f>H83</f>
        <v>0</v>
      </c>
      <c r="I87" s="196"/>
      <c r="J87" s="196"/>
      <c r="K87" s="19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7">
        <f>T83</f>
        <v>0</v>
      </c>
      <c r="U87" s="197">
        <f>U83</f>
        <v>0</v>
      </c>
      <c r="V87" s="123"/>
      <c r="W87" s="124"/>
      <c r="X87" s="124"/>
      <c r="Y87" s="124"/>
      <c r="Z87" s="124"/>
      <c r="AA87" s="124"/>
      <c r="AB87" s="124"/>
      <c r="AC87" s="125"/>
      <c r="AD87" s="125"/>
      <c r="AE87" s="125"/>
      <c r="AF87" s="125"/>
      <c r="AG87" s="125"/>
      <c r="AH87" s="126"/>
      <c r="AI87" s="126"/>
    </row>
    <row r="88" spans="1:37" s="3" customFormat="1" ht="32.25" hidden="1" customHeight="1">
      <c r="A88" s="134" t="s">
        <v>170</v>
      </c>
      <c r="B88" s="135" t="s">
        <v>181</v>
      </c>
      <c r="C88" s="196"/>
      <c r="D88" s="196"/>
      <c r="E88" s="196"/>
      <c r="F88" s="196"/>
      <c r="G88" s="196"/>
      <c r="H88" s="197">
        <f>H84</f>
        <v>0</v>
      </c>
      <c r="I88" s="196"/>
      <c r="J88" s="196"/>
      <c r="K88" s="197">
        <f>K84</f>
        <v>0</v>
      </c>
      <c r="L88" s="196"/>
      <c r="M88" s="196"/>
      <c r="N88" s="197">
        <f>N84</f>
        <v>0</v>
      </c>
      <c r="O88" s="196"/>
      <c r="P88" s="196"/>
      <c r="Q88" s="197">
        <f>Q84</f>
        <v>0</v>
      </c>
      <c r="R88" s="196"/>
      <c r="S88" s="196"/>
      <c r="T88" s="196">
        <f>T84</f>
        <v>0</v>
      </c>
      <c r="U88" s="196">
        <f>U84</f>
        <v>0</v>
      </c>
      <c r="V88" s="123"/>
      <c r="W88" s="124"/>
      <c r="X88" s="124"/>
      <c r="Y88" s="124"/>
      <c r="Z88" s="124"/>
      <c r="AA88" s="124"/>
      <c r="AB88" s="124"/>
      <c r="AC88" s="125"/>
      <c r="AD88" s="125"/>
      <c r="AE88" s="125"/>
      <c r="AF88" s="125"/>
      <c r="AG88" s="125"/>
      <c r="AH88" s="126"/>
      <c r="AI88" s="126"/>
    </row>
    <row r="89" spans="1:37" s="3" customFormat="1" ht="18.75" customHeight="1">
      <c r="A89" s="121" t="s">
        <v>217</v>
      </c>
      <c r="B89" s="461" t="s">
        <v>218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3"/>
      <c r="V89" s="123"/>
      <c r="W89" s="124"/>
      <c r="X89" s="124"/>
      <c r="Y89" s="124"/>
      <c r="Z89" s="124"/>
      <c r="AA89" s="124"/>
      <c r="AB89" s="124"/>
      <c r="AC89" s="125"/>
      <c r="AD89" s="125"/>
      <c r="AE89" s="125"/>
      <c r="AF89" s="125"/>
      <c r="AG89" s="125"/>
      <c r="AH89" s="126"/>
      <c r="AI89" s="126"/>
    </row>
    <row r="90" spans="1:37" s="3" customFormat="1" ht="123" customHeight="1">
      <c r="A90" s="134" t="s">
        <v>160</v>
      </c>
      <c r="B90" s="198" t="s">
        <v>176</v>
      </c>
      <c r="C90" s="141" t="s">
        <v>171</v>
      </c>
      <c r="D90" s="113" t="s">
        <v>70</v>
      </c>
      <c r="E90" s="135" t="s">
        <v>69</v>
      </c>
      <c r="F90" s="199" t="s">
        <v>332</v>
      </c>
      <c r="G90" s="113" t="s">
        <v>336</v>
      </c>
      <c r="H90" s="182">
        <f>4926-160-20</f>
        <v>4746</v>
      </c>
      <c r="I90" s="199" t="s">
        <v>333</v>
      </c>
      <c r="J90" s="113" t="s">
        <v>251</v>
      </c>
      <c r="K90" s="182">
        <f>4926-52</f>
        <v>4874</v>
      </c>
      <c r="L90" s="199" t="s">
        <v>333</v>
      </c>
      <c r="M90" s="113" t="s">
        <v>251</v>
      </c>
      <c r="N90" s="182">
        <v>4926</v>
      </c>
      <c r="O90" s="199" t="s">
        <v>333</v>
      </c>
      <c r="P90" s="113" t="s">
        <v>251</v>
      </c>
      <c r="Q90" s="182">
        <v>4926</v>
      </c>
      <c r="R90" s="199" t="s">
        <v>334</v>
      </c>
      <c r="S90" s="113" t="s">
        <v>251</v>
      </c>
      <c r="T90" s="182">
        <v>14778</v>
      </c>
      <c r="U90" s="115">
        <f>H90+K90+N90+Q90+T90</f>
        <v>34250</v>
      </c>
      <c r="V90" s="119"/>
    </row>
    <row r="91" spans="1:37" s="3" customFormat="1" ht="80.25" hidden="1" customHeight="1">
      <c r="A91" s="134" t="s">
        <v>161</v>
      </c>
      <c r="B91" s="200" t="s">
        <v>182</v>
      </c>
      <c r="C91" s="135" t="s">
        <v>157</v>
      </c>
      <c r="D91" s="113" t="s">
        <v>70</v>
      </c>
      <c r="E91" s="135" t="s">
        <v>69</v>
      </c>
      <c r="F91" s="159">
        <v>0</v>
      </c>
      <c r="G91" s="159">
        <v>0</v>
      </c>
      <c r="H91" s="182">
        <v>0</v>
      </c>
      <c r="I91" s="159">
        <v>0</v>
      </c>
      <c r="J91" s="159">
        <v>0</v>
      </c>
      <c r="K91" s="182">
        <v>0</v>
      </c>
      <c r="L91" s="159">
        <v>0</v>
      </c>
      <c r="M91" s="159">
        <v>0</v>
      </c>
      <c r="N91" s="182">
        <v>0</v>
      </c>
      <c r="O91" s="159">
        <v>0</v>
      </c>
      <c r="P91" s="159">
        <v>0</v>
      </c>
      <c r="Q91" s="182">
        <v>0</v>
      </c>
      <c r="R91" s="159">
        <v>0</v>
      </c>
      <c r="S91" s="159">
        <v>0</v>
      </c>
      <c r="T91" s="182">
        <v>0</v>
      </c>
      <c r="U91" s="185">
        <f>H91+K91+T91+N91</f>
        <v>0</v>
      </c>
      <c r="V91" s="119"/>
    </row>
    <row r="92" spans="1:37" s="3" customFormat="1" ht="80.25" hidden="1" customHeight="1">
      <c r="A92" s="134" t="s">
        <v>162</v>
      </c>
      <c r="B92" s="200" t="s">
        <v>180</v>
      </c>
      <c r="C92" s="135" t="s">
        <v>157</v>
      </c>
      <c r="D92" s="113" t="s">
        <v>70</v>
      </c>
      <c r="E92" s="135" t="s">
        <v>69</v>
      </c>
      <c r="F92" s="159">
        <v>0</v>
      </c>
      <c r="G92" s="159">
        <v>0</v>
      </c>
      <c r="H92" s="182">
        <v>0</v>
      </c>
      <c r="I92" s="159">
        <v>0</v>
      </c>
      <c r="J92" s="159">
        <v>0</v>
      </c>
      <c r="K92" s="182">
        <v>0</v>
      </c>
      <c r="L92" s="112">
        <v>0</v>
      </c>
      <c r="M92" s="112">
        <v>0</v>
      </c>
      <c r="N92" s="182">
        <v>0</v>
      </c>
      <c r="O92" s="112">
        <v>0</v>
      </c>
      <c r="P92" s="112">
        <v>0</v>
      </c>
      <c r="Q92" s="182">
        <v>0</v>
      </c>
      <c r="R92" s="112">
        <v>0</v>
      </c>
      <c r="S92" s="112">
        <v>0</v>
      </c>
      <c r="T92" s="182">
        <v>0</v>
      </c>
      <c r="U92" s="185">
        <f>H92+K92+T92+N92</f>
        <v>0</v>
      </c>
      <c r="V92" s="123" t="s">
        <v>198</v>
      </c>
    </row>
    <row r="93" spans="1:37" s="153" customFormat="1" ht="19.5" customHeight="1">
      <c r="A93" s="134" t="s">
        <v>161</v>
      </c>
      <c r="B93" s="469" t="s">
        <v>174</v>
      </c>
      <c r="C93" s="470"/>
      <c r="D93" s="201"/>
      <c r="E93" s="201"/>
      <c r="F93" s="201"/>
      <c r="G93" s="201"/>
      <c r="H93" s="202">
        <f>H94+H95</f>
        <v>4746</v>
      </c>
      <c r="I93" s="201"/>
      <c r="J93" s="201"/>
      <c r="K93" s="202">
        <f>K94+K95</f>
        <v>4874</v>
      </c>
      <c r="L93" s="201"/>
      <c r="M93" s="201"/>
      <c r="N93" s="202">
        <f>N94+N95</f>
        <v>4926</v>
      </c>
      <c r="O93" s="201"/>
      <c r="P93" s="201"/>
      <c r="Q93" s="202">
        <f>Q94+Q95</f>
        <v>4926</v>
      </c>
      <c r="R93" s="201"/>
      <c r="S93" s="201"/>
      <c r="T93" s="202">
        <f>T94+T95</f>
        <v>14778</v>
      </c>
      <c r="U93" s="202">
        <f>U94+U95</f>
        <v>34250</v>
      </c>
      <c r="V93" s="152"/>
    </row>
    <row r="94" spans="1:37" s="3" customFormat="1" ht="26.25" customHeight="1">
      <c r="A94" s="134" t="s">
        <v>162</v>
      </c>
      <c r="B94" s="141" t="s">
        <v>171</v>
      </c>
      <c r="C94" s="155"/>
      <c r="D94" s="159"/>
      <c r="E94" s="159"/>
      <c r="F94" s="159"/>
      <c r="G94" s="159"/>
      <c r="H94" s="185">
        <f>H90</f>
        <v>4746</v>
      </c>
      <c r="I94" s="159"/>
      <c r="J94" s="159"/>
      <c r="K94" s="185">
        <f>K90</f>
        <v>4874</v>
      </c>
      <c r="L94" s="159"/>
      <c r="M94" s="159"/>
      <c r="N94" s="185">
        <f>N90</f>
        <v>4926</v>
      </c>
      <c r="O94" s="159"/>
      <c r="P94" s="159"/>
      <c r="Q94" s="185">
        <f>Q90</f>
        <v>4926</v>
      </c>
      <c r="R94" s="159"/>
      <c r="S94" s="159"/>
      <c r="T94" s="185">
        <f>T90</f>
        <v>14778</v>
      </c>
      <c r="U94" s="185">
        <f>H94+K94+N94+Q94+T94</f>
        <v>34250</v>
      </c>
      <c r="V94" s="119"/>
    </row>
    <row r="95" spans="1:37" s="3" customFormat="1" ht="25.5" hidden="1" customHeight="1">
      <c r="A95" s="134" t="s">
        <v>173</v>
      </c>
      <c r="B95" s="135" t="s">
        <v>157</v>
      </c>
      <c r="C95" s="155"/>
      <c r="D95" s="159"/>
      <c r="E95" s="159"/>
      <c r="F95" s="159"/>
      <c r="G95" s="159"/>
      <c r="H95" s="185">
        <f>H91++H92</f>
        <v>0</v>
      </c>
      <c r="I95" s="159"/>
      <c r="J95" s="159"/>
      <c r="K95" s="185">
        <f>K91++K92</f>
        <v>0</v>
      </c>
      <c r="L95" s="159"/>
      <c r="M95" s="159"/>
      <c r="N95" s="185">
        <f>N91++N92</f>
        <v>0</v>
      </c>
      <c r="O95" s="159"/>
      <c r="P95" s="159"/>
      <c r="Q95" s="185">
        <f>Q91++Q92</f>
        <v>0</v>
      </c>
      <c r="R95" s="159"/>
      <c r="S95" s="159"/>
      <c r="T95" s="185">
        <f>T91++T92</f>
        <v>0</v>
      </c>
      <c r="U95" s="185">
        <f>U91++U92</f>
        <v>0</v>
      </c>
      <c r="V95" s="119"/>
    </row>
    <row r="96" spans="1:37" s="3" customFormat="1" ht="25.5" customHeight="1">
      <c r="A96" s="134" t="s">
        <v>297</v>
      </c>
      <c r="B96" s="495" t="s">
        <v>381</v>
      </c>
      <c r="C96" s="495"/>
      <c r="D96" s="495"/>
      <c r="E96" s="495"/>
      <c r="F96" s="495"/>
      <c r="G96" s="495"/>
      <c r="H96" s="495"/>
      <c r="I96" s="495"/>
      <c r="J96" s="495"/>
      <c r="K96" s="495"/>
      <c r="L96" s="495"/>
      <c r="M96" s="495"/>
      <c r="N96" s="495"/>
      <c r="O96" s="495"/>
      <c r="P96" s="495"/>
      <c r="Q96" s="495"/>
      <c r="R96" s="495"/>
      <c r="S96" s="495"/>
      <c r="T96" s="495"/>
      <c r="U96" s="495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8"/>
      <c r="AH96" s="248"/>
      <c r="AI96" s="126"/>
      <c r="AJ96" s="126"/>
      <c r="AK96" s="126"/>
    </row>
    <row r="97" spans="1:22" s="3" customFormat="1" ht="81.75" customHeight="1">
      <c r="A97" s="134" t="s">
        <v>164</v>
      </c>
      <c r="B97" s="249" t="s">
        <v>382</v>
      </c>
      <c r="C97" s="250" t="s">
        <v>157</v>
      </c>
      <c r="D97" s="113" t="s">
        <v>70</v>
      </c>
      <c r="E97" s="135" t="s">
        <v>69</v>
      </c>
      <c r="F97" s="112">
        <v>0</v>
      </c>
      <c r="G97" s="113">
        <v>0</v>
      </c>
      <c r="H97" s="114">
        <v>0</v>
      </c>
      <c r="I97" s="112" t="s">
        <v>492</v>
      </c>
      <c r="J97" s="112" t="s">
        <v>495</v>
      </c>
      <c r="K97" s="185">
        <f>852-2</f>
        <v>850</v>
      </c>
      <c r="L97" s="112" t="s">
        <v>493</v>
      </c>
      <c r="M97" s="112" t="s">
        <v>496</v>
      </c>
      <c r="N97" s="185">
        <v>852</v>
      </c>
      <c r="O97" s="112" t="s">
        <v>494</v>
      </c>
      <c r="P97" s="112" t="s">
        <v>497</v>
      </c>
      <c r="Q97" s="185">
        <v>852</v>
      </c>
      <c r="R97" s="112">
        <v>0</v>
      </c>
      <c r="S97" s="113">
        <v>0</v>
      </c>
      <c r="T97" s="114">
        <v>0</v>
      </c>
      <c r="U97" s="115">
        <f>H97+K97+N97+Q97+T97</f>
        <v>2554</v>
      </c>
      <c r="V97" s="119"/>
    </row>
    <row r="98" spans="1:22" s="3" customFormat="1" ht="25.5" customHeight="1">
      <c r="A98" s="134" t="s">
        <v>165</v>
      </c>
      <c r="B98" s="469" t="s">
        <v>385</v>
      </c>
      <c r="C98" s="470"/>
      <c r="D98" s="159"/>
      <c r="E98" s="159"/>
      <c r="F98" s="159"/>
      <c r="G98" s="159"/>
      <c r="H98" s="202">
        <f>H97</f>
        <v>0</v>
      </c>
      <c r="I98" s="201"/>
      <c r="J98" s="201"/>
      <c r="K98" s="202">
        <f>K97</f>
        <v>850</v>
      </c>
      <c r="L98" s="201"/>
      <c r="M98" s="201"/>
      <c r="N98" s="202">
        <f>N97</f>
        <v>852</v>
      </c>
      <c r="O98" s="201"/>
      <c r="P98" s="201"/>
      <c r="Q98" s="202">
        <f>Q97</f>
        <v>852</v>
      </c>
      <c r="R98" s="201"/>
      <c r="S98" s="201"/>
      <c r="T98" s="202">
        <f>T97</f>
        <v>0</v>
      </c>
      <c r="U98" s="202">
        <f>U97</f>
        <v>2554</v>
      </c>
      <c r="V98" s="119"/>
    </row>
    <row r="99" spans="1:22" s="3" customFormat="1" ht="25.5" customHeight="1">
      <c r="A99" s="134" t="s">
        <v>166</v>
      </c>
      <c r="B99" s="250" t="s">
        <v>157</v>
      </c>
      <c r="C99" s="223"/>
      <c r="D99" s="159"/>
      <c r="E99" s="159"/>
      <c r="F99" s="159"/>
      <c r="G99" s="159"/>
      <c r="H99" s="185">
        <f>H97</f>
        <v>0</v>
      </c>
      <c r="I99" s="159"/>
      <c r="J99" s="159"/>
      <c r="K99" s="185">
        <f>K97</f>
        <v>850</v>
      </c>
      <c r="L99" s="159"/>
      <c r="M99" s="159"/>
      <c r="N99" s="185">
        <f>N97</f>
        <v>852</v>
      </c>
      <c r="O99" s="159"/>
      <c r="P99" s="159"/>
      <c r="Q99" s="185">
        <f>Q97</f>
        <v>852</v>
      </c>
      <c r="R99" s="159"/>
      <c r="S99" s="159"/>
      <c r="T99" s="185">
        <f>T97</f>
        <v>0</v>
      </c>
      <c r="U99" s="185">
        <f>U97</f>
        <v>2554</v>
      </c>
      <c r="V99" s="119"/>
    </row>
    <row r="100" spans="1:22" s="3" customFormat="1" ht="31.5" customHeight="1">
      <c r="A100" s="134" t="s">
        <v>386</v>
      </c>
      <c r="B100" s="474" t="s">
        <v>175</v>
      </c>
      <c r="C100" s="475"/>
      <c r="D100" s="203"/>
      <c r="E100" s="203"/>
      <c r="F100" s="203"/>
      <c r="G100" s="203"/>
      <c r="H100" s="202">
        <f>H101+H102+H103+H104+H105+H106+H107+H108+H109+H110</f>
        <v>7077.1</v>
      </c>
      <c r="I100" s="203"/>
      <c r="J100" s="203"/>
      <c r="K100" s="206">
        <f>K101+K102+K103+K104+K105+K106+K107+K108+K109+K110</f>
        <v>17519.59</v>
      </c>
      <c r="L100" s="203"/>
      <c r="M100" s="203"/>
      <c r="N100" s="202">
        <f>N101+N102+N103+N104+N105+N106+N107+N108+N109+N110</f>
        <v>8418</v>
      </c>
      <c r="O100" s="203"/>
      <c r="P100" s="203"/>
      <c r="Q100" s="202">
        <f>Q101+Q102+Q103+Q104+Q105+Q106+Q107+Q108+Q109+Q110</f>
        <v>8418</v>
      </c>
      <c r="R100" s="203"/>
      <c r="S100" s="203"/>
      <c r="T100" s="202">
        <f>T101+T102+T103+T104+T105+T106+T107+T108+T109+T110</f>
        <v>20163</v>
      </c>
      <c r="U100" s="206">
        <f>U101+U102+U103+U104+U105+U106+U107+U108+U109+U110</f>
        <v>61595.69</v>
      </c>
      <c r="V100" s="119"/>
    </row>
    <row r="101" spans="1:22" s="3" customFormat="1" ht="22.5">
      <c r="A101" s="134" t="s">
        <v>387</v>
      </c>
      <c r="B101" s="135" t="s">
        <v>78</v>
      </c>
      <c r="C101" s="155"/>
      <c r="D101" s="159"/>
      <c r="E101" s="159"/>
      <c r="F101" s="159"/>
      <c r="G101" s="159"/>
      <c r="H101" s="185">
        <f>H72+H87</f>
        <v>600</v>
      </c>
      <c r="I101" s="159"/>
      <c r="J101" s="159"/>
      <c r="K101" s="185">
        <f>K72+K87</f>
        <v>6800</v>
      </c>
      <c r="L101" s="159"/>
      <c r="M101" s="159"/>
      <c r="N101" s="185">
        <f>N72+N87</f>
        <v>1796</v>
      </c>
      <c r="O101" s="159"/>
      <c r="P101" s="159"/>
      <c r="Q101" s="185">
        <f>Q72+Q87</f>
        <v>1796</v>
      </c>
      <c r="R101" s="159"/>
      <c r="S101" s="159"/>
      <c r="T101" s="185">
        <f>T72+T87</f>
        <v>4700</v>
      </c>
      <c r="U101" s="185">
        <f>H101+K101+N101+Q101+T101</f>
        <v>15692</v>
      </c>
      <c r="V101" s="119"/>
    </row>
    <row r="102" spans="1:22" s="3" customFormat="1" ht="22.5">
      <c r="A102" s="134" t="s">
        <v>388</v>
      </c>
      <c r="B102" s="141" t="s">
        <v>373</v>
      </c>
      <c r="C102" s="155"/>
      <c r="D102" s="159"/>
      <c r="E102" s="159"/>
      <c r="F102" s="159"/>
      <c r="G102" s="159"/>
      <c r="H102" s="185">
        <f>H73</f>
        <v>0</v>
      </c>
      <c r="I102" s="159"/>
      <c r="J102" s="159"/>
      <c r="K102" s="185">
        <f>K73</f>
        <v>0</v>
      </c>
      <c r="L102" s="159"/>
      <c r="M102" s="159"/>
      <c r="N102" s="185">
        <f>N73</f>
        <v>0</v>
      </c>
      <c r="O102" s="159"/>
      <c r="P102" s="159"/>
      <c r="Q102" s="185">
        <f>Q73</f>
        <v>0</v>
      </c>
      <c r="R102" s="159"/>
      <c r="S102" s="159"/>
      <c r="T102" s="185">
        <f>T73</f>
        <v>685</v>
      </c>
      <c r="U102" s="185">
        <f>H102+K102+N102+Q102+T102</f>
        <v>685</v>
      </c>
      <c r="V102" s="119"/>
    </row>
    <row r="103" spans="1:22" s="3" customFormat="1" ht="22.5">
      <c r="A103" s="134" t="s">
        <v>389</v>
      </c>
      <c r="B103" s="135" t="s">
        <v>87</v>
      </c>
      <c r="C103" s="155"/>
      <c r="D103" s="159"/>
      <c r="E103" s="159"/>
      <c r="F103" s="159"/>
      <c r="G103" s="159"/>
      <c r="H103" s="185">
        <f>H74</f>
        <v>596</v>
      </c>
      <c r="I103" s="159"/>
      <c r="J103" s="159"/>
      <c r="K103" s="204">
        <f>K74</f>
        <v>826.8</v>
      </c>
      <c r="L103" s="159"/>
      <c r="M103" s="159"/>
      <c r="N103" s="185">
        <f>N74</f>
        <v>427</v>
      </c>
      <c r="O103" s="159"/>
      <c r="P103" s="159"/>
      <c r="Q103" s="185">
        <f>Q74</f>
        <v>427</v>
      </c>
      <c r="R103" s="159"/>
      <c r="S103" s="159"/>
      <c r="T103" s="185">
        <f>T74</f>
        <v>0</v>
      </c>
      <c r="U103" s="204">
        <f>H103+K103+N103+Q103+T103</f>
        <v>2276.8000000000002</v>
      </c>
      <c r="V103" s="119"/>
    </row>
    <row r="104" spans="1:22" s="3" customFormat="1" ht="22.5">
      <c r="A104" s="134" t="s">
        <v>390</v>
      </c>
      <c r="B104" s="135" t="s">
        <v>88</v>
      </c>
      <c r="C104" s="155"/>
      <c r="D104" s="159"/>
      <c r="E104" s="159"/>
      <c r="F104" s="159"/>
      <c r="G104" s="159"/>
      <c r="H104" s="185">
        <f>H75</f>
        <v>0</v>
      </c>
      <c r="I104" s="159"/>
      <c r="J104" s="159"/>
      <c r="K104" s="185">
        <f>K75</f>
        <v>0</v>
      </c>
      <c r="L104" s="159"/>
      <c r="M104" s="159"/>
      <c r="N104" s="185">
        <f>N75</f>
        <v>0</v>
      </c>
      <c r="O104" s="159"/>
      <c r="P104" s="159"/>
      <c r="Q104" s="185">
        <f>Q75</f>
        <v>0</v>
      </c>
      <c r="R104" s="159"/>
      <c r="S104" s="159"/>
      <c r="T104" s="185">
        <f>T75</f>
        <v>0</v>
      </c>
      <c r="U104" s="185">
        <f t="shared" ref="U104:U110" si="2">H104+K104+N104+Q104+T104</f>
        <v>0</v>
      </c>
      <c r="V104" s="119"/>
    </row>
    <row r="105" spans="1:22" s="3" customFormat="1" ht="33.75">
      <c r="A105" s="134" t="s">
        <v>391</v>
      </c>
      <c r="B105" s="135" t="s">
        <v>428</v>
      </c>
      <c r="C105" s="155"/>
      <c r="D105" s="159"/>
      <c r="E105" s="159"/>
      <c r="F105" s="159"/>
      <c r="G105" s="159"/>
      <c r="H105" s="185">
        <f>H76</f>
        <v>922.1</v>
      </c>
      <c r="I105" s="159"/>
      <c r="J105" s="159"/>
      <c r="K105" s="185">
        <f>K76</f>
        <v>4168.79</v>
      </c>
      <c r="L105" s="159"/>
      <c r="M105" s="159"/>
      <c r="N105" s="185">
        <f>N76</f>
        <v>417</v>
      </c>
      <c r="O105" s="159"/>
      <c r="P105" s="159"/>
      <c r="Q105" s="185">
        <f>Q76</f>
        <v>417</v>
      </c>
      <c r="R105" s="159"/>
      <c r="S105" s="159"/>
      <c r="T105" s="185">
        <f>T76</f>
        <v>0</v>
      </c>
      <c r="U105" s="185">
        <f t="shared" si="2"/>
        <v>5924.89</v>
      </c>
      <c r="V105" s="119"/>
    </row>
    <row r="106" spans="1:22" s="3" customFormat="1" ht="22.5">
      <c r="A106" s="134" t="s">
        <v>392</v>
      </c>
      <c r="B106" s="135" t="s">
        <v>90</v>
      </c>
      <c r="C106" s="155"/>
      <c r="D106" s="159"/>
      <c r="E106" s="159"/>
      <c r="F106" s="159"/>
      <c r="G106" s="159"/>
      <c r="H106" s="185">
        <f>H78</f>
        <v>0</v>
      </c>
      <c r="I106" s="159"/>
      <c r="J106" s="159"/>
      <c r="K106" s="185">
        <f>K78</f>
        <v>0</v>
      </c>
      <c r="L106" s="159"/>
      <c r="M106" s="159"/>
      <c r="N106" s="185">
        <f>N78</f>
        <v>0</v>
      </c>
      <c r="O106" s="159"/>
      <c r="P106" s="159"/>
      <c r="Q106" s="185">
        <f>Q78</f>
        <v>0</v>
      </c>
      <c r="R106" s="159"/>
      <c r="S106" s="159"/>
      <c r="T106" s="185">
        <f>T78</f>
        <v>0</v>
      </c>
      <c r="U106" s="185">
        <f t="shared" si="2"/>
        <v>0</v>
      </c>
      <c r="V106" s="119"/>
    </row>
    <row r="107" spans="1:22" s="3" customFormat="1" ht="22.5">
      <c r="A107" s="134" t="s">
        <v>393</v>
      </c>
      <c r="B107" s="135" t="s">
        <v>442</v>
      </c>
      <c r="C107" s="155"/>
      <c r="D107" s="159"/>
      <c r="E107" s="159"/>
      <c r="F107" s="159"/>
      <c r="G107" s="159"/>
      <c r="H107" s="185">
        <f>H80</f>
        <v>112</v>
      </c>
      <c r="I107" s="159"/>
      <c r="J107" s="159"/>
      <c r="K107" s="185">
        <f>K80</f>
        <v>0</v>
      </c>
      <c r="L107" s="159"/>
      <c r="M107" s="159"/>
      <c r="N107" s="185">
        <f>N80</f>
        <v>0</v>
      </c>
      <c r="O107" s="159"/>
      <c r="P107" s="159"/>
      <c r="Q107" s="185">
        <f>Q80</f>
        <v>0</v>
      </c>
      <c r="R107" s="159"/>
      <c r="S107" s="159"/>
      <c r="T107" s="185">
        <f>T80</f>
        <v>0</v>
      </c>
      <c r="U107" s="185">
        <f t="shared" si="2"/>
        <v>112</v>
      </c>
      <c r="V107" s="119"/>
    </row>
    <row r="108" spans="1:22" s="3" customFormat="1" ht="22.5">
      <c r="A108" s="134" t="s">
        <v>394</v>
      </c>
      <c r="B108" s="135" t="s">
        <v>181</v>
      </c>
      <c r="C108" s="155"/>
      <c r="D108" s="159"/>
      <c r="E108" s="159"/>
      <c r="F108" s="159"/>
      <c r="G108" s="159"/>
      <c r="H108" s="185">
        <f>H88+H79</f>
        <v>0</v>
      </c>
      <c r="I108" s="159"/>
      <c r="J108" s="159"/>
      <c r="K108" s="185">
        <f>K88+K79</f>
        <v>0</v>
      </c>
      <c r="L108" s="159"/>
      <c r="M108" s="159"/>
      <c r="N108" s="185">
        <f>N88+N79</f>
        <v>0</v>
      </c>
      <c r="O108" s="159"/>
      <c r="P108" s="159"/>
      <c r="Q108" s="185">
        <f>Q88+Q79</f>
        <v>0</v>
      </c>
      <c r="R108" s="159"/>
      <c r="S108" s="159"/>
      <c r="T108" s="185">
        <f>T88+T79</f>
        <v>0</v>
      </c>
      <c r="U108" s="185">
        <f t="shared" si="2"/>
        <v>0</v>
      </c>
      <c r="V108" s="119"/>
    </row>
    <row r="109" spans="1:22" s="3" customFormat="1" ht="22.5">
      <c r="A109" s="134" t="s">
        <v>395</v>
      </c>
      <c r="B109" s="135" t="s">
        <v>178</v>
      </c>
      <c r="C109" s="155"/>
      <c r="D109" s="159"/>
      <c r="E109" s="159"/>
      <c r="F109" s="159"/>
      <c r="G109" s="159"/>
      <c r="H109" s="185">
        <f>H94+H77</f>
        <v>4847</v>
      </c>
      <c r="I109" s="159"/>
      <c r="J109" s="159"/>
      <c r="K109" s="185">
        <f>K94+K77</f>
        <v>4874</v>
      </c>
      <c r="L109" s="159"/>
      <c r="M109" s="159"/>
      <c r="N109" s="185">
        <f>N94+N77</f>
        <v>4926</v>
      </c>
      <c r="O109" s="159"/>
      <c r="P109" s="159"/>
      <c r="Q109" s="185">
        <f>Q94+Q77</f>
        <v>4926</v>
      </c>
      <c r="R109" s="159"/>
      <c r="S109" s="159"/>
      <c r="T109" s="185">
        <f>T94+T77</f>
        <v>14778</v>
      </c>
      <c r="U109" s="185">
        <f t="shared" si="2"/>
        <v>34351</v>
      </c>
      <c r="V109" s="119"/>
    </row>
    <row r="110" spans="1:22" s="3" customFormat="1" ht="24.75" customHeight="1">
      <c r="A110" s="134" t="s">
        <v>396</v>
      </c>
      <c r="B110" s="250" t="s">
        <v>157</v>
      </c>
      <c r="C110" s="155"/>
      <c r="D110" s="159"/>
      <c r="E110" s="159"/>
      <c r="F110" s="159"/>
      <c r="G110" s="159"/>
      <c r="H110" s="185">
        <f>H99</f>
        <v>0</v>
      </c>
      <c r="I110" s="159"/>
      <c r="J110" s="159"/>
      <c r="K110" s="185">
        <f>K99</f>
        <v>850</v>
      </c>
      <c r="L110" s="159"/>
      <c r="M110" s="159"/>
      <c r="N110" s="185">
        <f>N99</f>
        <v>852</v>
      </c>
      <c r="O110" s="159"/>
      <c r="P110" s="159"/>
      <c r="Q110" s="185">
        <f>Q99</f>
        <v>852</v>
      </c>
      <c r="R110" s="159"/>
      <c r="S110" s="159"/>
      <c r="T110" s="185">
        <f>T99</f>
        <v>0</v>
      </c>
      <c r="U110" s="185">
        <f t="shared" si="2"/>
        <v>2554</v>
      </c>
      <c r="V110" s="119"/>
    </row>
    <row r="111" spans="1:22" s="3" customFormat="1">
      <c r="A111" s="117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19"/>
    </row>
    <row r="112" spans="1:22" s="3" customFormat="1" ht="15">
      <c r="A112" s="468" t="s">
        <v>177</v>
      </c>
      <c r="B112" s="468"/>
      <c r="C112" s="468"/>
      <c r="D112" s="468"/>
      <c r="E112" s="468"/>
      <c r="F112" s="468"/>
      <c r="G112" s="468"/>
      <c r="H112" s="468"/>
      <c r="I112" s="468"/>
      <c r="J112" s="468"/>
      <c r="K112" s="468"/>
      <c r="L112" s="468"/>
      <c r="M112" s="468"/>
      <c r="N112" s="468"/>
      <c r="O112" s="468"/>
      <c r="P112" s="468"/>
      <c r="Q112" s="468"/>
      <c r="R112" s="468"/>
      <c r="S112" s="468"/>
      <c r="T112" s="468"/>
      <c r="U112" s="468"/>
      <c r="V112" s="119"/>
    </row>
    <row r="113" spans="1:22" s="3" customFormat="1">
      <c r="A113" s="11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19"/>
    </row>
    <row r="114" spans="1:22" s="3" customFormat="1">
      <c r="A114" s="117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19"/>
    </row>
    <row r="115" spans="1:22" s="3" customFormat="1">
      <c r="A115" s="117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119"/>
    </row>
    <row r="116" spans="1:2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4"/>
    </row>
    <row r="117" spans="1:2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"/>
    </row>
    <row r="118" spans="1:2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4"/>
    </row>
    <row r="119" spans="1:2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"/>
    </row>
    <row r="120" spans="1:2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"/>
    </row>
    <row r="121" spans="1:2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4"/>
    </row>
    <row r="122" spans="1:2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"/>
    </row>
    <row r="123" spans="1:2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4"/>
    </row>
    <row r="124" spans="1:2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4"/>
    </row>
    <row r="125" spans="1:2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4"/>
    </row>
    <row r="126" spans="1:2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4"/>
    </row>
    <row r="127" spans="1:2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"/>
    </row>
    <row r="128" spans="1:2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4"/>
    </row>
    <row r="129" spans="4:21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4"/>
    </row>
    <row r="130" spans="4:21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4"/>
    </row>
    <row r="131" spans="4:21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4"/>
    </row>
    <row r="132" spans="4:21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4"/>
    </row>
    <row r="133" spans="4:21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4"/>
    </row>
    <row r="134" spans="4:21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4"/>
    </row>
    <row r="135" spans="4:21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4"/>
    </row>
    <row r="136" spans="4:21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4"/>
    </row>
    <row r="137" spans="4:21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4"/>
    </row>
    <row r="138" spans="4:21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4"/>
    </row>
    <row r="139" spans="4:21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4"/>
    </row>
    <row r="140" spans="4:21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4"/>
    </row>
    <row r="141" spans="4:21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4"/>
    </row>
    <row r="142" spans="4:21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4"/>
    </row>
    <row r="143" spans="4:21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4"/>
    </row>
    <row r="144" spans="4:21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4"/>
    </row>
    <row r="145" spans="4:21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4"/>
    </row>
    <row r="146" spans="4:21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4"/>
    </row>
    <row r="147" spans="4:21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4"/>
    </row>
    <row r="148" spans="4:21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4"/>
    </row>
    <row r="149" spans="4:21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4"/>
    </row>
    <row r="150" spans="4:21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4"/>
    </row>
    <row r="151" spans="4:21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4"/>
    </row>
    <row r="152" spans="4:21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4"/>
    </row>
    <row r="153" spans="4:21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4"/>
    </row>
    <row r="154" spans="4:21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4"/>
    </row>
    <row r="155" spans="4:21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4"/>
    </row>
    <row r="156" spans="4:21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4"/>
    </row>
    <row r="157" spans="4:21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4"/>
    </row>
    <row r="158" spans="4:21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4"/>
    </row>
    <row r="159" spans="4:21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4"/>
    </row>
    <row r="160" spans="4:21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4"/>
    </row>
    <row r="161" spans="4:21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4"/>
    </row>
    <row r="162" spans="4:21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4"/>
    </row>
    <row r="163" spans="4:21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4"/>
    </row>
    <row r="164" spans="4:21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4"/>
    </row>
    <row r="165" spans="4:21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4"/>
    </row>
    <row r="166" spans="4:21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4"/>
    </row>
    <row r="167" spans="4:21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4"/>
    </row>
    <row r="168" spans="4:21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4"/>
    </row>
    <row r="169" spans="4:21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4"/>
    </row>
    <row r="170" spans="4:21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4"/>
    </row>
    <row r="171" spans="4:21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4"/>
    </row>
    <row r="172" spans="4:21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4"/>
    </row>
    <row r="173" spans="4:21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4"/>
    </row>
    <row r="174" spans="4:21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4"/>
    </row>
    <row r="175" spans="4:21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4"/>
    </row>
    <row r="176" spans="4:21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4"/>
    </row>
    <row r="177" spans="4:21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4"/>
    </row>
    <row r="178" spans="4:21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4"/>
    </row>
    <row r="179" spans="4:21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4"/>
    </row>
    <row r="180" spans="4:21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4"/>
    </row>
    <row r="181" spans="4:21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4"/>
    </row>
    <row r="182" spans="4:21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4"/>
    </row>
    <row r="183" spans="4:21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4"/>
    </row>
    <row r="184" spans="4:21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4"/>
    </row>
    <row r="185" spans="4:21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4"/>
    </row>
    <row r="186" spans="4:21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4"/>
    </row>
    <row r="187" spans="4:21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4"/>
    </row>
    <row r="188" spans="4:21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4"/>
    </row>
    <row r="189" spans="4:21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4"/>
    </row>
    <row r="190" spans="4:21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4"/>
    </row>
    <row r="191" spans="4:21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4"/>
    </row>
    <row r="192" spans="4:21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4"/>
    </row>
    <row r="193" spans="4:21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4"/>
    </row>
    <row r="194" spans="4:21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4"/>
    </row>
    <row r="195" spans="4:21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4"/>
    </row>
    <row r="196" spans="4:21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4"/>
    </row>
    <row r="197" spans="4:21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4"/>
    </row>
    <row r="198" spans="4:21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4"/>
    </row>
    <row r="199" spans="4:21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4"/>
    </row>
    <row r="200" spans="4:21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4"/>
    </row>
    <row r="201" spans="4:21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4"/>
    </row>
    <row r="202" spans="4:21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4"/>
    </row>
    <row r="203" spans="4:21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4"/>
    </row>
    <row r="204" spans="4:21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4"/>
    </row>
    <row r="205" spans="4:21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4"/>
    </row>
    <row r="206" spans="4:21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4"/>
    </row>
    <row r="207" spans="4:21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4"/>
    </row>
    <row r="208" spans="4:21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4"/>
    </row>
    <row r="209" spans="4:21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4"/>
    </row>
    <row r="210" spans="4:21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4"/>
    </row>
    <row r="211" spans="4:21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4"/>
    </row>
    <row r="212" spans="4:21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4"/>
    </row>
    <row r="213" spans="4:21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4"/>
    </row>
    <row r="214" spans="4:21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4"/>
    </row>
    <row r="215" spans="4:21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4"/>
    </row>
    <row r="216" spans="4:21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4"/>
    </row>
    <row r="217" spans="4:21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4"/>
    </row>
    <row r="218" spans="4:21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4"/>
    </row>
    <row r="219" spans="4:21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4"/>
    </row>
    <row r="220" spans="4:21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4"/>
    </row>
    <row r="221" spans="4:21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4"/>
    </row>
    <row r="222" spans="4:21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4"/>
    </row>
    <row r="223" spans="4:21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4"/>
    </row>
    <row r="224" spans="4:21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4"/>
    </row>
    <row r="225" spans="4:21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4"/>
    </row>
    <row r="226" spans="4:21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4"/>
    </row>
    <row r="227" spans="4:21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4"/>
    </row>
    <row r="228" spans="4:21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4"/>
    </row>
    <row r="229" spans="4:21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4"/>
    </row>
    <row r="230" spans="4:21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4"/>
    </row>
    <row r="231" spans="4:21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4"/>
    </row>
    <row r="232" spans="4:21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4"/>
    </row>
    <row r="233" spans="4:21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4"/>
    </row>
    <row r="234" spans="4:21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4"/>
    </row>
    <row r="235" spans="4:21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4"/>
    </row>
    <row r="236" spans="4:21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4"/>
    </row>
    <row r="237" spans="4:21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4"/>
    </row>
    <row r="238" spans="4:21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4"/>
    </row>
    <row r="239" spans="4:21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4"/>
    </row>
    <row r="240" spans="4:21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4"/>
    </row>
    <row r="241" spans="4:21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4"/>
    </row>
    <row r="242" spans="4:21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4"/>
    </row>
    <row r="243" spans="4:21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4"/>
    </row>
    <row r="244" spans="4:21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4"/>
    </row>
    <row r="245" spans="4:21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4"/>
    </row>
    <row r="246" spans="4:21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4"/>
    </row>
    <row r="247" spans="4:21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4"/>
    </row>
    <row r="248" spans="4:21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4"/>
    </row>
    <row r="249" spans="4:21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4"/>
    </row>
    <row r="250" spans="4:21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4"/>
    </row>
    <row r="251" spans="4:21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4"/>
    </row>
    <row r="252" spans="4:21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4"/>
    </row>
    <row r="253" spans="4:21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4"/>
    </row>
    <row r="254" spans="4:21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4"/>
    </row>
    <row r="255" spans="4:21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4"/>
    </row>
    <row r="256" spans="4:21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4"/>
    </row>
    <row r="257" spans="4:21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4"/>
    </row>
    <row r="258" spans="4:21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4"/>
    </row>
    <row r="259" spans="4:21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4"/>
    </row>
    <row r="260" spans="4:21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4"/>
    </row>
    <row r="261" spans="4:21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4"/>
    </row>
    <row r="262" spans="4:21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4"/>
    </row>
    <row r="263" spans="4:21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4"/>
    </row>
    <row r="264" spans="4:21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4"/>
    </row>
    <row r="265" spans="4:21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4"/>
    </row>
    <row r="266" spans="4:21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4"/>
    </row>
    <row r="267" spans="4:21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4"/>
    </row>
    <row r="268" spans="4:21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4"/>
    </row>
    <row r="269" spans="4:21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4"/>
    </row>
    <row r="270" spans="4:21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4"/>
    </row>
    <row r="271" spans="4:21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4"/>
    </row>
    <row r="272" spans="4:21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4"/>
    </row>
    <row r="273" spans="4:21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4"/>
    </row>
    <row r="274" spans="4:21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4"/>
    </row>
    <row r="275" spans="4:21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4"/>
    </row>
    <row r="276" spans="4:21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4"/>
    </row>
    <row r="277" spans="4:21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4"/>
    </row>
    <row r="278" spans="4:21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4"/>
    </row>
    <row r="279" spans="4:21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4"/>
    </row>
    <row r="280" spans="4:21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4"/>
    </row>
    <row r="281" spans="4:21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4"/>
    </row>
    <row r="282" spans="4:21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4"/>
    </row>
    <row r="283" spans="4:21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4"/>
    </row>
    <row r="284" spans="4:21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4"/>
    </row>
    <row r="285" spans="4:21"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4"/>
    </row>
    <row r="286" spans="4:21"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4"/>
    </row>
    <row r="287" spans="4:21"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4"/>
    </row>
    <row r="288" spans="4:21"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4"/>
    </row>
    <row r="289" spans="4:21"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4"/>
    </row>
    <row r="290" spans="4:21"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4"/>
    </row>
    <row r="291" spans="4:21"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4"/>
    </row>
  </sheetData>
  <mergeCells count="27">
    <mergeCell ref="B93:C93"/>
    <mergeCell ref="B96:U96"/>
    <mergeCell ref="B98:C98"/>
    <mergeCell ref="B100:C100"/>
    <mergeCell ref="A112:U112"/>
    <mergeCell ref="B89:U89"/>
    <mergeCell ref="F9:H9"/>
    <mergeCell ref="I9:K9"/>
    <mergeCell ref="L9:N9"/>
    <mergeCell ref="O9:Q9"/>
    <mergeCell ref="R9:T9"/>
    <mergeCell ref="U9:U10"/>
    <mergeCell ref="B12:U12"/>
    <mergeCell ref="B13:U13"/>
    <mergeCell ref="J2:U2"/>
    <mergeCell ref="I3:U3"/>
    <mergeCell ref="I4:U4"/>
    <mergeCell ref="K6:U6"/>
    <mergeCell ref="A7:U7"/>
    <mergeCell ref="A9:A10"/>
    <mergeCell ref="B9:B10"/>
    <mergeCell ref="C9:C10"/>
    <mergeCell ref="D9:D10"/>
    <mergeCell ref="E9:E10"/>
    <mergeCell ref="B71:C71"/>
    <mergeCell ref="B81:U81"/>
    <mergeCell ref="B85:C85"/>
  </mergeCells>
  <phoneticPr fontId="28" type="noConversion"/>
  <pageMargins left="0.16" right="0.17" top="0.15748031496062992" bottom="0.34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K291"/>
  <sheetViews>
    <sheetView topLeftCell="A19" workbookViewId="0">
      <selection activeCell="A19" sqref="A1:IV65536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253" customWidth="1"/>
    <col min="10" max="10" width="8.140625" style="253" customWidth="1"/>
    <col min="11" max="11" width="8.42578125" style="253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8.7109375" style="3" customWidth="1"/>
    <col min="22" max="22" width="44.5703125" style="5" customWidth="1"/>
    <col min="23" max="16384" width="9.140625" style="1"/>
  </cols>
  <sheetData>
    <row r="1" spans="1:35" ht="9" customHeight="1"/>
    <row r="2" spans="1:35" s="3" customFormat="1">
      <c r="A2" s="117"/>
      <c r="I2" s="253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119"/>
    </row>
    <row r="3" spans="1:35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119"/>
    </row>
    <row r="4" spans="1:35" s="3" customFormat="1" ht="16.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119"/>
    </row>
    <row r="5" spans="1:35" s="3" customFormat="1" ht="20.25" customHeight="1">
      <c r="A5" s="117"/>
      <c r="I5" s="254"/>
      <c r="J5" s="254"/>
      <c r="K5" s="254"/>
      <c r="L5" s="118"/>
      <c r="M5" s="118"/>
      <c r="N5" s="118" t="s">
        <v>71</v>
      </c>
      <c r="O5" s="118"/>
      <c r="P5" s="118"/>
      <c r="Q5" s="118"/>
      <c r="R5" s="118"/>
      <c r="S5" s="118"/>
      <c r="T5" s="118"/>
      <c r="U5" s="118"/>
      <c r="V5" s="119"/>
    </row>
    <row r="6" spans="1:35" s="3" customFormat="1" ht="60" customHeight="1">
      <c r="A6" s="117"/>
      <c r="I6" s="254"/>
      <c r="J6" s="254"/>
      <c r="K6" s="484" t="s">
        <v>519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119"/>
    </row>
    <row r="7" spans="1:35" s="3" customFormat="1" ht="18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119"/>
    </row>
    <row r="8" spans="1:35" s="3" customFormat="1" ht="2.25" customHeight="1">
      <c r="A8" s="117"/>
      <c r="I8" s="253"/>
      <c r="J8" s="253"/>
      <c r="K8" s="253"/>
      <c r="V8" s="119"/>
    </row>
    <row r="9" spans="1:35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361</v>
      </c>
      <c r="P9" s="480"/>
      <c r="Q9" s="480"/>
      <c r="R9" s="488" t="s">
        <v>444</v>
      </c>
      <c r="S9" s="489"/>
      <c r="T9" s="490"/>
      <c r="U9" s="478" t="s">
        <v>322</v>
      </c>
      <c r="V9" s="119"/>
    </row>
    <row r="10" spans="1:35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255" t="s">
        <v>68</v>
      </c>
      <c r="J10" s="255" t="s">
        <v>323</v>
      </c>
      <c r="K10" s="255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120" t="s">
        <v>68</v>
      </c>
      <c r="S10" s="120" t="s">
        <v>323</v>
      </c>
      <c r="T10" s="120" t="s">
        <v>324</v>
      </c>
      <c r="U10" s="479"/>
      <c r="V10" s="119"/>
    </row>
    <row r="11" spans="1:35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256">
        <v>9</v>
      </c>
      <c r="J11" s="256">
        <v>10</v>
      </c>
      <c r="K11" s="256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22">
        <v>19</v>
      </c>
      <c r="T11" s="122">
        <v>20</v>
      </c>
      <c r="U11" s="122">
        <v>21</v>
      </c>
      <c r="V11" s="119"/>
    </row>
    <row r="12" spans="1:35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7"/>
      <c r="V12" s="119"/>
    </row>
    <row r="13" spans="1:35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3"/>
      <c r="V13" s="123"/>
      <c r="W13" s="124"/>
      <c r="X13" s="124"/>
      <c r="Y13" s="124"/>
      <c r="Z13" s="124"/>
      <c r="AA13" s="124"/>
      <c r="AB13" s="124"/>
      <c r="AC13" s="125"/>
      <c r="AD13" s="125"/>
      <c r="AE13" s="125"/>
      <c r="AF13" s="125"/>
      <c r="AG13" s="125"/>
      <c r="AH13" s="126"/>
      <c r="AI13" s="126"/>
    </row>
    <row r="14" spans="1:35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257"/>
      <c r="J14" s="257"/>
      <c r="K14" s="257"/>
      <c r="L14" s="131"/>
      <c r="M14" s="131"/>
      <c r="N14" s="131"/>
      <c r="O14" s="131"/>
      <c r="P14" s="131"/>
      <c r="Q14" s="131"/>
      <c r="R14" s="131"/>
      <c r="S14" s="131"/>
      <c r="T14" s="131"/>
      <c r="U14" s="132"/>
      <c r="V14" s="133"/>
    </row>
    <row r="15" spans="1:35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 t="s">
        <v>417</v>
      </c>
      <c r="G15" s="138" t="s">
        <v>346</v>
      </c>
      <c r="H15" s="115">
        <v>600</v>
      </c>
      <c r="I15" s="258" t="s">
        <v>445</v>
      </c>
      <c r="J15" s="259" t="s">
        <v>419</v>
      </c>
      <c r="K15" s="260">
        <v>6800</v>
      </c>
      <c r="L15" s="136" t="s">
        <v>446</v>
      </c>
      <c r="M15" s="138" t="s">
        <v>421</v>
      </c>
      <c r="N15" s="115">
        <v>1796</v>
      </c>
      <c r="O15" s="136" t="s">
        <v>447</v>
      </c>
      <c r="P15" s="138" t="s">
        <v>423</v>
      </c>
      <c r="Q15" s="115">
        <v>1796</v>
      </c>
      <c r="R15" s="136" t="s">
        <v>448</v>
      </c>
      <c r="S15" s="138" t="s">
        <v>425</v>
      </c>
      <c r="T15" s="115">
        <v>4700</v>
      </c>
      <c r="U15" s="115">
        <f>H15+K15+T15+N15+Q15</f>
        <v>15692</v>
      </c>
      <c r="V15" s="123"/>
    </row>
    <row r="16" spans="1:35" s="3" customFormat="1" ht="72.75" customHeight="1">
      <c r="A16" s="139" t="s">
        <v>61</v>
      </c>
      <c r="B16" s="140" t="s">
        <v>75</v>
      </c>
      <c r="C16" s="141" t="s">
        <v>373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261">
        <v>0</v>
      </c>
      <c r="J16" s="262">
        <v>0</v>
      </c>
      <c r="K16" s="263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143" t="s">
        <v>326</v>
      </c>
      <c r="S16" s="146" t="s">
        <v>339</v>
      </c>
      <c r="T16" s="145">
        <v>685</v>
      </c>
      <c r="U16" s="115">
        <f>H16+K16+T16+N16+Q16</f>
        <v>685</v>
      </c>
      <c r="V16" s="123"/>
    </row>
    <row r="17" spans="1:22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264">
        <v>94</v>
      </c>
      <c r="J17" s="265"/>
      <c r="K17" s="266">
        <f>K15+K16</f>
        <v>6800</v>
      </c>
      <c r="L17" s="149">
        <v>36</v>
      </c>
      <c r="M17" s="150"/>
      <c r="N17" s="151">
        <f>N15+N16</f>
        <v>1796</v>
      </c>
      <c r="O17" s="149">
        <v>25</v>
      </c>
      <c r="P17" s="150"/>
      <c r="Q17" s="151">
        <f>Q15+Q16</f>
        <v>1796</v>
      </c>
      <c r="R17" s="149">
        <v>81</v>
      </c>
      <c r="S17" s="150"/>
      <c r="T17" s="151">
        <f>T15+T16</f>
        <v>5385</v>
      </c>
      <c r="U17" s="151">
        <f>U15+U16</f>
        <v>16377</v>
      </c>
      <c r="V17" s="152"/>
    </row>
    <row r="18" spans="1:22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267"/>
      <c r="J18" s="268"/>
      <c r="K18" s="269"/>
      <c r="L18" s="155"/>
      <c r="M18" s="156"/>
      <c r="N18" s="157"/>
      <c r="O18" s="155"/>
      <c r="P18" s="156"/>
      <c r="Q18" s="157"/>
      <c r="R18" s="155"/>
      <c r="S18" s="156"/>
      <c r="T18" s="157"/>
      <c r="U18" s="157"/>
      <c r="V18" s="119"/>
    </row>
    <row r="19" spans="1:22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267"/>
      <c r="J19" s="268"/>
      <c r="K19" s="269"/>
      <c r="L19" s="155"/>
      <c r="M19" s="156"/>
      <c r="N19" s="157"/>
      <c r="O19" s="155"/>
      <c r="P19" s="156"/>
      <c r="Q19" s="157"/>
      <c r="R19" s="155"/>
      <c r="S19" s="156"/>
      <c r="T19" s="157"/>
      <c r="U19" s="157"/>
      <c r="V19" s="119"/>
    </row>
    <row r="20" spans="1:22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356</v>
      </c>
      <c r="G20" s="113" t="s">
        <v>357</v>
      </c>
      <c r="H20" s="115">
        <v>222</v>
      </c>
      <c r="I20" s="270">
        <v>0</v>
      </c>
      <c r="J20" s="271">
        <v>0</v>
      </c>
      <c r="K20" s="260">
        <v>0</v>
      </c>
      <c r="L20" s="159">
        <v>0</v>
      </c>
      <c r="M20" s="160">
        <v>0</v>
      </c>
      <c r="N20" s="115">
        <v>0</v>
      </c>
      <c r="O20" s="112" t="s">
        <v>327</v>
      </c>
      <c r="P20" s="113" t="s">
        <v>377</v>
      </c>
      <c r="Q20" s="115">
        <v>260</v>
      </c>
      <c r="R20" s="112">
        <v>0</v>
      </c>
      <c r="S20" s="113">
        <v>0</v>
      </c>
      <c r="T20" s="115">
        <v>0</v>
      </c>
      <c r="U20" s="115">
        <f t="shared" ref="U20:U25" si="0">H20+K20+T20+N20+Q20</f>
        <v>482</v>
      </c>
      <c r="V20" s="119"/>
    </row>
    <row r="21" spans="1:22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270">
        <v>0</v>
      </c>
      <c r="J21" s="271">
        <v>0</v>
      </c>
      <c r="K21" s="260">
        <v>0</v>
      </c>
      <c r="L21" s="159">
        <v>0</v>
      </c>
      <c r="M21" s="160">
        <v>0</v>
      </c>
      <c r="N21" s="115">
        <v>0</v>
      </c>
      <c r="O21" s="159">
        <v>0</v>
      </c>
      <c r="P21" s="160">
        <v>0</v>
      </c>
      <c r="Q21" s="115">
        <v>0</v>
      </c>
      <c r="R21" s="112">
        <v>0</v>
      </c>
      <c r="S21" s="113">
        <v>0</v>
      </c>
      <c r="T21" s="115">
        <v>0</v>
      </c>
      <c r="U21" s="115">
        <f t="shared" si="0"/>
        <v>0</v>
      </c>
      <c r="V21" s="119"/>
    </row>
    <row r="22" spans="1:22" s="3" customFormat="1" ht="139.5" customHeight="1">
      <c r="A22" s="134" t="s">
        <v>95</v>
      </c>
      <c r="B22" s="158" t="s">
        <v>83</v>
      </c>
      <c r="C22" s="247" t="s">
        <v>469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272" t="s">
        <v>485</v>
      </c>
      <c r="J22" s="273" t="s">
        <v>507</v>
      </c>
      <c r="K22" s="210">
        <v>426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59">
        <v>0</v>
      </c>
      <c r="S22" s="160">
        <v>0</v>
      </c>
      <c r="T22" s="115">
        <v>0</v>
      </c>
      <c r="U22" s="210">
        <f t="shared" si="0"/>
        <v>426</v>
      </c>
      <c r="V22" s="123"/>
    </row>
    <row r="23" spans="1:22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403</v>
      </c>
      <c r="H23" s="115">
        <v>101</v>
      </c>
      <c r="I23" s="270">
        <v>0</v>
      </c>
      <c r="J23" s="273">
        <v>0</v>
      </c>
      <c r="K23" s="260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59">
        <v>0</v>
      </c>
      <c r="S23" s="160">
        <v>0</v>
      </c>
      <c r="T23" s="115">
        <v>0</v>
      </c>
      <c r="U23" s="115">
        <f t="shared" si="0"/>
        <v>101</v>
      </c>
      <c r="V23" s="119"/>
    </row>
    <row r="24" spans="1:22" s="3" customFormat="1" ht="72" customHeight="1">
      <c r="A24" s="134" t="s">
        <v>97</v>
      </c>
      <c r="B24" s="158" t="s">
        <v>520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270">
        <v>0</v>
      </c>
      <c r="J24" s="273">
        <v>0</v>
      </c>
      <c r="K24" s="260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59">
        <v>0</v>
      </c>
      <c r="S24" s="160">
        <v>0</v>
      </c>
      <c r="T24" s="115">
        <v>0</v>
      </c>
      <c r="U24" s="115">
        <f t="shared" si="0"/>
        <v>0</v>
      </c>
      <c r="V24" s="119"/>
    </row>
    <row r="25" spans="1:22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159">
        <v>0</v>
      </c>
      <c r="G25" s="160">
        <v>0</v>
      </c>
      <c r="H25" s="115">
        <v>0</v>
      </c>
      <c r="I25" s="270">
        <v>0</v>
      </c>
      <c r="J25" s="271">
        <v>0</v>
      </c>
      <c r="K25" s="260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159">
        <v>0</v>
      </c>
      <c r="S25" s="160">
        <v>0</v>
      </c>
      <c r="T25" s="115">
        <v>0</v>
      </c>
      <c r="U25" s="115">
        <f t="shared" si="0"/>
        <v>0</v>
      </c>
      <c r="V25" s="119"/>
    </row>
    <row r="26" spans="1:22" s="153" customFormat="1">
      <c r="A26" s="134" t="s">
        <v>99</v>
      </c>
      <c r="B26" s="147" t="s">
        <v>122</v>
      </c>
      <c r="C26" s="148"/>
      <c r="D26" s="148"/>
      <c r="E26" s="148"/>
      <c r="F26" s="149">
        <v>5</v>
      </c>
      <c r="G26" s="150"/>
      <c r="H26" s="161">
        <f>H20+H21+H22+H25+H24+H23</f>
        <v>323</v>
      </c>
      <c r="I26" s="270">
        <f>1+2-1</f>
        <v>2</v>
      </c>
      <c r="J26" s="271">
        <v>0</v>
      </c>
      <c r="K26" s="216">
        <f>K20+K21+K22+K25+K24+K23</f>
        <v>426</v>
      </c>
      <c r="L26" s="229">
        <v>0</v>
      </c>
      <c r="M26" s="163"/>
      <c r="N26" s="161">
        <f>N20+N21+N22+N25+N24+N23</f>
        <v>0</v>
      </c>
      <c r="O26" s="162">
        <v>2</v>
      </c>
      <c r="P26" s="163"/>
      <c r="Q26" s="161">
        <f>Q20+Q21+Q22+Q25+Q24+Q23</f>
        <v>260</v>
      </c>
      <c r="R26" s="162">
        <v>0</v>
      </c>
      <c r="S26" s="163"/>
      <c r="T26" s="161">
        <f>T20+T21+T22+T25+T24</f>
        <v>0</v>
      </c>
      <c r="U26" s="216">
        <f>SUM(U20:U25)</f>
        <v>1009</v>
      </c>
      <c r="V26" s="152"/>
    </row>
    <row r="27" spans="1:22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267"/>
      <c r="J27" s="268"/>
      <c r="K27" s="269"/>
      <c r="L27" s="155"/>
      <c r="M27" s="156"/>
      <c r="N27" s="157"/>
      <c r="O27" s="155"/>
      <c r="P27" s="156"/>
      <c r="Q27" s="157"/>
      <c r="R27" s="155"/>
      <c r="S27" s="156"/>
      <c r="T27" s="157"/>
      <c r="U27" s="157"/>
      <c r="V27" s="119"/>
    </row>
    <row r="28" spans="1:22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12" t="s">
        <v>404</v>
      </c>
      <c r="G28" s="113" t="s">
        <v>414</v>
      </c>
      <c r="H28" s="115">
        <v>56</v>
      </c>
      <c r="I28" s="272" t="s">
        <v>498</v>
      </c>
      <c r="J28" s="273" t="s">
        <v>499</v>
      </c>
      <c r="K28" s="260">
        <v>192.5</v>
      </c>
      <c r="L28" s="159">
        <v>0</v>
      </c>
      <c r="M28" s="160">
        <v>0</v>
      </c>
      <c r="N28" s="115">
        <v>0</v>
      </c>
      <c r="O28" s="159">
        <v>0</v>
      </c>
      <c r="P28" s="160">
        <v>0</v>
      </c>
      <c r="Q28" s="115">
        <v>0</v>
      </c>
      <c r="R28" s="112">
        <v>0</v>
      </c>
      <c r="S28" s="113">
        <v>0</v>
      </c>
      <c r="T28" s="114">
        <v>0</v>
      </c>
      <c r="U28" s="115">
        <f>H28+K28+T28+N28+Q28</f>
        <v>248.5</v>
      </c>
      <c r="V28" s="119"/>
    </row>
    <row r="29" spans="1:22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270">
        <v>0</v>
      </c>
      <c r="J29" s="271">
        <v>0</v>
      </c>
      <c r="K29" s="260">
        <v>0</v>
      </c>
      <c r="L29" s="159">
        <v>0</v>
      </c>
      <c r="M29" s="160">
        <v>0</v>
      </c>
      <c r="N29" s="115">
        <v>0</v>
      </c>
      <c r="O29" s="159">
        <v>0</v>
      </c>
      <c r="P29" s="160">
        <v>0</v>
      </c>
      <c r="Q29" s="115">
        <v>0</v>
      </c>
      <c r="R29" s="112">
        <v>0</v>
      </c>
      <c r="S29" s="113">
        <v>0</v>
      </c>
      <c r="T29" s="114">
        <v>0</v>
      </c>
      <c r="U29" s="115">
        <f>H29+K29+T29+N29+Q29</f>
        <v>0</v>
      </c>
      <c r="V29" s="119"/>
    </row>
    <row r="30" spans="1:22" s="3" customFormat="1" ht="135.75" customHeight="1">
      <c r="A30" s="134" t="s">
        <v>107</v>
      </c>
      <c r="B30" s="72" t="s">
        <v>83</v>
      </c>
      <c r="C30" s="247" t="s">
        <v>470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272" t="s">
        <v>471</v>
      </c>
      <c r="J30" s="273" t="s">
        <v>508</v>
      </c>
      <c r="K30" s="210">
        <v>170</v>
      </c>
      <c r="L30" s="159">
        <v>0</v>
      </c>
      <c r="M30" s="160">
        <v>0</v>
      </c>
      <c r="N30" s="115">
        <v>0</v>
      </c>
      <c r="O30" s="159">
        <v>0</v>
      </c>
      <c r="P30" s="160">
        <v>0</v>
      </c>
      <c r="Q30" s="115">
        <v>0</v>
      </c>
      <c r="R30" s="112">
        <v>0</v>
      </c>
      <c r="S30" s="113">
        <v>0</v>
      </c>
      <c r="T30" s="114">
        <v>0</v>
      </c>
      <c r="U30" s="210">
        <f>H30+K30+T30+N30+Q30</f>
        <v>170</v>
      </c>
      <c r="V30" s="119"/>
    </row>
    <row r="31" spans="1:22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1</v>
      </c>
      <c r="G31" s="165"/>
      <c r="H31" s="166">
        <f>H28+H29+H30</f>
        <v>56</v>
      </c>
      <c r="I31" s="274">
        <f>12+1+2</f>
        <v>15</v>
      </c>
      <c r="J31" s="275"/>
      <c r="K31" s="276">
        <f>K28+K29+K30</f>
        <v>362.5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4">
        <v>0</v>
      </c>
      <c r="S31" s="165"/>
      <c r="T31" s="166">
        <f>T28+T29+T30</f>
        <v>0</v>
      </c>
      <c r="U31" s="167">
        <f>SUM(U28:U30)</f>
        <v>418.5</v>
      </c>
      <c r="V31" s="152"/>
    </row>
    <row r="32" spans="1:22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267"/>
      <c r="J32" s="268"/>
      <c r="K32" s="269"/>
      <c r="L32" s="155"/>
      <c r="M32" s="156"/>
      <c r="N32" s="157"/>
      <c r="O32" s="155"/>
      <c r="P32" s="156"/>
      <c r="Q32" s="157"/>
      <c r="R32" s="155"/>
      <c r="S32" s="156"/>
      <c r="T32" s="157"/>
      <c r="U32" s="157"/>
      <c r="V32" s="119"/>
    </row>
    <row r="33" spans="1:22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358</v>
      </c>
      <c r="G33" s="113" t="s">
        <v>405</v>
      </c>
      <c r="H33" s="114">
        <v>314</v>
      </c>
      <c r="I33" s="272" t="s">
        <v>330</v>
      </c>
      <c r="J33" s="273" t="s">
        <v>232</v>
      </c>
      <c r="K33" s="277">
        <v>140</v>
      </c>
      <c r="L33" s="159">
        <v>0</v>
      </c>
      <c r="M33" s="160">
        <v>0</v>
      </c>
      <c r="N33" s="115">
        <v>0</v>
      </c>
      <c r="O33" s="112" t="s">
        <v>330</v>
      </c>
      <c r="P33" s="113" t="s">
        <v>379</v>
      </c>
      <c r="Q33" s="115">
        <v>167</v>
      </c>
      <c r="R33" s="112">
        <v>0</v>
      </c>
      <c r="S33" s="113">
        <v>0</v>
      </c>
      <c r="T33" s="114">
        <v>0</v>
      </c>
      <c r="U33" s="115">
        <f>H33+K33+T33+N33+Q33</f>
        <v>621</v>
      </c>
      <c r="V33" s="119"/>
    </row>
    <row r="34" spans="1:22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270">
        <v>0</v>
      </c>
      <c r="J34" s="271">
        <v>0</v>
      </c>
      <c r="K34" s="260">
        <v>0</v>
      </c>
      <c r="L34" s="159">
        <v>0</v>
      </c>
      <c r="M34" s="160">
        <v>0</v>
      </c>
      <c r="N34" s="115">
        <v>0</v>
      </c>
      <c r="O34" s="159">
        <v>0</v>
      </c>
      <c r="P34" s="160">
        <v>0</v>
      </c>
      <c r="Q34" s="115">
        <v>0</v>
      </c>
      <c r="R34" s="112">
        <v>0</v>
      </c>
      <c r="S34" s="113">
        <v>0</v>
      </c>
      <c r="T34" s="114">
        <v>0</v>
      </c>
      <c r="U34" s="115">
        <f>H34+K34+T34+N34+Q34</f>
        <v>0</v>
      </c>
      <c r="V34" s="119"/>
    </row>
    <row r="35" spans="1:22" s="3" customFormat="1" ht="107.25" customHeight="1">
      <c r="A35" s="134" t="s">
        <v>116</v>
      </c>
      <c r="B35" s="72" t="s">
        <v>83</v>
      </c>
      <c r="C35" s="135" t="s">
        <v>502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214" t="s">
        <v>513</v>
      </c>
      <c r="J35" s="207" t="s">
        <v>514</v>
      </c>
      <c r="K35" s="210">
        <v>968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2">
        <v>0</v>
      </c>
      <c r="S35" s="113">
        <v>0</v>
      </c>
      <c r="T35" s="114">
        <v>0</v>
      </c>
      <c r="U35" s="210">
        <f>H35+K35+T35+N35+Q35</f>
        <v>968</v>
      </c>
      <c r="V35" s="119"/>
    </row>
    <row r="36" spans="1:22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272">
        <v>0</v>
      </c>
      <c r="J36" s="273">
        <v>0</v>
      </c>
      <c r="K36" s="277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2">
        <v>0</v>
      </c>
      <c r="S36" s="113">
        <v>0</v>
      </c>
      <c r="T36" s="114">
        <v>0</v>
      </c>
      <c r="U36" s="115">
        <f>H36+K36+T36+N36+Q36</f>
        <v>0</v>
      </c>
      <c r="V36" s="119"/>
    </row>
    <row r="37" spans="1:22" s="3" customFormat="1" ht="71.25" customHeight="1">
      <c r="A37" s="134" t="s">
        <v>117</v>
      </c>
      <c r="B37" s="72" t="s">
        <v>86</v>
      </c>
      <c r="C37" s="135" t="s">
        <v>443</v>
      </c>
      <c r="D37" s="113" t="s">
        <v>70</v>
      </c>
      <c r="E37" s="135" t="s">
        <v>69</v>
      </c>
      <c r="F37" s="113" t="s">
        <v>349</v>
      </c>
      <c r="G37" s="113" t="s">
        <v>453</v>
      </c>
      <c r="H37" s="115">
        <v>112</v>
      </c>
      <c r="I37" s="272">
        <v>0</v>
      </c>
      <c r="J37" s="273">
        <v>0</v>
      </c>
      <c r="K37" s="277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2">
        <v>0</v>
      </c>
      <c r="S37" s="113">
        <v>0</v>
      </c>
      <c r="T37" s="114">
        <v>0</v>
      </c>
      <c r="U37" s="115">
        <f>H37+K37+T37+N37+Q37</f>
        <v>112</v>
      </c>
      <c r="V37" s="119"/>
    </row>
    <row r="38" spans="1:22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166">
        <f>H33+H34+H35+H36+H37</f>
        <v>426</v>
      </c>
      <c r="I38" s="220">
        <v>5</v>
      </c>
      <c r="J38" s="275"/>
      <c r="K38" s="219">
        <f>K33+K34+K35+K36+K37</f>
        <v>1108</v>
      </c>
      <c r="L38" s="164">
        <v>0</v>
      </c>
      <c r="M38" s="165"/>
      <c r="N38" s="166">
        <f>N33+N34+N35+N36+N37</f>
        <v>0</v>
      </c>
      <c r="O38" s="164">
        <v>1</v>
      </c>
      <c r="P38" s="165"/>
      <c r="Q38" s="166">
        <f>Q33+Q34+Q35+Q36+Q37</f>
        <v>167</v>
      </c>
      <c r="R38" s="164">
        <v>0</v>
      </c>
      <c r="S38" s="165"/>
      <c r="T38" s="166">
        <f>T33+T34+T35+T36+T37</f>
        <v>0</v>
      </c>
      <c r="U38" s="222">
        <f>SUM(U33:U37)</f>
        <v>1701</v>
      </c>
      <c r="V38" s="152"/>
    </row>
    <row r="39" spans="1:22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272"/>
      <c r="J39" s="273"/>
      <c r="K39" s="277"/>
      <c r="L39" s="112"/>
      <c r="M39" s="113"/>
      <c r="N39" s="114"/>
      <c r="O39" s="112"/>
      <c r="P39" s="113"/>
      <c r="Q39" s="114"/>
      <c r="R39" s="112"/>
      <c r="S39" s="113"/>
      <c r="T39" s="114"/>
      <c r="U39" s="114"/>
      <c r="V39" s="119"/>
    </row>
    <row r="40" spans="1:22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273" t="s">
        <v>415</v>
      </c>
      <c r="J40" s="273" t="s">
        <v>500</v>
      </c>
      <c r="K40" s="260">
        <v>494.3</v>
      </c>
      <c r="L40" s="159">
        <v>0</v>
      </c>
      <c r="M40" s="160">
        <v>0</v>
      </c>
      <c r="N40" s="115">
        <v>0</v>
      </c>
      <c r="O40" s="159">
        <v>0</v>
      </c>
      <c r="P40" s="160">
        <v>0</v>
      </c>
      <c r="Q40" s="115">
        <v>0</v>
      </c>
      <c r="R40" s="112">
        <v>0</v>
      </c>
      <c r="S40" s="113">
        <v>0</v>
      </c>
      <c r="T40" s="114">
        <v>0</v>
      </c>
      <c r="U40" s="115">
        <f>H40+K40+T40+N40+Q40</f>
        <v>494.3</v>
      </c>
      <c r="V40" s="119"/>
    </row>
    <row r="41" spans="1:22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270">
        <v>0</v>
      </c>
      <c r="J41" s="271">
        <v>0</v>
      </c>
      <c r="K41" s="260">
        <v>0</v>
      </c>
      <c r="L41" s="159">
        <v>0</v>
      </c>
      <c r="M41" s="160">
        <v>0</v>
      </c>
      <c r="N41" s="115">
        <v>0</v>
      </c>
      <c r="O41" s="159">
        <v>0</v>
      </c>
      <c r="P41" s="160">
        <v>0</v>
      </c>
      <c r="Q41" s="115">
        <v>0</v>
      </c>
      <c r="R41" s="112">
        <v>0</v>
      </c>
      <c r="S41" s="113">
        <v>0</v>
      </c>
      <c r="T41" s="114">
        <v>0</v>
      </c>
      <c r="U41" s="115">
        <f>H41+K41+T41+N41+Q41</f>
        <v>0</v>
      </c>
      <c r="V41" s="119"/>
    </row>
    <row r="42" spans="1:22" s="3" customFormat="1" ht="105.75" customHeight="1">
      <c r="A42" s="134" t="s">
        <v>134</v>
      </c>
      <c r="B42" s="72" t="s">
        <v>83</v>
      </c>
      <c r="C42" s="135" t="s">
        <v>406</v>
      </c>
      <c r="D42" s="113" t="s">
        <v>280</v>
      </c>
      <c r="E42" s="135" t="s">
        <v>69</v>
      </c>
      <c r="F42" s="113" t="s">
        <v>415</v>
      </c>
      <c r="G42" s="113" t="s">
        <v>409</v>
      </c>
      <c r="H42" s="115">
        <v>564.1</v>
      </c>
      <c r="I42" s="273" t="s">
        <v>415</v>
      </c>
      <c r="J42" s="273" t="s">
        <v>509</v>
      </c>
      <c r="K42" s="210">
        <v>460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2">
        <v>0</v>
      </c>
      <c r="S42" s="113">
        <v>0</v>
      </c>
      <c r="T42" s="114">
        <v>0</v>
      </c>
      <c r="U42" s="210">
        <f>H42+K42+T42+N42+Q42</f>
        <v>1024.0999999999999</v>
      </c>
      <c r="V42" s="119"/>
    </row>
    <row r="43" spans="1:22" s="153" customFormat="1">
      <c r="A43" s="134" t="s">
        <v>135</v>
      </c>
      <c r="B43" s="147" t="s">
        <v>123</v>
      </c>
      <c r="C43" s="148"/>
      <c r="D43" s="148"/>
      <c r="E43" s="148"/>
      <c r="F43" s="164">
        <v>2</v>
      </c>
      <c r="G43" s="165"/>
      <c r="H43" s="166">
        <f>H40+H41+H42</f>
        <v>564.1</v>
      </c>
      <c r="I43" s="274">
        <f>2+1+1</f>
        <v>4</v>
      </c>
      <c r="J43" s="275"/>
      <c r="K43" s="219">
        <f>K40+K41+K42</f>
        <v>954.3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4">
        <v>0</v>
      </c>
      <c r="S43" s="165"/>
      <c r="T43" s="166">
        <f>T40+T41+T42</f>
        <v>0</v>
      </c>
      <c r="U43" s="167">
        <f>SUM(U40:U42)</f>
        <v>1518.3999999999999</v>
      </c>
      <c r="V43" s="152"/>
    </row>
    <row r="44" spans="1:22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272"/>
      <c r="J44" s="273"/>
      <c r="K44" s="277"/>
      <c r="L44" s="112"/>
      <c r="M44" s="113"/>
      <c r="N44" s="114"/>
      <c r="O44" s="112"/>
      <c r="P44" s="113"/>
      <c r="Q44" s="114"/>
      <c r="R44" s="112"/>
      <c r="S44" s="113"/>
      <c r="T44" s="114"/>
      <c r="U44" s="114"/>
      <c r="V44" s="119"/>
    </row>
    <row r="45" spans="1:22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270">
        <v>0</v>
      </c>
      <c r="J45" s="271">
        <v>0</v>
      </c>
      <c r="K45" s="260">
        <v>0</v>
      </c>
      <c r="L45" s="159">
        <v>0</v>
      </c>
      <c r="M45" s="160">
        <v>0</v>
      </c>
      <c r="N45" s="115">
        <v>0</v>
      </c>
      <c r="O45" s="159">
        <v>0</v>
      </c>
      <c r="P45" s="160">
        <v>0</v>
      </c>
      <c r="Q45" s="115">
        <v>0</v>
      </c>
      <c r="R45" s="112">
        <v>0</v>
      </c>
      <c r="S45" s="113">
        <v>0</v>
      </c>
      <c r="T45" s="114">
        <v>0</v>
      </c>
      <c r="U45" s="115">
        <f>H45+K45+T45+N45+Q45</f>
        <v>0</v>
      </c>
      <c r="V45" s="119"/>
    </row>
    <row r="46" spans="1:22" s="3" customFormat="1" ht="108" customHeight="1">
      <c r="A46" s="134" t="s">
        <v>138</v>
      </c>
      <c r="B46" s="72" t="s">
        <v>127</v>
      </c>
      <c r="C46" s="135" t="s">
        <v>473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273" t="s">
        <v>462</v>
      </c>
      <c r="J46" s="273" t="s">
        <v>510</v>
      </c>
      <c r="K46" s="217">
        <v>7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2">
        <v>0</v>
      </c>
      <c r="S46" s="113">
        <v>0</v>
      </c>
      <c r="T46" s="114">
        <v>0</v>
      </c>
      <c r="U46" s="210">
        <f>H46+K46+T46+N46+Q46</f>
        <v>7</v>
      </c>
      <c r="V46" s="119"/>
    </row>
    <row r="47" spans="1:22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270">
        <v>0</v>
      </c>
      <c r="J47" s="271">
        <v>0</v>
      </c>
      <c r="K47" s="260">
        <v>0</v>
      </c>
      <c r="L47" s="159">
        <v>0</v>
      </c>
      <c r="M47" s="160">
        <v>0</v>
      </c>
      <c r="N47" s="115">
        <v>0</v>
      </c>
      <c r="O47" s="159">
        <v>0</v>
      </c>
      <c r="P47" s="160">
        <v>0</v>
      </c>
      <c r="Q47" s="115">
        <v>0</v>
      </c>
      <c r="R47" s="112">
        <v>0</v>
      </c>
      <c r="S47" s="113">
        <v>0</v>
      </c>
      <c r="T47" s="114">
        <v>0</v>
      </c>
      <c r="U47" s="115">
        <f>H47+K47+T47+N47+Q47</f>
        <v>0</v>
      </c>
      <c r="V47" s="119"/>
    </row>
    <row r="48" spans="1:22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272">
        <v>0</v>
      </c>
      <c r="J48" s="273">
        <v>0</v>
      </c>
      <c r="K48" s="277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2">
        <v>0</v>
      </c>
      <c r="S48" s="113">
        <v>0</v>
      </c>
      <c r="T48" s="114">
        <v>0</v>
      </c>
      <c r="U48" s="115">
        <f>H48+K48+T48</f>
        <v>0</v>
      </c>
      <c r="V48" s="119"/>
    </row>
    <row r="49" spans="1:22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220">
        <v>2</v>
      </c>
      <c r="J49" s="275"/>
      <c r="K49" s="219">
        <f>+K45+K46+K47+K48</f>
        <v>7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4">
        <v>0</v>
      </c>
      <c r="S49" s="165"/>
      <c r="T49" s="166">
        <f>+T45+T46+T47+T48</f>
        <v>0</v>
      </c>
      <c r="U49" s="222">
        <f>SUM(U45:U47)</f>
        <v>7</v>
      </c>
      <c r="V49" s="152"/>
    </row>
    <row r="50" spans="1:22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272"/>
      <c r="J50" s="273"/>
      <c r="K50" s="277"/>
      <c r="L50" s="112"/>
      <c r="M50" s="113"/>
      <c r="N50" s="114"/>
      <c r="O50" s="112"/>
      <c r="P50" s="113"/>
      <c r="Q50" s="114"/>
      <c r="R50" s="112"/>
      <c r="S50" s="113"/>
      <c r="T50" s="114"/>
      <c r="U50" s="114"/>
      <c r="V50" s="119"/>
    </row>
    <row r="51" spans="1:22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13" t="s">
        <v>353</v>
      </c>
      <c r="G51" s="113" t="s">
        <v>354</v>
      </c>
      <c r="H51" s="115">
        <v>4</v>
      </c>
      <c r="I51" s="270">
        <v>0</v>
      </c>
      <c r="J51" s="271">
        <v>0</v>
      </c>
      <c r="K51" s="260">
        <v>0</v>
      </c>
      <c r="L51" s="159">
        <v>0</v>
      </c>
      <c r="M51" s="160">
        <v>0</v>
      </c>
      <c r="N51" s="115">
        <v>0</v>
      </c>
      <c r="O51" s="159">
        <v>0</v>
      </c>
      <c r="P51" s="160">
        <v>0</v>
      </c>
      <c r="Q51" s="115">
        <v>0</v>
      </c>
      <c r="R51" s="112">
        <v>0</v>
      </c>
      <c r="S51" s="113">
        <v>0</v>
      </c>
      <c r="T51" s="114">
        <v>0</v>
      </c>
      <c r="U51" s="115">
        <f>H51+K51+T51+N51+Q51</f>
        <v>4</v>
      </c>
      <c r="V51" s="119"/>
    </row>
    <row r="52" spans="1:22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270">
        <v>0</v>
      </c>
      <c r="J52" s="271">
        <v>0</v>
      </c>
      <c r="K52" s="260">
        <v>0</v>
      </c>
      <c r="L52" s="159">
        <v>0</v>
      </c>
      <c r="M52" s="160">
        <v>0</v>
      </c>
      <c r="N52" s="115">
        <v>0</v>
      </c>
      <c r="O52" s="159">
        <v>0</v>
      </c>
      <c r="P52" s="160">
        <v>0</v>
      </c>
      <c r="Q52" s="115">
        <v>0</v>
      </c>
      <c r="R52" s="112">
        <v>0</v>
      </c>
      <c r="S52" s="113">
        <v>0</v>
      </c>
      <c r="T52" s="114">
        <v>0</v>
      </c>
      <c r="U52" s="115">
        <f>H52+K52+T52+N52+Q52</f>
        <v>0</v>
      </c>
      <c r="V52" s="119"/>
    </row>
    <row r="53" spans="1:22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272">
        <v>0</v>
      </c>
      <c r="J53" s="273">
        <v>0</v>
      </c>
      <c r="K53" s="277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2">
        <v>0</v>
      </c>
      <c r="S53" s="113">
        <v>0</v>
      </c>
      <c r="T53" s="114">
        <v>0</v>
      </c>
      <c r="U53" s="115">
        <f>H53+K53+T53+N53+Q53</f>
        <v>0</v>
      </c>
      <c r="V53" s="119"/>
    </row>
    <row r="54" spans="1:22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264">
        <v>0</v>
      </c>
      <c r="J54" s="265"/>
      <c r="K54" s="266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Q51+Q52+Q53</f>
        <v>0</v>
      </c>
      <c r="R54" s="149">
        <v>0</v>
      </c>
      <c r="S54" s="150"/>
      <c r="T54" s="151">
        <f>T51+T52</f>
        <v>0</v>
      </c>
      <c r="U54" s="151">
        <f>U51+U52+U53</f>
        <v>4</v>
      </c>
      <c r="V54" s="152"/>
    </row>
    <row r="55" spans="1:22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272"/>
      <c r="J55" s="273"/>
      <c r="K55" s="277"/>
      <c r="L55" s="112"/>
      <c r="M55" s="113"/>
      <c r="N55" s="114"/>
      <c r="O55" s="112"/>
      <c r="P55" s="113"/>
      <c r="Q55" s="114"/>
      <c r="R55" s="112"/>
      <c r="S55" s="113"/>
      <c r="T55" s="114"/>
      <c r="U55" s="114"/>
      <c r="V55" s="119"/>
    </row>
    <row r="56" spans="1:22" s="3" customFormat="1" ht="108" customHeight="1">
      <c r="A56" s="134" t="s">
        <v>296</v>
      </c>
      <c r="B56" s="72" t="s">
        <v>131</v>
      </c>
      <c r="C56" s="135" t="s">
        <v>454</v>
      </c>
      <c r="D56" s="113" t="s">
        <v>433</v>
      </c>
      <c r="E56" s="135" t="s">
        <v>69</v>
      </c>
      <c r="F56" s="112">
        <v>0</v>
      </c>
      <c r="G56" s="113">
        <v>0</v>
      </c>
      <c r="H56" s="114">
        <v>0</v>
      </c>
      <c r="I56" s="272" t="s">
        <v>455</v>
      </c>
      <c r="J56" s="273" t="s">
        <v>511</v>
      </c>
      <c r="K56" s="277">
        <v>169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2">
        <v>0</v>
      </c>
      <c r="S56" s="113">
        <v>0</v>
      </c>
      <c r="T56" s="114">
        <v>0</v>
      </c>
      <c r="U56" s="115">
        <f>H56+K56+T56+N56+Q56</f>
        <v>169</v>
      </c>
      <c r="V56" s="119"/>
    </row>
    <row r="57" spans="1:22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264">
        <v>1</v>
      </c>
      <c r="J57" s="265"/>
      <c r="K57" s="266">
        <f>K56</f>
        <v>169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49">
        <v>0</v>
      </c>
      <c r="S57" s="150"/>
      <c r="T57" s="151">
        <f>T56</f>
        <v>0</v>
      </c>
      <c r="U57" s="167">
        <f>SUM(U56)</f>
        <v>169</v>
      </c>
      <c r="V57" s="152"/>
    </row>
    <row r="58" spans="1:22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272"/>
      <c r="J58" s="273"/>
      <c r="K58" s="277"/>
      <c r="L58" s="112"/>
      <c r="M58" s="113"/>
      <c r="N58" s="114"/>
      <c r="O58" s="112"/>
      <c r="P58" s="113"/>
      <c r="Q58" s="114"/>
      <c r="R58" s="112"/>
      <c r="S58" s="113"/>
      <c r="T58" s="114"/>
      <c r="U58" s="114"/>
      <c r="V58" s="119"/>
    </row>
    <row r="59" spans="1:22" s="3" customFormat="1" ht="106.5" customHeight="1">
      <c r="A59" s="134" t="s">
        <v>147</v>
      </c>
      <c r="B59" s="72" t="s">
        <v>131</v>
      </c>
      <c r="C59" s="247" t="s">
        <v>449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272" t="s">
        <v>456</v>
      </c>
      <c r="J59" s="273" t="s">
        <v>440</v>
      </c>
      <c r="K59" s="277">
        <v>16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2">
        <v>0</v>
      </c>
      <c r="S59" s="113">
        <v>0</v>
      </c>
      <c r="T59" s="114">
        <v>0</v>
      </c>
      <c r="U59" s="115">
        <f>H59+K59+T59+N59+Q59</f>
        <v>16</v>
      </c>
      <c r="V59" s="119"/>
    </row>
    <row r="60" spans="1:22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264">
        <v>2</v>
      </c>
      <c r="J60" s="265"/>
      <c r="K60" s="266">
        <f>K59</f>
        <v>16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49">
        <v>0</v>
      </c>
      <c r="S60" s="150"/>
      <c r="T60" s="151">
        <f>T59</f>
        <v>0</v>
      </c>
      <c r="U60" s="167">
        <f>SUM(U59)</f>
        <v>16</v>
      </c>
      <c r="V60" s="152"/>
    </row>
    <row r="61" spans="1:22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272"/>
      <c r="J61" s="273"/>
      <c r="K61" s="277"/>
      <c r="L61" s="112"/>
      <c r="M61" s="113"/>
      <c r="N61" s="114"/>
      <c r="O61" s="112"/>
      <c r="P61" s="113"/>
      <c r="Q61" s="114"/>
      <c r="R61" s="112"/>
      <c r="S61" s="113"/>
      <c r="T61" s="114"/>
      <c r="U61" s="114"/>
      <c r="V61" s="119"/>
    </row>
    <row r="62" spans="1:22" s="3" customFormat="1" ht="105.75" customHeight="1">
      <c r="A62" s="134" t="s">
        <v>205</v>
      </c>
      <c r="B62" s="72" t="s">
        <v>131</v>
      </c>
      <c r="C62" s="135" t="s">
        <v>426</v>
      </c>
      <c r="D62" s="113" t="s">
        <v>70</v>
      </c>
      <c r="E62" s="135" t="s">
        <v>69</v>
      </c>
      <c r="F62" s="112" t="s">
        <v>416</v>
      </c>
      <c r="G62" s="113" t="s">
        <v>427</v>
      </c>
      <c r="H62" s="114">
        <v>358</v>
      </c>
      <c r="I62" s="272">
        <v>0</v>
      </c>
      <c r="J62" s="273">
        <v>0</v>
      </c>
      <c r="K62" s="277">
        <v>0</v>
      </c>
      <c r="L62" s="112" t="s">
        <v>331</v>
      </c>
      <c r="M62" s="113" t="s">
        <v>355</v>
      </c>
      <c r="N62" s="114">
        <v>417</v>
      </c>
      <c r="O62" s="112" t="s">
        <v>331</v>
      </c>
      <c r="P62" s="113" t="s">
        <v>355</v>
      </c>
      <c r="Q62" s="114">
        <v>417</v>
      </c>
      <c r="R62" s="112">
        <v>0</v>
      </c>
      <c r="S62" s="113">
        <v>0</v>
      </c>
      <c r="T62" s="114">
        <v>0</v>
      </c>
      <c r="U62" s="115">
        <f>H62+K62+T62+N62+Q62</f>
        <v>1192</v>
      </c>
      <c r="V62" s="119"/>
    </row>
    <row r="63" spans="1:22" s="3" customFormat="1" ht="105.75" customHeight="1">
      <c r="A63" s="134" t="s">
        <v>206</v>
      </c>
      <c r="B63" s="72" t="s">
        <v>81</v>
      </c>
      <c r="C63" s="135" t="s">
        <v>124</v>
      </c>
      <c r="D63" s="113" t="s">
        <v>70</v>
      </c>
      <c r="E63" s="135" t="s">
        <v>69</v>
      </c>
      <c r="F63" s="112">
        <v>0</v>
      </c>
      <c r="G63" s="113">
        <v>0</v>
      </c>
      <c r="H63" s="114">
        <v>0</v>
      </c>
      <c r="I63" s="272">
        <v>0</v>
      </c>
      <c r="J63" s="273">
        <v>0</v>
      </c>
      <c r="K63" s="277">
        <v>0</v>
      </c>
      <c r="L63" s="112" t="s">
        <v>501</v>
      </c>
      <c r="M63" s="113" t="s">
        <v>489</v>
      </c>
      <c r="N63" s="114">
        <v>427</v>
      </c>
      <c r="O63" s="112">
        <v>0</v>
      </c>
      <c r="P63" s="113">
        <v>0</v>
      </c>
      <c r="Q63" s="114">
        <v>0</v>
      </c>
      <c r="R63" s="112">
        <v>0</v>
      </c>
      <c r="S63" s="113">
        <v>0</v>
      </c>
      <c r="T63" s="114">
        <v>0</v>
      </c>
      <c r="U63" s="115">
        <f>H63+K63+T63+N63+Q63</f>
        <v>427</v>
      </c>
      <c r="V63" s="119"/>
    </row>
    <row r="64" spans="1:22" s="153" customFormat="1">
      <c r="A64" s="134" t="s">
        <v>211</v>
      </c>
      <c r="B64" s="147" t="s">
        <v>123</v>
      </c>
      <c r="C64" s="148"/>
      <c r="D64" s="148"/>
      <c r="E64" s="148"/>
      <c r="F64" s="149">
        <v>3</v>
      </c>
      <c r="G64" s="150"/>
      <c r="H64" s="151">
        <f>H62+H63</f>
        <v>358</v>
      </c>
      <c r="I64" s="264">
        <v>0</v>
      </c>
      <c r="J64" s="265"/>
      <c r="K64" s="266">
        <f>K62+K63</f>
        <v>0</v>
      </c>
      <c r="L64" s="149">
        <v>7</v>
      </c>
      <c r="M64" s="150"/>
      <c r="N64" s="151">
        <f>N62+N63</f>
        <v>844</v>
      </c>
      <c r="O64" s="149">
        <v>2</v>
      </c>
      <c r="P64" s="150"/>
      <c r="Q64" s="151">
        <f>Q62+Q63</f>
        <v>417</v>
      </c>
      <c r="R64" s="149">
        <v>0</v>
      </c>
      <c r="S64" s="150"/>
      <c r="T64" s="151">
        <f>T62</f>
        <v>0</v>
      </c>
      <c r="U64" s="151">
        <f>U62+U63</f>
        <v>1619</v>
      </c>
      <c r="V64" s="152"/>
    </row>
    <row r="65" spans="1:22" s="3" customFormat="1" ht="43.5" customHeight="1">
      <c r="A65" s="134" t="s">
        <v>212</v>
      </c>
      <c r="B65" s="72" t="s">
        <v>303</v>
      </c>
      <c r="C65" s="155"/>
      <c r="D65" s="155"/>
      <c r="E65" s="155"/>
      <c r="F65" s="112"/>
      <c r="G65" s="113"/>
      <c r="H65" s="114"/>
      <c r="I65" s="272"/>
      <c r="J65" s="273"/>
      <c r="K65" s="277"/>
      <c r="L65" s="112"/>
      <c r="M65" s="113"/>
      <c r="N65" s="114"/>
      <c r="O65" s="112"/>
      <c r="P65" s="113"/>
      <c r="Q65" s="114"/>
      <c r="R65" s="112"/>
      <c r="S65" s="113"/>
      <c r="T65" s="114"/>
      <c r="U65" s="114"/>
      <c r="V65" s="119"/>
    </row>
    <row r="66" spans="1:22" s="3" customFormat="1" ht="105" customHeight="1">
      <c r="A66" s="134" t="s">
        <v>148</v>
      </c>
      <c r="B66" s="72" t="s">
        <v>304</v>
      </c>
      <c r="C66" s="135" t="s">
        <v>503</v>
      </c>
      <c r="D66" s="113" t="s">
        <v>70</v>
      </c>
      <c r="E66" s="135" t="s">
        <v>69</v>
      </c>
      <c r="F66" s="112">
        <v>0</v>
      </c>
      <c r="G66" s="113">
        <v>0</v>
      </c>
      <c r="H66" s="114">
        <v>0</v>
      </c>
      <c r="I66" s="272" t="s">
        <v>483</v>
      </c>
      <c r="J66" s="273" t="s">
        <v>512</v>
      </c>
      <c r="K66" s="217">
        <v>1953</v>
      </c>
      <c r="L66" s="112">
        <v>0</v>
      </c>
      <c r="M66" s="113">
        <v>0</v>
      </c>
      <c r="N66" s="114">
        <v>0</v>
      </c>
      <c r="O66" s="112">
        <v>0</v>
      </c>
      <c r="P66" s="113">
        <v>0</v>
      </c>
      <c r="Q66" s="114">
        <v>0</v>
      </c>
      <c r="R66" s="112">
        <v>0</v>
      </c>
      <c r="S66" s="113">
        <v>0</v>
      </c>
      <c r="T66" s="114">
        <v>0</v>
      </c>
      <c r="U66" s="115">
        <f>H66+K66+T66+N66+Q66</f>
        <v>1953</v>
      </c>
      <c r="V66" s="119"/>
    </row>
    <row r="67" spans="1:22" s="153" customFormat="1">
      <c r="A67" s="134" t="s">
        <v>149</v>
      </c>
      <c r="B67" s="147" t="s">
        <v>123</v>
      </c>
      <c r="C67" s="148"/>
      <c r="D67" s="148"/>
      <c r="E67" s="148"/>
      <c r="F67" s="149">
        <v>0</v>
      </c>
      <c r="G67" s="149"/>
      <c r="H67" s="151">
        <f>H66</f>
        <v>0</v>
      </c>
      <c r="I67" s="264">
        <v>0</v>
      </c>
      <c r="J67" s="265"/>
      <c r="K67" s="212">
        <f>K66</f>
        <v>1953</v>
      </c>
      <c r="L67" s="149">
        <v>0</v>
      </c>
      <c r="M67" s="149"/>
      <c r="N67" s="151">
        <f>N66</f>
        <v>0</v>
      </c>
      <c r="O67" s="149">
        <v>0</v>
      </c>
      <c r="P67" s="149"/>
      <c r="Q67" s="151">
        <f>Q66</f>
        <v>0</v>
      </c>
      <c r="R67" s="149">
        <v>0</v>
      </c>
      <c r="S67" s="149"/>
      <c r="T67" s="151">
        <f>T66</f>
        <v>0</v>
      </c>
      <c r="U67" s="167">
        <f>SUM(U66)</f>
        <v>1953</v>
      </c>
      <c r="V67" s="152"/>
    </row>
    <row r="68" spans="1:22" s="153" customFormat="1" ht="69" customHeight="1">
      <c r="A68" s="134" t="s">
        <v>213</v>
      </c>
      <c r="B68" s="168" t="s">
        <v>283</v>
      </c>
      <c r="C68" s="135" t="s">
        <v>89</v>
      </c>
      <c r="D68" s="113" t="s">
        <v>70</v>
      </c>
      <c r="E68" s="135" t="s">
        <v>69</v>
      </c>
      <c r="F68" s="112">
        <v>0</v>
      </c>
      <c r="G68" s="113">
        <v>0</v>
      </c>
      <c r="H68" s="114">
        <v>0</v>
      </c>
      <c r="I68" s="272">
        <v>0</v>
      </c>
      <c r="J68" s="273">
        <v>0</v>
      </c>
      <c r="K68" s="277">
        <v>0</v>
      </c>
      <c r="L68" s="112">
        <v>0</v>
      </c>
      <c r="M68" s="113">
        <v>0</v>
      </c>
      <c r="N68" s="114">
        <v>0</v>
      </c>
      <c r="O68" s="112">
        <v>0</v>
      </c>
      <c r="P68" s="113">
        <v>0</v>
      </c>
      <c r="Q68" s="114">
        <v>0</v>
      </c>
      <c r="R68" s="112">
        <v>0</v>
      </c>
      <c r="S68" s="113">
        <v>0</v>
      </c>
      <c r="T68" s="114">
        <v>0</v>
      </c>
      <c r="U68" s="115">
        <f>H68+K68+T68+N68+Q68</f>
        <v>0</v>
      </c>
      <c r="V68" s="169"/>
    </row>
    <row r="69" spans="1:22" s="153" customFormat="1">
      <c r="A69" s="134" t="s">
        <v>150</v>
      </c>
      <c r="B69" s="147" t="s">
        <v>123</v>
      </c>
      <c r="C69" s="148"/>
      <c r="D69" s="148"/>
      <c r="E69" s="148"/>
      <c r="F69" s="149">
        <v>0</v>
      </c>
      <c r="G69" s="149"/>
      <c r="H69" s="151">
        <f>H68</f>
        <v>0</v>
      </c>
      <c r="I69" s="264"/>
      <c r="J69" s="265"/>
      <c r="K69" s="266">
        <f>K68</f>
        <v>0</v>
      </c>
      <c r="L69" s="149"/>
      <c r="M69" s="149"/>
      <c r="N69" s="151">
        <f>N68</f>
        <v>0</v>
      </c>
      <c r="O69" s="149"/>
      <c r="P69" s="149"/>
      <c r="Q69" s="151">
        <f>Q68</f>
        <v>0</v>
      </c>
      <c r="R69" s="149"/>
      <c r="S69" s="149"/>
      <c r="T69" s="151">
        <f>T68</f>
        <v>0</v>
      </c>
      <c r="U69" s="167">
        <f>U68</f>
        <v>0</v>
      </c>
      <c r="V69" s="152"/>
    </row>
    <row r="70" spans="1:22" s="3" customFormat="1">
      <c r="A70" s="134" t="s">
        <v>151</v>
      </c>
      <c r="B70" s="170" t="s">
        <v>79</v>
      </c>
      <c r="C70" s="155"/>
      <c r="D70" s="155"/>
      <c r="E70" s="155"/>
      <c r="F70" s="155"/>
      <c r="G70" s="155"/>
      <c r="H70" s="171">
        <f>H26+H31+H43+H49+H54+H38+H60+H57+H64+H67+H69</f>
        <v>1731.1</v>
      </c>
      <c r="I70" s="278"/>
      <c r="J70" s="279"/>
      <c r="K70" s="218">
        <f>K26+K31+K43+K49+K54+K38+K60+K57+K64+K67+K69</f>
        <v>4995.8</v>
      </c>
      <c r="L70" s="172"/>
      <c r="M70" s="172"/>
      <c r="N70" s="171">
        <f>N26+N31+N43+N49+N54+N38+N60+N57+N64+N67+N69</f>
        <v>844</v>
      </c>
      <c r="O70" s="172"/>
      <c r="P70" s="172"/>
      <c r="Q70" s="171">
        <f>Q26+Q31+Q43+Q49+Q54+Q38+Q60+Q57+Q64+Q67+Q69</f>
        <v>844</v>
      </c>
      <c r="R70" s="172"/>
      <c r="S70" s="172"/>
      <c r="T70" s="171">
        <f>T26+T31+T43+T49+T54+T38+T60+T57+T64+T67</f>
        <v>0</v>
      </c>
      <c r="U70" s="218">
        <f>U26+U31+U43+U49+U54+U38+U60+U57+U64+U67+U69</f>
        <v>8414.9</v>
      </c>
      <c r="V70" s="119"/>
    </row>
    <row r="71" spans="1:22" s="179" customFormat="1" ht="18.75" customHeight="1">
      <c r="A71" s="134" t="s">
        <v>152</v>
      </c>
      <c r="B71" s="469" t="s">
        <v>133</v>
      </c>
      <c r="C71" s="470"/>
      <c r="D71" s="174"/>
      <c r="E71" s="174"/>
      <c r="F71" s="164"/>
      <c r="G71" s="164"/>
      <c r="H71" s="166">
        <f>H72+H74+H75+H76+H78+H80+H77+H79</f>
        <v>2331.1</v>
      </c>
      <c r="I71" s="280"/>
      <c r="J71" s="281"/>
      <c r="K71" s="251">
        <f>K72+K74+K75+K76+K78+K80+K77+K79</f>
        <v>11795.8</v>
      </c>
      <c r="L71" s="175"/>
      <c r="M71" s="175"/>
      <c r="N71" s="166">
        <f>N72+N74+N75+N76+N78+N80+N77+N79</f>
        <v>2640</v>
      </c>
      <c r="O71" s="175"/>
      <c r="P71" s="175"/>
      <c r="Q71" s="166">
        <f>Q72+Q74+Q75+Q76+Q78+Q80+Q77+Q79</f>
        <v>2640</v>
      </c>
      <c r="R71" s="175"/>
      <c r="S71" s="175"/>
      <c r="T71" s="166">
        <f>T72+T74+T75+T76+T78+T80+T77+T79</f>
        <v>4700</v>
      </c>
      <c r="U71" s="219">
        <f>T71+N71+K71+H71</f>
        <v>21466.899999999998</v>
      </c>
      <c r="V71" s="178"/>
    </row>
    <row r="72" spans="1:22" s="184" customFormat="1" ht="26.25" customHeight="1">
      <c r="A72" s="134" t="s">
        <v>153</v>
      </c>
      <c r="B72" s="72" t="s">
        <v>78</v>
      </c>
      <c r="C72" s="180"/>
      <c r="D72" s="181"/>
      <c r="E72" s="181"/>
      <c r="F72" s="112"/>
      <c r="G72" s="112"/>
      <c r="H72" s="114">
        <f>H15</f>
        <v>600</v>
      </c>
      <c r="I72" s="272"/>
      <c r="J72" s="273"/>
      <c r="K72" s="277">
        <f>K15</f>
        <v>6800</v>
      </c>
      <c r="L72" s="112"/>
      <c r="M72" s="112"/>
      <c r="N72" s="114">
        <f>N15</f>
        <v>1796</v>
      </c>
      <c r="O72" s="112"/>
      <c r="P72" s="112"/>
      <c r="Q72" s="114">
        <f>Q15</f>
        <v>1796</v>
      </c>
      <c r="R72" s="112"/>
      <c r="S72" s="112"/>
      <c r="T72" s="114">
        <f>T15</f>
        <v>4700</v>
      </c>
      <c r="U72" s="115">
        <f>H72+K72+N72+Q72+T72</f>
        <v>15692</v>
      </c>
      <c r="V72" s="183"/>
    </row>
    <row r="73" spans="1:22" s="184" customFormat="1" ht="26.25" customHeight="1">
      <c r="A73" s="134" t="s">
        <v>154</v>
      </c>
      <c r="B73" s="141" t="s">
        <v>373</v>
      </c>
      <c r="C73" s="180"/>
      <c r="D73" s="181"/>
      <c r="E73" s="181"/>
      <c r="F73" s="112"/>
      <c r="G73" s="112"/>
      <c r="H73" s="114">
        <f>H16</f>
        <v>0</v>
      </c>
      <c r="I73" s="272"/>
      <c r="J73" s="273"/>
      <c r="K73" s="277">
        <f>K16</f>
        <v>0</v>
      </c>
      <c r="L73" s="112"/>
      <c r="M73" s="112"/>
      <c r="N73" s="114">
        <f>N16</f>
        <v>0</v>
      </c>
      <c r="O73" s="112"/>
      <c r="P73" s="112"/>
      <c r="Q73" s="114">
        <f>Q16</f>
        <v>0</v>
      </c>
      <c r="R73" s="112"/>
      <c r="S73" s="112"/>
      <c r="T73" s="114">
        <f>T16</f>
        <v>685</v>
      </c>
      <c r="U73" s="115">
        <f t="shared" ref="U73:U80" si="1">H73+K73+N73+Q73+T73</f>
        <v>685</v>
      </c>
      <c r="V73" s="183"/>
    </row>
    <row r="74" spans="1:22" s="3" customFormat="1" ht="25.5">
      <c r="A74" s="134" t="s">
        <v>155</v>
      </c>
      <c r="B74" s="72" t="s">
        <v>87</v>
      </c>
      <c r="C74" s="172"/>
      <c r="D74" s="155"/>
      <c r="E74" s="155"/>
      <c r="F74" s="159"/>
      <c r="G74" s="159"/>
      <c r="H74" s="115">
        <f>H20+H28+H33+H40+H45+H51</f>
        <v>596</v>
      </c>
      <c r="I74" s="270"/>
      <c r="J74" s="271"/>
      <c r="K74" s="260">
        <f>K20+K28+K33+K40+K45+K51</f>
        <v>826.8</v>
      </c>
      <c r="L74" s="159"/>
      <c r="M74" s="159"/>
      <c r="N74" s="115">
        <f>N20+N28+N33+N40+N45+N51+N63</f>
        <v>427</v>
      </c>
      <c r="O74" s="159"/>
      <c r="P74" s="159"/>
      <c r="Q74" s="115">
        <f>Q20+Q28+Q33+Q40+Q45+Q51</f>
        <v>427</v>
      </c>
      <c r="R74" s="159"/>
      <c r="S74" s="159"/>
      <c r="T74" s="115">
        <f>T20+T28+T33+T40+T45+T51</f>
        <v>0</v>
      </c>
      <c r="U74" s="115">
        <f t="shared" si="1"/>
        <v>2276.8000000000002</v>
      </c>
      <c r="V74" s="119"/>
    </row>
    <row r="75" spans="1:22" s="3" customFormat="1" ht="25.5">
      <c r="A75" s="134" t="s">
        <v>194</v>
      </c>
      <c r="B75" s="72" t="s">
        <v>88</v>
      </c>
      <c r="C75" s="172"/>
      <c r="D75" s="155"/>
      <c r="E75" s="155"/>
      <c r="F75" s="159"/>
      <c r="G75" s="159"/>
      <c r="H75" s="115">
        <f>H21+H29+H34+H41+H47+H52</f>
        <v>0</v>
      </c>
      <c r="I75" s="270"/>
      <c r="J75" s="271"/>
      <c r="K75" s="282">
        <f>K21+K29+K34+K41+K47+K52</f>
        <v>0</v>
      </c>
      <c r="L75" s="159"/>
      <c r="M75" s="159"/>
      <c r="N75" s="115">
        <f>N21+N29+N34+N41+N47+N52</f>
        <v>0</v>
      </c>
      <c r="O75" s="159"/>
      <c r="P75" s="159"/>
      <c r="Q75" s="115">
        <f>Q21+Q29+Q34+Q41+Q47+Q52</f>
        <v>0</v>
      </c>
      <c r="R75" s="159"/>
      <c r="S75" s="159"/>
      <c r="T75" s="115">
        <f>T21+T29+T34+T41+T47+T52</f>
        <v>0</v>
      </c>
      <c r="U75" s="115">
        <f t="shared" si="1"/>
        <v>0</v>
      </c>
      <c r="V75" s="119"/>
    </row>
    <row r="76" spans="1:22" s="3" customFormat="1" ht="38.25">
      <c r="A76" s="134" t="s">
        <v>214</v>
      </c>
      <c r="B76" s="72" t="s">
        <v>428</v>
      </c>
      <c r="C76" s="172"/>
      <c r="D76" s="155"/>
      <c r="E76" s="155"/>
      <c r="F76" s="159"/>
      <c r="G76" s="159"/>
      <c r="H76" s="115">
        <f>H22+H30+H35+H42+H46+H56+H62+H66+H53+H68+H59</f>
        <v>922.1</v>
      </c>
      <c r="I76" s="270"/>
      <c r="J76" s="271"/>
      <c r="K76" s="210">
        <f>K22+K30+K35+K42+K46+K56+K62+K66+K53+K68+K59</f>
        <v>4169</v>
      </c>
      <c r="L76" s="159"/>
      <c r="M76" s="159"/>
      <c r="N76" s="115">
        <f>N22+N30+N35+N42+N46+N56+N62+N66+N53+N68+N59</f>
        <v>417</v>
      </c>
      <c r="O76" s="159"/>
      <c r="P76" s="159"/>
      <c r="Q76" s="115">
        <f>Q22+Q30+Q35+Q42+Q46+Q56+Q62+Q66+Q53+Q68+Q59</f>
        <v>417</v>
      </c>
      <c r="R76" s="159"/>
      <c r="S76" s="159"/>
      <c r="T76" s="115">
        <f>T22+T30+T35+T42+T46+T56+T62+T66+T53+T68+T59</f>
        <v>0</v>
      </c>
      <c r="U76" s="210">
        <f t="shared" si="1"/>
        <v>5925.1</v>
      </c>
      <c r="V76" s="119"/>
    </row>
    <row r="77" spans="1:22" s="3" customFormat="1" ht="40.5" customHeight="1">
      <c r="A77" s="134" t="s">
        <v>215</v>
      </c>
      <c r="B77" s="72" t="s">
        <v>318</v>
      </c>
      <c r="C77" s="155"/>
      <c r="D77" s="155"/>
      <c r="E77" s="155"/>
      <c r="F77" s="159"/>
      <c r="G77" s="159"/>
      <c r="H77" s="115">
        <f>H23</f>
        <v>101</v>
      </c>
      <c r="I77" s="270"/>
      <c r="J77" s="271"/>
      <c r="K77" s="282">
        <f>K23</f>
        <v>0</v>
      </c>
      <c r="L77" s="159"/>
      <c r="M77" s="159"/>
      <c r="N77" s="115">
        <f>N23</f>
        <v>0</v>
      </c>
      <c r="O77" s="159"/>
      <c r="P77" s="159"/>
      <c r="Q77" s="115">
        <f>Q23</f>
        <v>0</v>
      </c>
      <c r="R77" s="159"/>
      <c r="S77" s="159"/>
      <c r="T77" s="115">
        <f>T23</f>
        <v>0</v>
      </c>
      <c r="U77" s="115">
        <f t="shared" si="1"/>
        <v>101</v>
      </c>
      <c r="V77" s="119"/>
    </row>
    <row r="78" spans="1:22" s="3" customFormat="1" ht="37.5" customHeight="1">
      <c r="A78" s="134" t="s">
        <v>216</v>
      </c>
      <c r="B78" s="72" t="s">
        <v>90</v>
      </c>
      <c r="C78" s="155"/>
      <c r="D78" s="155"/>
      <c r="E78" s="155"/>
      <c r="F78" s="159"/>
      <c r="G78" s="159"/>
      <c r="H78" s="115">
        <f>H25</f>
        <v>0</v>
      </c>
      <c r="I78" s="270"/>
      <c r="J78" s="271"/>
      <c r="K78" s="282">
        <f>K25</f>
        <v>0</v>
      </c>
      <c r="L78" s="159"/>
      <c r="M78" s="159"/>
      <c r="N78" s="115">
        <f>N25</f>
        <v>0</v>
      </c>
      <c r="O78" s="159"/>
      <c r="P78" s="159"/>
      <c r="Q78" s="115">
        <f>Q25</f>
        <v>0</v>
      </c>
      <c r="R78" s="159"/>
      <c r="S78" s="159"/>
      <c r="T78" s="115">
        <f>T25</f>
        <v>0</v>
      </c>
      <c r="U78" s="115">
        <f t="shared" si="1"/>
        <v>0</v>
      </c>
      <c r="V78" s="119"/>
    </row>
    <row r="79" spans="1:22" s="3" customFormat="1" ht="25.5">
      <c r="A79" s="134" t="s">
        <v>380</v>
      </c>
      <c r="B79" s="72" t="s">
        <v>181</v>
      </c>
      <c r="C79" s="155"/>
      <c r="D79" s="155"/>
      <c r="E79" s="155"/>
      <c r="F79" s="159"/>
      <c r="G79" s="159"/>
      <c r="H79" s="115">
        <f>H24</f>
        <v>0</v>
      </c>
      <c r="I79" s="270"/>
      <c r="J79" s="271"/>
      <c r="K79" s="282">
        <f>K24</f>
        <v>0</v>
      </c>
      <c r="L79" s="159"/>
      <c r="M79" s="159"/>
      <c r="N79" s="115">
        <f>N24</f>
        <v>0</v>
      </c>
      <c r="O79" s="159"/>
      <c r="P79" s="159"/>
      <c r="Q79" s="115">
        <f>Q24</f>
        <v>0</v>
      </c>
      <c r="R79" s="159"/>
      <c r="S79" s="159"/>
      <c r="T79" s="115">
        <f>T24</f>
        <v>0</v>
      </c>
      <c r="U79" s="115">
        <f t="shared" si="1"/>
        <v>0</v>
      </c>
      <c r="V79" s="119"/>
    </row>
    <row r="80" spans="1:22" s="3" customFormat="1" ht="25.5">
      <c r="A80" s="134" t="s">
        <v>491</v>
      </c>
      <c r="B80" s="72" t="s">
        <v>442</v>
      </c>
      <c r="C80" s="155"/>
      <c r="D80" s="155"/>
      <c r="E80" s="155"/>
      <c r="F80" s="159"/>
      <c r="G80" s="159"/>
      <c r="H80" s="115">
        <f>H37</f>
        <v>112</v>
      </c>
      <c r="I80" s="270"/>
      <c r="J80" s="271"/>
      <c r="K80" s="282">
        <f>K37</f>
        <v>0</v>
      </c>
      <c r="L80" s="159"/>
      <c r="M80" s="159"/>
      <c r="N80" s="115">
        <f>N37</f>
        <v>0</v>
      </c>
      <c r="O80" s="159"/>
      <c r="P80" s="159"/>
      <c r="Q80" s="115">
        <f>Q37</f>
        <v>0</v>
      </c>
      <c r="R80" s="159"/>
      <c r="S80" s="159"/>
      <c r="T80" s="115">
        <f>T37</f>
        <v>0</v>
      </c>
      <c r="U80" s="115">
        <f t="shared" si="1"/>
        <v>112</v>
      </c>
      <c r="V80" s="119"/>
    </row>
    <row r="81" spans="1:37" s="3" customFormat="1" ht="41.25" hidden="1" customHeight="1">
      <c r="A81" s="121" t="s">
        <v>320</v>
      </c>
      <c r="B81" s="471" t="s">
        <v>179</v>
      </c>
      <c r="C81" s="472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3"/>
      <c r="V81" s="123"/>
      <c r="W81" s="124"/>
      <c r="X81" s="124"/>
      <c r="Y81" s="124"/>
      <c r="Z81" s="124"/>
      <c r="AA81" s="124"/>
      <c r="AB81" s="124"/>
      <c r="AC81" s="125"/>
      <c r="AD81" s="125"/>
      <c r="AE81" s="125"/>
      <c r="AF81" s="125"/>
      <c r="AG81" s="125"/>
      <c r="AH81" s="126"/>
      <c r="AI81" s="126"/>
    </row>
    <row r="82" spans="1:37" s="3" customFormat="1" ht="82.5" hidden="1" customHeight="1">
      <c r="A82" s="134" t="s">
        <v>160</v>
      </c>
      <c r="B82" s="186" t="s">
        <v>156</v>
      </c>
      <c r="C82" s="135" t="s">
        <v>157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272">
        <v>0</v>
      </c>
      <c r="J82" s="272">
        <v>0</v>
      </c>
      <c r="K82" s="283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87">
        <f>H82+K82+T82</f>
        <v>0</v>
      </c>
      <c r="V82" s="123" t="s">
        <v>198</v>
      </c>
      <c r="W82" s="124"/>
      <c r="X82" s="124"/>
      <c r="Y82" s="124"/>
      <c r="Z82" s="124"/>
      <c r="AA82" s="124"/>
      <c r="AB82" s="124"/>
      <c r="AC82" s="125"/>
      <c r="AD82" s="125"/>
      <c r="AE82" s="125"/>
      <c r="AF82" s="125"/>
      <c r="AG82" s="125"/>
      <c r="AH82" s="126"/>
      <c r="AI82" s="126"/>
    </row>
    <row r="83" spans="1:37" s="3" customFormat="1" ht="60.75" hidden="1" customHeight="1">
      <c r="A83" s="134" t="s">
        <v>161</v>
      </c>
      <c r="B83" s="186" t="s">
        <v>158</v>
      </c>
      <c r="C83" s="135" t="s">
        <v>76</v>
      </c>
      <c r="D83" s="113" t="s">
        <v>70</v>
      </c>
      <c r="E83" s="135" t="s">
        <v>69</v>
      </c>
      <c r="F83" s="112">
        <v>0</v>
      </c>
      <c r="G83" s="112">
        <v>0</v>
      </c>
      <c r="H83" s="182">
        <v>0</v>
      </c>
      <c r="I83" s="272">
        <v>0</v>
      </c>
      <c r="J83" s="272">
        <v>0</v>
      </c>
      <c r="K83" s="283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87">
        <f>H83+K83+T83+N83</f>
        <v>0</v>
      </c>
      <c r="V83" s="123" t="s">
        <v>197</v>
      </c>
      <c r="W83" s="124"/>
      <c r="X83" s="124"/>
      <c r="Y83" s="124"/>
      <c r="Z83" s="124"/>
      <c r="AA83" s="124"/>
      <c r="AB83" s="124"/>
      <c r="AC83" s="125"/>
      <c r="AD83" s="125"/>
      <c r="AE83" s="125"/>
      <c r="AF83" s="125"/>
      <c r="AG83" s="125"/>
      <c r="AH83" s="126"/>
      <c r="AI83" s="126"/>
    </row>
    <row r="84" spans="1:37" s="3" customFormat="1" ht="70.5" hidden="1" customHeight="1">
      <c r="A84" s="134" t="s">
        <v>162</v>
      </c>
      <c r="B84" s="186" t="s">
        <v>159</v>
      </c>
      <c r="C84" s="135" t="s">
        <v>181</v>
      </c>
      <c r="D84" s="113" t="s">
        <v>70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112">
        <v>0</v>
      </c>
      <c r="M84" s="112">
        <v>0</v>
      </c>
      <c r="N84" s="182">
        <v>0</v>
      </c>
      <c r="O84" s="112">
        <v>0</v>
      </c>
      <c r="P84" s="112">
        <v>0</v>
      </c>
      <c r="Q84" s="182">
        <v>0</v>
      </c>
      <c r="R84" s="112">
        <v>0</v>
      </c>
      <c r="S84" s="112">
        <v>0</v>
      </c>
      <c r="T84" s="182">
        <v>0</v>
      </c>
      <c r="U84" s="187">
        <f>H84+K84+T84+N84</f>
        <v>0</v>
      </c>
      <c r="V84" s="123" t="s">
        <v>198</v>
      </c>
      <c r="W84" s="124"/>
      <c r="X84" s="124"/>
      <c r="Y84" s="124"/>
      <c r="Z84" s="124"/>
      <c r="AA84" s="124"/>
      <c r="AB84" s="124"/>
      <c r="AC84" s="125"/>
      <c r="AD84" s="125"/>
      <c r="AE84" s="125"/>
      <c r="AF84" s="125"/>
      <c r="AG84" s="125"/>
      <c r="AH84" s="126"/>
      <c r="AI84" s="126"/>
    </row>
    <row r="85" spans="1:37" s="153" customFormat="1" ht="33.75" hidden="1" customHeight="1">
      <c r="A85" s="134" t="s">
        <v>163</v>
      </c>
      <c r="B85" s="469" t="s">
        <v>174</v>
      </c>
      <c r="C85" s="470"/>
      <c r="D85" s="188"/>
      <c r="E85" s="188"/>
      <c r="F85" s="188"/>
      <c r="G85" s="188"/>
      <c r="H85" s="189">
        <f>H86+H87+H88</f>
        <v>0</v>
      </c>
      <c r="I85" s="284"/>
      <c r="J85" s="284"/>
      <c r="K85" s="285">
        <f>K86+K87+K88</f>
        <v>0</v>
      </c>
      <c r="L85" s="188"/>
      <c r="M85" s="188"/>
      <c r="N85" s="189">
        <f>N86+N87+N88</f>
        <v>0</v>
      </c>
      <c r="O85" s="188"/>
      <c r="P85" s="188"/>
      <c r="Q85" s="189">
        <f>Q86+Q87+Q88</f>
        <v>0</v>
      </c>
      <c r="R85" s="188"/>
      <c r="S85" s="188"/>
      <c r="T85" s="189">
        <f>T86+T87+T88</f>
        <v>0</v>
      </c>
      <c r="U85" s="190">
        <f>H85+K85+T85+N85</f>
        <v>0</v>
      </c>
      <c r="V85" s="191"/>
      <c r="W85" s="192"/>
      <c r="X85" s="192"/>
      <c r="Y85" s="192"/>
      <c r="Z85" s="192"/>
      <c r="AA85" s="192"/>
      <c r="AB85" s="192"/>
      <c r="AC85" s="193"/>
      <c r="AD85" s="193"/>
      <c r="AE85" s="193"/>
      <c r="AF85" s="193"/>
      <c r="AG85" s="193"/>
      <c r="AH85" s="194"/>
      <c r="AI85" s="194"/>
    </row>
    <row r="86" spans="1:37" s="3" customFormat="1" ht="24.75" hidden="1" customHeight="1">
      <c r="A86" s="134" t="s">
        <v>168</v>
      </c>
      <c r="B86" s="135" t="s">
        <v>157</v>
      </c>
      <c r="C86" s="195"/>
      <c r="D86" s="196"/>
      <c r="E86" s="196"/>
      <c r="F86" s="196"/>
      <c r="G86" s="196"/>
      <c r="H86" s="197">
        <f>H82</f>
        <v>0</v>
      </c>
      <c r="I86" s="286"/>
      <c r="J86" s="286"/>
      <c r="K86" s="28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87">
        <f>H86+K86+T86</f>
        <v>0</v>
      </c>
      <c r="V86" s="123"/>
      <c r="W86" s="124"/>
      <c r="X86" s="124"/>
      <c r="Y86" s="124"/>
      <c r="Z86" s="124"/>
      <c r="AA86" s="124"/>
      <c r="AB86" s="124"/>
      <c r="AC86" s="125"/>
      <c r="AD86" s="125"/>
      <c r="AE86" s="125"/>
      <c r="AF86" s="125"/>
      <c r="AG86" s="125"/>
      <c r="AH86" s="126"/>
      <c r="AI86" s="126"/>
    </row>
    <row r="87" spans="1:37" s="3" customFormat="1" ht="24" hidden="1" customHeight="1">
      <c r="A87" s="134" t="s">
        <v>169</v>
      </c>
      <c r="B87" s="135" t="s">
        <v>76</v>
      </c>
      <c r="C87" s="195"/>
      <c r="D87" s="196"/>
      <c r="E87" s="196"/>
      <c r="F87" s="196"/>
      <c r="G87" s="196"/>
      <c r="H87" s="197">
        <f>H83</f>
        <v>0</v>
      </c>
      <c r="I87" s="286"/>
      <c r="J87" s="286"/>
      <c r="K87" s="28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7">
        <f>T83</f>
        <v>0</v>
      </c>
      <c r="U87" s="197">
        <f>U83</f>
        <v>0</v>
      </c>
      <c r="V87" s="123"/>
      <c r="W87" s="124"/>
      <c r="X87" s="124"/>
      <c r="Y87" s="124"/>
      <c r="Z87" s="124"/>
      <c r="AA87" s="124"/>
      <c r="AB87" s="124"/>
      <c r="AC87" s="125"/>
      <c r="AD87" s="125"/>
      <c r="AE87" s="125"/>
      <c r="AF87" s="125"/>
      <c r="AG87" s="125"/>
      <c r="AH87" s="126"/>
      <c r="AI87" s="126"/>
    </row>
    <row r="88" spans="1:37" s="3" customFormat="1" ht="32.25" hidden="1" customHeight="1">
      <c r="A88" s="134" t="s">
        <v>170</v>
      </c>
      <c r="B88" s="135" t="s">
        <v>181</v>
      </c>
      <c r="C88" s="196"/>
      <c r="D88" s="196"/>
      <c r="E88" s="196"/>
      <c r="F88" s="196"/>
      <c r="G88" s="196"/>
      <c r="H88" s="197">
        <f>H84</f>
        <v>0</v>
      </c>
      <c r="I88" s="286"/>
      <c r="J88" s="286"/>
      <c r="K88" s="287">
        <f>K84</f>
        <v>0</v>
      </c>
      <c r="L88" s="196"/>
      <c r="M88" s="196"/>
      <c r="N88" s="197">
        <f>N84</f>
        <v>0</v>
      </c>
      <c r="O88" s="196"/>
      <c r="P88" s="196"/>
      <c r="Q88" s="197">
        <f>Q84</f>
        <v>0</v>
      </c>
      <c r="R88" s="196"/>
      <c r="S88" s="196"/>
      <c r="T88" s="196">
        <f>T84</f>
        <v>0</v>
      </c>
      <c r="U88" s="196">
        <f>U84</f>
        <v>0</v>
      </c>
      <c r="V88" s="123"/>
      <c r="W88" s="124"/>
      <c r="X88" s="124"/>
      <c r="Y88" s="124"/>
      <c r="Z88" s="124"/>
      <c r="AA88" s="124"/>
      <c r="AB88" s="124"/>
      <c r="AC88" s="125"/>
      <c r="AD88" s="125"/>
      <c r="AE88" s="125"/>
      <c r="AF88" s="125"/>
      <c r="AG88" s="125"/>
      <c r="AH88" s="126"/>
      <c r="AI88" s="126"/>
    </row>
    <row r="89" spans="1:37" s="3" customFormat="1" ht="18.75" customHeight="1">
      <c r="A89" s="121" t="s">
        <v>217</v>
      </c>
      <c r="B89" s="461" t="s">
        <v>218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3"/>
      <c r="V89" s="123"/>
      <c r="W89" s="124"/>
      <c r="X89" s="124"/>
      <c r="Y89" s="124"/>
      <c r="Z89" s="124"/>
      <c r="AA89" s="124"/>
      <c r="AB89" s="124"/>
      <c r="AC89" s="125"/>
      <c r="AD89" s="125"/>
      <c r="AE89" s="125"/>
      <c r="AF89" s="125"/>
      <c r="AG89" s="125"/>
      <c r="AH89" s="126"/>
      <c r="AI89" s="126"/>
    </row>
    <row r="90" spans="1:37" s="3" customFormat="1" ht="123" customHeight="1">
      <c r="A90" s="134" t="s">
        <v>160</v>
      </c>
      <c r="B90" s="198" t="s">
        <v>176</v>
      </c>
      <c r="C90" s="141" t="s">
        <v>171</v>
      </c>
      <c r="D90" s="113" t="s">
        <v>70</v>
      </c>
      <c r="E90" s="135" t="s">
        <v>69</v>
      </c>
      <c r="F90" s="199" t="s">
        <v>332</v>
      </c>
      <c r="G90" s="113" t="s">
        <v>336</v>
      </c>
      <c r="H90" s="182">
        <f>4926-160-20</f>
        <v>4746</v>
      </c>
      <c r="I90" s="288" t="s">
        <v>505</v>
      </c>
      <c r="J90" s="273" t="s">
        <v>506</v>
      </c>
      <c r="K90" s="205">
        <f>4926-52+335</f>
        <v>5209</v>
      </c>
      <c r="L90" s="199" t="s">
        <v>333</v>
      </c>
      <c r="M90" s="113" t="s">
        <v>251</v>
      </c>
      <c r="N90" s="182">
        <v>4926</v>
      </c>
      <c r="O90" s="199" t="s">
        <v>333</v>
      </c>
      <c r="P90" s="113" t="s">
        <v>251</v>
      </c>
      <c r="Q90" s="182">
        <v>4926</v>
      </c>
      <c r="R90" s="199" t="s">
        <v>334</v>
      </c>
      <c r="S90" s="113" t="s">
        <v>251</v>
      </c>
      <c r="T90" s="182">
        <v>14778</v>
      </c>
      <c r="U90" s="210">
        <f>H90+K90+N90+Q90+T90</f>
        <v>34585</v>
      </c>
      <c r="V90" s="119"/>
    </row>
    <row r="91" spans="1:37" s="3" customFormat="1" ht="80.25" hidden="1" customHeight="1">
      <c r="A91" s="134" t="s">
        <v>161</v>
      </c>
      <c r="B91" s="200" t="s">
        <v>182</v>
      </c>
      <c r="C91" s="135" t="s">
        <v>157</v>
      </c>
      <c r="D91" s="113" t="s">
        <v>70</v>
      </c>
      <c r="E91" s="135" t="s">
        <v>69</v>
      </c>
      <c r="F91" s="159">
        <v>0</v>
      </c>
      <c r="G91" s="159">
        <v>0</v>
      </c>
      <c r="H91" s="182">
        <v>0</v>
      </c>
      <c r="I91" s="270">
        <v>0</v>
      </c>
      <c r="J91" s="270">
        <v>0</v>
      </c>
      <c r="K91" s="283">
        <v>0</v>
      </c>
      <c r="L91" s="159">
        <v>0</v>
      </c>
      <c r="M91" s="159">
        <v>0</v>
      </c>
      <c r="N91" s="182">
        <v>0</v>
      </c>
      <c r="O91" s="159">
        <v>0</v>
      </c>
      <c r="P91" s="159">
        <v>0</v>
      </c>
      <c r="Q91" s="182">
        <v>0</v>
      </c>
      <c r="R91" s="159">
        <v>0</v>
      </c>
      <c r="S91" s="159">
        <v>0</v>
      </c>
      <c r="T91" s="182">
        <v>0</v>
      </c>
      <c r="U91" s="204">
        <f>H91+K91+T91+N91</f>
        <v>0</v>
      </c>
      <c r="V91" s="119"/>
    </row>
    <row r="92" spans="1:37" s="3" customFormat="1" ht="80.25" hidden="1" customHeight="1">
      <c r="A92" s="134" t="s">
        <v>162</v>
      </c>
      <c r="B92" s="200" t="s">
        <v>180</v>
      </c>
      <c r="C92" s="135" t="s">
        <v>157</v>
      </c>
      <c r="D92" s="113" t="s">
        <v>70</v>
      </c>
      <c r="E92" s="135" t="s">
        <v>69</v>
      </c>
      <c r="F92" s="159">
        <v>0</v>
      </c>
      <c r="G92" s="159">
        <v>0</v>
      </c>
      <c r="H92" s="182">
        <v>0</v>
      </c>
      <c r="I92" s="270">
        <v>0</v>
      </c>
      <c r="J92" s="270">
        <v>0</v>
      </c>
      <c r="K92" s="283">
        <v>0</v>
      </c>
      <c r="L92" s="112">
        <v>0</v>
      </c>
      <c r="M92" s="112">
        <v>0</v>
      </c>
      <c r="N92" s="182">
        <v>0</v>
      </c>
      <c r="O92" s="112">
        <v>0</v>
      </c>
      <c r="P92" s="112">
        <v>0</v>
      </c>
      <c r="Q92" s="182">
        <v>0</v>
      </c>
      <c r="R92" s="112">
        <v>0</v>
      </c>
      <c r="S92" s="112">
        <v>0</v>
      </c>
      <c r="T92" s="182">
        <v>0</v>
      </c>
      <c r="U92" s="204">
        <f>H92+K92+T92+N92</f>
        <v>0</v>
      </c>
      <c r="V92" s="123" t="s">
        <v>198</v>
      </c>
    </row>
    <row r="93" spans="1:37" s="153" customFormat="1" ht="19.5" customHeight="1">
      <c r="A93" s="134" t="s">
        <v>161</v>
      </c>
      <c r="B93" s="469" t="s">
        <v>174</v>
      </c>
      <c r="C93" s="470"/>
      <c r="D93" s="201"/>
      <c r="E93" s="201"/>
      <c r="F93" s="201"/>
      <c r="G93" s="201"/>
      <c r="H93" s="202">
        <f>H94+H95</f>
        <v>4746</v>
      </c>
      <c r="I93" s="289"/>
      <c r="J93" s="289"/>
      <c r="K93" s="206">
        <f>K94+K95</f>
        <v>5209</v>
      </c>
      <c r="L93" s="201"/>
      <c r="M93" s="201"/>
      <c r="N93" s="202">
        <f>N94+N95</f>
        <v>4926</v>
      </c>
      <c r="O93" s="201"/>
      <c r="P93" s="201"/>
      <c r="Q93" s="202">
        <f>Q94+Q95</f>
        <v>4926</v>
      </c>
      <c r="R93" s="201"/>
      <c r="S93" s="201"/>
      <c r="T93" s="202">
        <f>T94+T95</f>
        <v>14778</v>
      </c>
      <c r="U93" s="206">
        <f>U94+U95</f>
        <v>34585</v>
      </c>
      <c r="V93" s="152"/>
    </row>
    <row r="94" spans="1:37" s="3" customFormat="1" ht="26.25" customHeight="1">
      <c r="A94" s="134" t="s">
        <v>162</v>
      </c>
      <c r="B94" s="141" t="s">
        <v>171</v>
      </c>
      <c r="C94" s="155"/>
      <c r="D94" s="159"/>
      <c r="E94" s="159"/>
      <c r="F94" s="159"/>
      <c r="G94" s="159"/>
      <c r="H94" s="185">
        <f>H90</f>
        <v>4746</v>
      </c>
      <c r="I94" s="270"/>
      <c r="J94" s="270"/>
      <c r="K94" s="204">
        <f>K90</f>
        <v>5209</v>
      </c>
      <c r="L94" s="159"/>
      <c r="M94" s="159"/>
      <c r="N94" s="185">
        <f>N90</f>
        <v>4926</v>
      </c>
      <c r="O94" s="159"/>
      <c r="P94" s="159"/>
      <c r="Q94" s="185">
        <f>Q90</f>
        <v>4926</v>
      </c>
      <c r="R94" s="159"/>
      <c r="S94" s="159"/>
      <c r="T94" s="185">
        <f>T90</f>
        <v>14778</v>
      </c>
      <c r="U94" s="204">
        <f>H94+K94+N94+Q94+T94</f>
        <v>34585</v>
      </c>
      <c r="V94" s="119"/>
    </row>
    <row r="95" spans="1:37" s="3" customFormat="1" ht="25.5" hidden="1" customHeight="1">
      <c r="A95" s="134" t="s">
        <v>173</v>
      </c>
      <c r="B95" s="135" t="s">
        <v>157</v>
      </c>
      <c r="C95" s="155"/>
      <c r="D95" s="159"/>
      <c r="E95" s="159"/>
      <c r="F95" s="159"/>
      <c r="G95" s="159"/>
      <c r="H95" s="185">
        <f>H91++H92</f>
        <v>0</v>
      </c>
      <c r="I95" s="270"/>
      <c r="J95" s="270"/>
      <c r="K95" s="282">
        <f>K91++K92</f>
        <v>0</v>
      </c>
      <c r="L95" s="159"/>
      <c r="M95" s="159"/>
      <c r="N95" s="185">
        <f>N91++N92</f>
        <v>0</v>
      </c>
      <c r="O95" s="159"/>
      <c r="P95" s="159"/>
      <c r="Q95" s="185">
        <f>Q91++Q92</f>
        <v>0</v>
      </c>
      <c r="R95" s="159"/>
      <c r="S95" s="159"/>
      <c r="T95" s="185">
        <f>T91++T92</f>
        <v>0</v>
      </c>
      <c r="U95" s="185">
        <f>U91++U92</f>
        <v>0</v>
      </c>
      <c r="V95" s="119"/>
    </row>
    <row r="96" spans="1:37" s="3" customFormat="1" ht="25.5" customHeight="1">
      <c r="A96" s="134" t="s">
        <v>297</v>
      </c>
      <c r="B96" s="495" t="s">
        <v>381</v>
      </c>
      <c r="C96" s="495"/>
      <c r="D96" s="495"/>
      <c r="E96" s="495"/>
      <c r="F96" s="495"/>
      <c r="G96" s="495"/>
      <c r="H96" s="495"/>
      <c r="I96" s="495"/>
      <c r="J96" s="495"/>
      <c r="K96" s="495"/>
      <c r="L96" s="495"/>
      <c r="M96" s="495"/>
      <c r="N96" s="495"/>
      <c r="O96" s="495"/>
      <c r="P96" s="495"/>
      <c r="Q96" s="495"/>
      <c r="R96" s="495"/>
      <c r="S96" s="495"/>
      <c r="T96" s="495"/>
      <c r="U96" s="495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8"/>
      <c r="AH96" s="248"/>
      <c r="AI96" s="126"/>
      <c r="AJ96" s="126"/>
      <c r="AK96" s="126"/>
    </row>
    <row r="97" spans="1:22" s="3" customFormat="1" ht="81.75" customHeight="1">
      <c r="A97" s="134" t="s">
        <v>164</v>
      </c>
      <c r="B97" s="249" t="s">
        <v>382</v>
      </c>
      <c r="C97" s="250" t="s">
        <v>157</v>
      </c>
      <c r="D97" s="113" t="s">
        <v>70</v>
      </c>
      <c r="E97" s="135" t="s">
        <v>69</v>
      </c>
      <c r="F97" s="112">
        <v>0</v>
      </c>
      <c r="G97" s="113">
        <v>0</v>
      </c>
      <c r="H97" s="114">
        <v>0</v>
      </c>
      <c r="I97" s="272" t="s">
        <v>492</v>
      </c>
      <c r="J97" s="272" t="s">
        <v>504</v>
      </c>
      <c r="K97" s="204">
        <f>852-2-2</f>
        <v>848</v>
      </c>
      <c r="L97" s="214" t="s">
        <v>515</v>
      </c>
      <c r="M97" s="214" t="s">
        <v>518</v>
      </c>
      <c r="N97" s="185">
        <v>852</v>
      </c>
      <c r="O97" s="214" t="s">
        <v>516</v>
      </c>
      <c r="P97" s="214" t="s">
        <v>517</v>
      </c>
      <c r="Q97" s="185">
        <v>852</v>
      </c>
      <c r="R97" s="112">
        <v>0</v>
      </c>
      <c r="S97" s="113">
        <v>0</v>
      </c>
      <c r="T97" s="114">
        <v>0</v>
      </c>
      <c r="U97" s="210">
        <f>H97+K97+N97+Q97+T97</f>
        <v>2552</v>
      </c>
      <c r="V97" s="119"/>
    </row>
    <row r="98" spans="1:22" s="3" customFormat="1" ht="25.5" customHeight="1">
      <c r="A98" s="134" t="s">
        <v>165</v>
      </c>
      <c r="B98" s="469" t="s">
        <v>385</v>
      </c>
      <c r="C98" s="470"/>
      <c r="D98" s="159"/>
      <c r="E98" s="159"/>
      <c r="F98" s="159"/>
      <c r="G98" s="159"/>
      <c r="H98" s="202">
        <f>H97</f>
        <v>0</v>
      </c>
      <c r="I98" s="289"/>
      <c r="J98" s="289"/>
      <c r="K98" s="206">
        <f>K97</f>
        <v>848</v>
      </c>
      <c r="L98" s="201"/>
      <c r="M98" s="201"/>
      <c r="N98" s="202">
        <f>N97</f>
        <v>852</v>
      </c>
      <c r="O98" s="201"/>
      <c r="P98" s="201"/>
      <c r="Q98" s="202">
        <f>Q97</f>
        <v>852</v>
      </c>
      <c r="R98" s="201"/>
      <c r="S98" s="201"/>
      <c r="T98" s="202">
        <f>T97</f>
        <v>0</v>
      </c>
      <c r="U98" s="206">
        <f>U97</f>
        <v>2552</v>
      </c>
      <c r="V98" s="119"/>
    </row>
    <row r="99" spans="1:22" s="3" customFormat="1" ht="25.5" customHeight="1">
      <c r="A99" s="134" t="s">
        <v>166</v>
      </c>
      <c r="B99" s="250" t="s">
        <v>157</v>
      </c>
      <c r="C99" s="223"/>
      <c r="D99" s="159"/>
      <c r="E99" s="159"/>
      <c r="F99" s="159"/>
      <c r="G99" s="159"/>
      <c r="H99" s="185">
        <f>H97</f>
        <v>0</v>
      </c>
      <c r="I99" s="270"/>
      <c r="J99" s="270"/>
      <c r="K99" s="204">
        <f>K97</f>
        <v>848</v>
      </c>
      <c r="L99" s="159"/>
      <c r="M99" s="159"/>
      <c r="N99" s="185">
        <f>N97</f>
        <v>852</v>
      </c>
      <c r="O99" s="159"/>
      <c r="P99" s="159"/>
      <c r="Q99" s="185">
        <f>Q97</f>
        <v>852</v>
      </c>
      <c r="R99" s="159"/>
      <c r="S99" s="159"/>
      <c r="T99" s="185">
        <f>T97</f>
        <v>0</v>
      </c>
      <c r="U99" s="204">
        <f>U97</f>
        <v>2552</v>
      </c>
      <c r="V99" s="119"/>
    </row>
    <row r="100" spans="1:22" s="3" customFormat="1" ht="31.5" customHeight="1">
      <c r="A100" s="134" t="s">
        <v>386</v>
      </c>
      <c r="B100" s="474" t="s">
        <v>175</v>
      </c>
      <c r="C100" s="475"/>
      <c r="D100" s="203"/>
      <c r="E100" s="203"/>
      <c r="F100" s="203"/>
      <c r="G100" s="203"/>
      <c r="H100" s="202">
        <f>H101+H102+H103+H104+H105+H106+H107+H108+H109+H110</f>
        <v>7077.1</v>
      </c>
      <c r="I100" s="290"/>
      <c r="J100" s="290"/>
      <c r="K100" s="206">
        <f>K101+K102+K103+K104+K105+K106+K107+K108+K109+K110</f>
        <v>17852.8</v>
      </c>
      <c r="L100" s="203"/>
      <c r="M100" s="203"/>
      <c r="N100" s="202">
        <f>N101+N102+N103+N104+N105+N106+N107+N108+N109+N110</f>
        <v>8418</v>
      </c>
      <c r="O100" s="203"/>
      <c r="P100" s="203"/>
      <c r="Q100" s="202">
        <f>Q101+Q102+Q103+Q104+Q105+Q106+Q107+Q108+Q109+Q110</f>
        <v>8418</v>
      </c>
      <c r="R100" s="203"/>
      <c r="S100" s="203"/>
      <c r="T100" s="202">
        <f>T101+T102+T103+T104+T105+T106+T107+T108+T109+T110</f>
        <v>20163</v>
      </c>
      <c r="U100" s="206">
        <f>U101+U102+U103+U104+U105+U106+U107+U108+U109+U110</f>
        <v>61928.9</v>
      </c>
      <c r="V100" s="119"/>
    </row>
    <row r="101" spans="1:22" s="3" customFormat="1" ht="22.5">
      <c r="A101" s="134" t="s">
        <v>387</v>
      </c>
      <c r="B101" s="135" t="s">
        <v>78</v>
      </c>
      <c r="C101" s="155"/>
      <c r="D101" s="159"/>
      <c r="E101" s="159"/>
      <c r="F101" s="159"/>
      <c r="G101" s="159"/>
      <c r="H101" s="185">
        <f>H72+H87</f>
        <v>600</v>
      </c>
      <c r="I101" s="270"/>
      <c r="J101" s="270"/>
      <c r="K101" s="282">
        <f>K72+K87</f>
        <v>6800</v>
      </c>
      <c r="L101" s="159"/>
      <c r="M101" s="159"/>
      <c r="N101" s="185">
        <f>N72+N87</f>
        <v>1796</v>
      </c>
      <c r="O101" s="159"/>
      <c r="P101" s="159"/>
      <c r="Q101" s="185">
        <f>Q72+Q87</f>
        <v>1796</v>
      </c>
      <c r="R101" s="159"/>
      <c r="S101" s="159"/>
      <c r="T101" s="185">
        <f>T72+T87</f>
        <v>4700</v>
      </c>
      <c r="U101" s="185">
        <f>H101+K101+N101+Q101+T101</f>
        <v>15692</v>
      </c>
      <c r="V101" s="119"/>
    </row>
    <row r="102" spans="1:22" s="3" customFormat="1" ht="22.5">
      <c r="A102" s="134" t="s">
        <v>388</v>
      </c>
      <c r="B102" s="141" t="s">
        <v>373</v>
      </c>
      <c r="C102" s="155"/>
      <c r="D102" s="159"/>
      <c r="E102" s="159"/>
      <c r="F102" s="159"/>
      <c r="G102" s="159"/>
      <c r="H102" s="185">
        <f>H73</f>
        <v>0</v>
      </c>
      <c r="I102" s="270"/>
      <c r="J102" s="270"/>
      <c r="K102" s="282">
        <f>K73</f>
        <v>0</v>
      </c>
      <c r="L102" s="159"/>
      <c r="M102" s="159"/>
      <c r="N102" s="185">
        <f>N73</f>
        <v>0</v>
      </c>
      <c r="O102" s="159"/>
      <c r="P102" s="159"/>
      <c r="Q102" s="185">
        <f>Q73</f>
        <v>0</v>
      </c>
      <c r="R102" s="159"/>
      <c r="S102" s="159"/>
      <c r="T102" s="185">
        <f>T73</f>
        <v>685</v>
      </c>
      <c r="U102" s="185">
        <f>H102+K102+N102+Q102+T102</f>
        <v>685</v>
      </c>
      <c r="V102" s="119"/>
    </row>
    <row r="103" spans="1:22" s="3" customFormat="1" ht="22.5">
      <c r="A103" s="134" t="s">
        <v>389</v>
      </c>
      <c r="B103" s="135" t="s">
        <v>87</v>
      </c>
      <c r="C103" s="155"/>
      <c r="D103" s="159"/>
      <c r="E103" s="159"/>
      <c r="F103" s="159"/>
      <c r="G103" s="159"/>
      <c r="H103" s="185">
        <f>H74</f>
        <v>596</v>
      </c>
      <c r="I103" s="270"/>
      <c r="J103" s="270"/>
      <c r="K103" s="282">
        <f>K74</f>
        <v>826.8</v>
      </c>
      <c r="L103" s="159"/>
      <c r="M103" s="159"/>
      <c r="N103" s="185">
        <f>N74</f>
        <v>427</v>
      </c>
      <c r="O103" s="159"/>
      <c r="P103" s="159"/>
      <c r="Q103" s="185">
        <f>Q74</f>
        <v>427</v>
      </c>
      <c r="R103" s="159"/>
      <c r="S103" s="159"/>
      <c r="T103" s="185">
        <f>T74</f>
        <v>0</v>
      </c>
      <c r="U103" s="185">
        <f>H103+K103+N103+Q103+T103</f>
        <v>2276.8000000000002</v>
      </c>
      <c r="V103" s="119"/>
    </row>
    <row r="104" spans="1:22" s="3" customFormat="1" ht="22.5">
      <c r="A104" s="134" t="s">
        <v>390</v>
      </c>
      <c r="B104" s="135" t="s">
        <v>88</v>
      </c>
      <c r="C104" s="155"/>
      <c r="D104" s="159"/>
      <c r="E104" s="159"/>
      <c r="F104" s="159"/>
      <c r="G104" s="159"/>
      <c r="H104" s="185">
        <f>H75</f>
        <v>0</v>
      </c>
      <c r="I104" s="270"/>
      <c r="J104" s="270"/>
      <c r="K104" s="282">
        <f>K75</f>
        <v>0</v>
      </c>
      <c r="L104" s="159"/>
      <c r="M104" s="159"/>
      <c r="N104" s="185">
        <f>N75</f>
        <v>0</v>
      </c>
      <c r="O104" s="159"/>
      <c r="P104" s="159"/>
      <c r="Q104" s="185">
        <f>Q75</f>
        <v>0</v>
      </c>
      <c r="R104" s="159"/>
      <c r="S104" s="159"/>
      <c r="T104" s="185">
        <f>T75</f>
        <v>0</v>
      </c>
      <c r="U104" s="185">
        <f t="shared" ref="U104:U110" si="2">H104+K104+N104+Q104+T104</f>
        <v>0</v>
      </c>
      <c r="V104" s="119"/>
    </row>
    <row r="105" spans="1:22" s="3" customFormat="1" ht="33.75">
      <c r="A105" s="134" t="s">
        <v>391</v>
      </c>
      <c r="B105" s="135" t="s">
        <v>428</v>
      </c>
      <c r="C105" s="155"/>
      <c r="D105" s="159"/>
      <c r="E105" s="159"/>
      <c r="F105" s="159"/>
      <c r="G105" s="159"/>
      <c r="H105" s="185">
        <f>H76</f>
        <v>922.1</v>
      </c>
      <c r="I105" s="270"/>
      <c r="J105" s="270"/>
      <c r="K105" s="204">
        <f>K76</f>
        <v>4169</v>
      </c>
      <c r="L105" s="159"/>
      <c r="M105" s="159"/>
      <c r="N105" s="185">
        <f>N76</f>
        <v>417</v>
      </c>
      <c r="O105" s="159"/>
      <c r="P105" s="159"/>
      <c r="Q105" s="185">
        <f>Q76</f>
        <v>417</v>
      </c>
      <c r="R105" s="159"/>
      <c r="S105" s="159"/>
      <c r="T105" s="185">
        <f>T76</f>
        <v>0</v>
      </c>
      <c r="U105" s="185">
        <f t="shared" si="2"/>
        <v>5925.1</v>
      </c>
      <c r="V105" s="119"/>
    </row>
    <row r="106" spans="1:22" s="3" customFormat="1" ht="22.5">
      <c r="A106" s="134" t="s">
        <v>392</v>
      </c>
      <c r="B106" s="135" t="s">
        <v>90</v>
      </c>
      <c r="C106" s="155"/>
      <c r="D106" s="159"/>
      <c r="E106" s="159"/>
      <c r="F106" s="159"/>
      <c r="G106" s="159"/>
      <c r="H106" s="185">
        <f>H78</f>
        <v>0</v>
      </c>
      <c r="I106" s="270"/>
      <c r="J106" s="270"/>
      <c r="K106" s="282">
        <f>K78</f>
        <v>0</v>
      </c>
      <c r="L106" s="159"/>
      <c r="M106" s="159"/>
      <c r="N106" s="185">
        <f>N78</f>
        <v>0</v>
      </c>
      <c r="O106" s="159"/>
      <c r="P106" s="159"/>
      <c r="Q106" s="185">
        <f>Q78</f>
        <v>0</v>
      </c>
      <c r="R106" s="159"/>
      <c r="S106" s="159"/>
      <c r="T106" s="185">
        <f>T78</f>
        <v>0</v>
      </c>
      <c r="U106" s="185">
        <f t="shared" si="2"/>
        <v>0</v>
      </c>
      <c r="V106" s="119"/>
    </row>
    <row r="107" spans="1:22" s="3" customFormat="1" ht="22.5">
      <c r="A107" s="134" t="s">
        <v>393</v>
      </c>
      <c r="B107" s="135" t="s">
        <v>442</v>
      </c>
      <c r="C107" s="155"/>
      <c r="D107" s="159"/>
      <c r="E107" s="159"/>
      <c r="F107" s="159"/>
      <c r="G107" s="159"/>
      <c r="H107" s="185">
        <f>H80</f>
        <v>112</v>
      </c>
      <c r="I107" s="270"/>
      <c r="J107" s="270"/>
      <c r="K107" s="282">
        <f>K80</f>
        <v>0</v>
      </c>
      <c r="L107" s="159"/>
      <c r="M107" s="159"/>
      <c r="N107" s="185">
        <f>N80</f>
        <v>0</v>
      </c>
      <c r="O107" s="159"/>
      <c r="P107" s="159"/>
      <c r="Q107" s="185">
        <f>Q80</f>
        <v>0</v>
      </c>
      <c r="R107" s="159"/>
      <c r="S107" s="159"/>
      <c r="T107" s="185">
        <f>T80</f>
        <v>0</v>
      </c>
      <c r="U107" s="185">
        <f t="shared" si="2"/>
        <v>112</v>
      </c>
      <c r="V107" s="119"/>
    </row>
    <row r="108" spans="1:22" s="3" customFormat="1" ht="22.5">
      <c r="A108" s="134" t="s">
        <v>394</v>
      </c>
      <c r="B108" s="135" t="s">
        <v>181</v>
      </c>
      <c r="C108" s="155"/>
      <c r="D108" s="159"/>
      <c r="E108" s="159"/>
      <c r="F108" s="159"/>
      <c r="G108" s="159"/>
      <c r="H108" s="185">
        <f>H88+H79</f>
        <v>0</v>
      </c>
      <c r="I108" s="270"/>
      <c r="J108" s="270"/>
      <c r="K108" s="282">
        <f>K88+K79</f>
        <v>0</v>
      </c>
      <c r="L108" s="159"/>
      <c r="M108" s="159"/>
      <c r="N108" s="185">
        <f>N88+N79</f>
        <v>0</v>
      </c>
      <c r="O108" s="159"/>
      <c r="P108" s="159"/>
      <c r="Q108" s="185">
        <f>Q88+Q79</f>
        <v>0</v>
      </c>
      <c r="R108" s="159"/>
      <c r="S108" s="159"/>
      <c r="T108" s="185">
        <f>T88+T79</f>
        <v>0</v>
      </c>
      <c r="U108" s="185">
        <f t="shared" si="2"/>
        <v>0</v>
      </c>
      <c r="V108" s="119"/>
    </row>
    <row r="109" spans="1:22" s="3" customFormat="1" ht="22.5">
      <c r="A109" s="134" t="s">
        <v>395</v>
      </c>
      <c r="B109" s="135" t="s">
        <v>178</v>
      </c>
      <c r="C109" s="155"/>
      <c r="D109" s="159"/>
      <c r="E109" s="159"/>
      <c r="F109" s="159"/>
      <c r="G109" s="159"/>
      <c r="H109" s="185">
        <f>H94+H77</f>
        <v>4847</v>
      </c>
      <c r="I109" s="270"/>
      <c r="J109" s="270"/>
      <c r="K109" s="204">
        <f>K94+K77</f>
        <v>5209</v>
      </c>
      <c r="L109" s="159"/>
      <c r="M109" s="159"/>
      <c r="N109" s="185">
        <f>N94+N77</f>
        <v>4926</v>
      </c>
      <c r="O109" s="159"/>
      <c r="P109" s="159"/>
      <c r="Q109" s="185">
        <f>Q94+Q77</f>
        <v>4926</v>
      </c>
      <c r="R109" s="159"/>
      <c r="S109" s="159"/>
      <c r="T109" s="185">
        <f>T94+T77</f>
        <v>14778</v>
      </c>
      <c r="U109" s="185">
        <f t="shared" si="2"/>
        <v>34686</v>
      </c>
      <c r="V109" s="119"/>
    </row>
    <row r="110" spans="1:22" s="3" customFormat="1" ht="24.75" customHeight="1">
      <c r="A110" s="134" t="s">
        <v>396</v>
      </c>
      <c r="B110" s="250" t="s">
        <v>157</v>
      </c>
      <c r="C110" s="155"/>
      <c r="D110" s="159"/>
      <c r="E110" s="159"/>
      <c r="F110" s="159"/>
      <c r="G110" s="159"/>
      <c r="H110" s="185">
        <f>H99</f>
        <v>0</v>
      </c>
      <c r="I110" s="270"/>
      <c r="J110" s="270"/>
      <c r="K110" s="204">
        <f>K99</f>
        <v>848</v>
      </c>
      <c r="L110" s="159"/>
      <c r="M110" s="159"/>
      <c r="N110" s="185">
        <f>N99</f>
        <v>852</v>
      </c>
      <c r="O110" s="159"/>
      <c r="P110" s="159"/>
      <c r="Q110" s="185">
        <f>Q99</f>
        <v>852</v>
      </c>
      <c r="R110" s="159"/>
      <c r="S110" s="159"/>
      <c r="T110" s="185">
        <f>T99</f>
        <v>0</v>
      </c>
      <c r="U110" s="185">
        <f t="shared" si="2"/>
        <v>2552</v>
      </c>
      <c r="V110" s="119"/>
    </row>
    <row r="111" spans="1:22" s="3" customFormat="1">
      <c r="A111" s="117"/>
      <c r="D111" s="4"/>
      <c r="E111" s="4"/>
      <c r="F111" s="4"/>
      <c r="G111" s="4"/>
      <c r="H111" s="4"/>
      <c r="I111" s="291"/>
      <c r="J111" s="291"/>
      <c r="K111" s="291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19"/>
    </row>
    <row r="112" spans="1:22" s="3" customFormat="1" ht="15">
      <c r="A112" s="468" t="s">
        <v>177</v>
      </c>
      <c r="B112" s="468"/>
      <c r="C112" s="468"/>
      <c r="D112" s="468"/>
      <c r="E112" s="468"/>
      <c r="F112" s="468"/>
      <c r="G112" s="468"/>
      <c r="H112" s="468"/>
      <c r="I112" s="468"/>
      <c r="J112" s="468"/>
      <c r="K112" s="468"/>
      <c r="L112" s="468"/>
      <c r="M112" s="468"/>
      <c r="N112" s="468"/>
      <c r="O112" s="468"/>
      <c r="P112" s="468"/>
      <c r="Q112" s="468"/>
      <c r="R112" s="468"/>
      <c r="S112" s="468"/>
      <c r="T112" s="468"/>
      <c r="U112" s="468"/>
      <c r="V112" s="119"/>
    </row>
    <row r="113" spans="1:22" s="3" customFormat="1">
      <c r="A113" s="117"/>
      <c r="D113" s="4"/>
      <c r="E113" s="4"/>
      <c r="F113" s="4"/>
      <c r="G113" s="4"/>
      <c r="H113" s="4"/>
      <c r="I113" s="291"/>
      <c r="J113" s="291"/>
      <c r="K113" s="291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19"/>
    </row>
    <row r="114" spans="1:22" s="3" customFormat="1">
      <c r="A114" s="117"/>
      <c r="D114" s="4"/>
      <c r="E114" s="4"/>
      <c r="F114" s="4"/>
      <c r="G114" s="4"/>
      <c r="H114" s="4"/>
      <c r="I114" s="291"/>
      <c r="J114" s="291"/>
      <c r="K114" s="291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19"/>
    </row>
    <row r="115" spans="1:22" s="3" customFormat="1">
      <c r="A115" s="117"/>
      <c r="D115" s="4"/>
      <c r="E115" s="4"/>
      <c r="F115" s="4"/>
      <c r="G115" s="4"/>
      <c r="H115" s="4"/>
      <c r="I115" s="291"/>
      <c r="J115" s="291"/>
      <c r="K115" s="291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119"/>
    </row>
    <row r="116" spans="1:22">
      <c r="D116" s="2"/>
      <c r="E116" s="2"/>
      <c r="F116" s="2"/>
      <c r="G116" s="2"/>
      <c r="H116" s="2"/>
      <c r="I116" s="291"/>
      <c r="J116" s="291"/>
      <c r="K116" s="291"/>
      <c r="L116" s="2"/>
      <c r="M116" s="2"/>
      <c r="N116" s="2"/>
      <c r="O116" s="2"/>
      <c r="P116" s="2"/>
      <c r="Q116" s="2"/>
      <c r="R116" s="2"/>
      <c r="S116" s="2"/>
      <c r="T116" s="2"/>
      <c r="U116" s="4"/>
    </row>
    <row r="117" spans="1:22">
      <c r="D117" s="2"/>
      <c r="E117" s="2"/>
      <c r="F117" s="2"/>
      <c r="G117" s="2"/>
      <c r="H117" s="2"/>
      <c r="I117" s="291"/>
      <c r="J117" s="291"/>
      <c r="K117" s="291"/>
      <c r="L117" s="2"/>
      <c r="M117" s="2"/>
      <c r="N117" s="2"/>
      <c r="O117" s="2"/>
      <c r="P117" s="2"/>
      <c r="Q117" s="2"/>
      <c r="R117" s="2"/>
      <c r="S117" s="2"/>
      <c r="T117" s="2"/>
      <c r="U117" s="4"/>
    </row>
    <row r="118" spans="1:22">
      <c r="D118" s="2"/>
      <c r="E118" s="2"/>
      <c r="F118" s="2"/>
      <c r="G118" s="2"/>
      <c r="H118" s="2"/>
      <c r="I118" s="291"/>
      <c r="J118" s="291"/>
      <c r="K118" s="291"/>
      <c r="L118" s="2"/>
      <c r="M118" s="2"/>
      <c r="N118" s="2"/>
      <c r="O118" s="2"/>
      <c r="P118" s="2"/>
      <c r="Q118" s="2"/>
      <c r="R118" s="2"/>
      <c r="S118" s="2"/>
      <c r="T118" s="2"/>
      <c r="U118" s="4"/>
    </row>
    <row r="119" spans="1:22">
      <c r="D119" s="2"/>
      <c r="E119" s="2"/>
      <c r="F119" s="2"/>
      <c r="G119" s="2"/>
      <c r="H119" s="2"/>
      <c r="I119" s="291"/>
      <c r="J119" s="291"/>
      <c r="K119" s="291"/>
      <c r="L119" s="2"/>
      <c r="M119" s="2"/>
      <c r="N119" s="2"/>
      <c r="O119" s="2"/>
      <c r="P119" s="2"/>
      <c r="Q119" s="2"/>
      <c r="R119" s="2"/>
      <c r="S119" s="2"/>
      <c r="T119" s="2"/>
      <c r="U119" s="4"/>
    </row>
    <row r="120" spans="1:22">
      <c r="D120" s="2"/>
      <c r="E120" s="2"/>
      <c r="F120" s="2"/>
      <c r="G120" s="2"/>
      <c r="H120" s="2"/>
      <c r="I120" s="291"/>
      <c r="J120" s="291"/>
      <c r="K120" s="291"/>
      <c r="L120" s="2"/>
      <c r="M120" s="2"/>
      <c r="N120" s="2"/>
      <c r="O120" s="2"/>
      <c r="P120" s="2"/>
      <c r="Q120" s="2"/>
      <c r="R120" s="2"/>
      <c r="S120" s="2"/>
      <c r="T120" s="2"/>
      <c r="U120" s="4"/>
    </row>
    <row r="121" spans="1:22">
      <c r="D121" s="2"/>
      <c r="E121" s="2"/>
      <c r="F121" s="2"/>
      <c r="G121" s="2"/>
      <c r="H121" s="2"/>
      <c r="I121" s="291"/>
      <c r="J121" s="291"/>
      <c r="K121" s="291"/>
      <c r="L121" s="2"/>
      <c r="M121" s="2"/>
      <c r="N121" s="2"/>
      <c r="O121" s="2"/>
      <c r="P121" s="2"/>
      <c r="Q121" s="2"/>
      <c r="R121" s="2"/>
      <c r="S121" s="2"/>
      <c r="T121" s="2"/>
      <c r="U121" s="4"/>
    </row>
    <row r="122" spans="1:22">
      <c r="D122" s="2"/>
      <c r="E122" s="2"/>
      <c r="F122" s="2"/>
      <c r="G122" s="2"/>
      <c r="H122" s="2"/>
      <c r="I122" s="291"/>
      <c r="J122" s="291"/>
      <c r="K122" s="291"/>
      <c r="L122" s="2"/>
      <c r="M122" s="2"/>
      <c r="N122" s="2"/>
      <c r="O122" s="2"/>
      <c r="P122" s="2"/>
      <c r="Q122" s="2"/>
      <c r="R122" s="2"/>
      <c r="S122" s="2"/>
      <c r="T122" s="2"/>
      <c r="U122" s="4"/>
    </row>
    <row r="123" spans="1:22">
      <c r="D123" s="2"/>
      <c r="E123" s="2"/>
      <c r="F123" s="2"/>
      <c r="G123" s="2"/>
      <c r="H123" s="2"/>
      <c r="I123" s="291"/>
      <c r="J123" s="291"/>
      <c r="K123" s="291"/>
      <c r="L123" s="2"/>
      <c r="M123" s="2"/>
      <c r="N123" s="2"/>
      <c r="O123" s="2"/>
      <c r="P123" s="2"/>
      <c r="Q123" s="2"/>
      <c r="R123" s="2"/>
      <c r="S123" s="2"/>
      <c r="T123" s="2"/>
      <c r="U123" s="4"/>
    </row>
    <row r="124" spans="1:22">
      <c r="D124" s="2"/>
      <c r="E124" s="2"/>
      <c r="F124" s="2"/>
      <c r="G124" s="2"/>
      <c r="H124" s="2"/>
      <c r="I124" s="291"/>
      <c r="J124" s="291"/>
      <c r="K124" s="291"/>
      <c r="L124" s="2"/>
      <c r="M124" s="2"/>
      <c r="N124" s="2"/>
      <c r="O124" s="2"/>
      <c r="P124" s="2"/>
      <c r="Q124" s="2"/>
      <c r="R124" s="2"/>
      <c r="S124" s="2"/>
      <c r="T124" s="2"/>
      <c r="U124" s="4"/>
    </row>
    <row r="125" spans="1:22">
      <c r="D125" s="2"/>
      <c r="E125" s="2"/>
      <c r="F125" s="2"/>
      <c r="G125" s="2"/>
      <c r="H125" s="2"/>
      <c r="I125" s="291"/>
      <c r="J125" s="291"/>
      <c r="K125" s="291"/>
      <c r="L125" s="2"/>
      <c r="M125" s="2"/>
      <c r="N125" s="2"/>
      <c r="O125" s="2"/>
      <c r="P125" s="2"/>
      <c r="Q125" s="2"/>
      <c r="R125" s="2"/>
      <c r="S125" s="2"/>
      <c r="T125" s="2"/>
      <c r="U125" s="4"/>
    </row>
    <row r="126" spans="1:22">
      <c r="D126" s="2"/>
      <c r="E126" s="2"/>
      <c r="F126" s="2"/>
      <c r="G126" s="2"/>
      <c r="H126" s="2"/>
      <c r="I126" s="291"/>
      <c r="J126" s="291"/>
      <c r="K126" s="291"/>
      <c r="L126" s="2"/>
      <c r="M126" s="2"/>
      <c r="N126" s="2"/>
      <c r="O126" s="2"/>
      <c r="P126" s="2"/>
      <c r="Q126" s="2"/>
      <c r="R126" s="2"/>
      <c r="S126" s="2"/>
      <c r="T126" s="2"/>
      <c r="U126" s="4"/>
    </row>
    <row r="127" spans="1:22">
      <c r="D127" s="2"/>
      <c r="E127" s="2"/>
      <c r="F127" s="2"/>
      <c r="G127" s="2"/>
      <c r="H127" s="2"/>
      <c r="I127" s="291"/>
      <c r="J127" s="291"/>
      <c r="K127" s="291"/>
      <c r="L127" s="2"/>
      <c r="M127" s="2"/>
      <c r="N127" s="2"/>
      <c r="O127" s="2"/>
      <c r="P127" s="2"/>
      <c r="Q127" s="2"/>
      <c r="R127" s="2"/>
      <c r="S127" s="2"/>
      <c r="T127" s="2"/>
      <c r="U127" s="4"/>
    </row>
    <row r="128" spans="1:22">
      <c r="D128" s="2"/>
      <c r="E128" s="2"/>
      <c r="F128" s="2"/>
      <c r="G128" s="2"/>
      <c r="H128" s="2"/>
      <c r="I128" s="291"/>
      <c r="J128" s="291"/>
      <c r="K128" s="291"/>
      <c r="L128" s="2"/>
      <c r="M128" s="2"/>
      <c r="N128" s="2"/>
      <c r="O128" s="2"/>
      <c r="P128" s="2"/>
      <c r="Q128" s="2"/>
      <c r="R128" s="2"/>
      <c r="S128" s="2"/>
      <c r="T128" s="2"/>
      <c r="U128" s="4"/>
    </row>
    <row r="129" spans="4:21">
      <c r="D129" s="2"/>
      <c r="E129" s="2"/>
      <c r="F129" s="2"/>
      <c r="G129" s="2"/>
      <c r="H129" s="2"/>
      <c r="I129" s="291"/>
      <c r="J129" s="291"/>
      <c r="K129" s="291"/>
      <c r="L129" s="2"/>
      <c r="M129" s="2"/>
      <c r="N129" s="2"/>
      <c r="O129" s="2"/>
      <c r="P129" s="2"/>
      <c r="Q129" s="2"/>
      <c r="R129" s="2"/>
      <c r="S129" s="2"/>
      <c r="T129" s="2"/>
      <c r="U129" s="4"/>
    </row>
    <row r="130" spans="4:21">
      <c r="D130" s="2"/>
      <c r="E130" s="2"/>
      <c r="F130" s="2"/>
      <c r="G130" s="2"/>
      <c r="H130" s="2"/>
      <c r="I130" s="291"/>
      <c r="J130" s="291"/>
      <c r="K130" s="291"/>
      <c r="L130" s="2"/>
      <c r="M130" s="2"/>
      <c r="N130" s="2"/>
      <c r="O130" s="2"/>
      <c r="P130" s="2"/>
      <c r="Q130" s="2"/>
      <c r="R130" s="2"/>
      <c r="S130" s="2"/>
      <c r="T130" s="2"/>
      <c r="U130" s="4"/>
    </row>
    <row r="131" spans="4:21">
      <c r="D131" s="2"/>
      <c r="E131" s="2"/>
      <c r="F131" s="2"/>
      <c r="G131" s="2"/>
      <c r="H131" s="2"/>
      <c r="I131" s="291"/>
      <c r="J131" s="291"/>
      <c r="K131" s="291"/>
      <c r="L131" s="2"/>
      <c r="M131" s="2"/>
      <c r="N131" s="2"/>
      <c r="O131" s="2"/>
      <c r="P131" s="2"/>
      <c r="Q131" s="2"/>
      <c r="R131" s="2"/>
      <c r="S131" s="2"/>
      <c r="T131" s="2"/>
      <c r="U131" s="4"/>
    </row>
    <row r="132" spans="4:21">
      <c r="D132" s="2"/>
      <c r="E132" s="2"/>
      <c r="F132" s="2"/>
      <c r="G132" s="2"/>
      <c r="H132" s="2"/>
      <c r="I132" s="291"/>
      <c r="J132" s="291"/>
      <c r="K132" s="291"/>
      <c r="L132" s="2"/>
      <c r="M132" s="2"/>
      <c r="N132" s="2"/>
      <c r="O132" s="2"/>
      <c r="P132" s="2"/>
      <c r="Q132" s="2"/>
      <c r="R132" s="2"/>
      <c r="S132" s="2"/>
      <c r="T132" s="2"/>
      <c r="U132" s="4"/>
    </row>
    <row r="133" spans="4:21">
      <c r="D133" s="2"/>
      <c r="E133" s="2"/>
      <c r="F133" s="2"/>
      <c r="G133" s="2"/>
      <c r="H133" s="2"/>
      <c r="I133" s="291"/>
      <c r="J133" s="291"/>
      <c r="K133" s="291"/>
      <c r="L133" s="2"/>
      <c r="M133" s="2"/>
      <c r="N133" s="2"/>
      <c r="O133" s="2"/>
      <c r="P133" s="2"/>
      <c r="Q133" s="2"/>
      <c r="R133" s="2"/>
      <c r="S133" s="2"/>
      <c r="T133" s="2"/>
      <c r="U133" s="4"/>
    </row>
    <row r="134" spans="4:21">
      <c r="D134" s="2"/>
      <c r="E134" s="2"/>
      <c r="F134" s="2"/>
      <c r="G134" s="2"/>
      <c r="H134" s="2"/>
      <c r="I134" s="291"/>
      <c r="J134" s="291"/>
      <c r="K134" s="291"/>
      <c r="L134" s="2"/>
      <c r="M134" s="2"/>
      <c r="N134" s="2"/>
      <c r="O134" s="2"/>
      <c r="P134" s="2"/>
      <c r="Q134" s="2"/>
      <c r="R134" s="2"/>
      <c r="S134" s="2"/>
      <c r="T134" s="2"/>
      <c r="U134" s="4"/>
    </row>
    <row r="135" spans="4:21">
      <c r="D135" s="2"/>
      <c r="E135" s="2"/>
      <c r="F135" s="2"/>
      <c r="G135" s="2"/>
      <c r="H135" s="2"/>
      <c r="I135" s="291"/>
      <c r="J135" s="291"/>
      <c r="K135" s="291"/>
      <c r="L135" s="2"/>
      <c r="M135" s="2"/>
      <c r="N135" s="2"/>
      <c r="O135" s="2"/>
      <c r="P135" s="2"/>
      <c r="Q135" s="2"/>
      <c r="R135" s="2"/>
      <c r="S135" s="2"/>
      <c r="T135" s="2"/>
      <c r="U135" s="4"/>
    </row>
    <row r="136" spans="4:21">
      <c r="D136" s="2"/>
      <c r="E136" s="2"/>
      <c r="F136" s="2"/>
      <c r="G136" s="2"/>
      <c r="H136" s="2"/>
      <c r="I136" s="291"/>
      <c r="J136" s="291"/>
      <c r="K136" s="291"/>
      <c r="L136" s="2"/>
      <c r="M136" s="2"/>
      <c r="N136" s="2"/>
      <c r="O136" s="2"/>
      <c r="P136" s="2"/>
      <c r="Q136" s="2"/>
      <c r="R136" s="2"/>
      <c r="S136" s="2"/>
      <c r="T136" s="2"/>
      <c r="U136" s="4"/>
    </row>
    <row r="137" spans="4:21">
      <c r="D137" s="2"/>
      <c r="E137" s="2"/>
      <c r="F137" s="2"/>
      <c r="G137" s="2"/>
      <c r="H137" s="2"/>
      <c r="I137" s="291"/>
      <c r="J137" s="291"/>
      <c r="K137" s="291"/>
      <c r="L137" s="2"/>
      <c r="M137" s="2"/>
      <c r="N137" s="2"/>
      <c r="O137" s="2"/>
      <c r="P137" s="2"/>
      <c r="Q137" s="2"/>
      <c r="R137" s="2"/>
      <c r="S137" s="2"/>
      <c r="T137" s="2"/>
      <c r="U137" s="4"/>
    </row>
    <row r="138" spans="4:21">
      <c r="D138" s="2"/>
      <c r="E138" s="2"/>
      <c r="F138" s="2"/>
      <c r="G138" s="2"/>
      <c r="H138" s="2"/>
      <c r="I138" s="291"/>
      <c r="J138" s="291"/>
      <c r="K138" s="291"/>
      <c r="L138" s="2"/>
      <c r="M138" s="2"/>
      <c r="N138" s="2"/>
      <c r="O138" s="2"/>
      <c r="P138" s="2"/>
      <c r="Q138" s="2"/>
      <c r="R138" s="2"/>
      <c r="S138" s="2"/>
      <c r="T138" s="2"/>
      <c r="U138" s="4"/>
    </row>
    <row r="139" spans="4:21">
      <c r="D139" s="2"/>
      <c r="E139" s="2"/>
      <c r="F139" s="2"/>
      <c r="G139" s="2"/>
      <c r="H139" s="2"/>
      <c r="I139" s="291"/>
      <c r="J139" s="291"/>
      <c r="K139" s="291"/>
      <c r="L139" s="2"/>
      <c r="M139" s="2"/>
      <c r="N139" s="2"/>
      <c r="O139" s="2"/>
      <c r="P139" s="2"/>
      <c r="Q139" s="2"/>
      <c r="R139" s="2"/>
      <c r="S139" s="2"/>
      <c r="T139" s="2"/>
      <c r="U139" s="4"/>
    </row>
    <row r="140" spans="4:21">
      <c r="D140" s="2"/>
      <c r="E140" s="2"/>
      <c r="F140" s="2"/>
      <c r="G140" s="2"/>
      <c r="H140" s="2"/>
      <c r="I140" s="291"/>
      <c r="J140" s="291"/>
      <c r="K140" s="291"/>
      <c r="L140" s="2"/>
      <c r="M140" s="2"/>
      <c r="N140" s="2"/>
      <c r="O140" s="2"/>
      <c r="P140" s="2"/>
      <c r="Q140" s="2"/>
      <c r="R140" s="2"/>
      <c r="S140" s="2"/>
      <c r="T140" s="2"/>
      <c r="U140" s="4"/>
    </row>
    <row r="141" spans="4:21">
      <c r="D141" s="2"/>
      <c r="E141" s="2"/>
      <c r="F141" s="2"/>
      <c r="G141" s="2"/>
      <c r="H141" s="2"/>
      <c r="I141" s="291"/>
      <c r="J141" s="291"/>
      <c r="K141" s="291"/>
      <c r="L141" s="2"/>
      <c r="M141" s="2"/>
      <c r="N141" s="2"/>
      <c r="O141" s="2"/>
      <c r="P141" s="2"/>
      <c r="Q141" s="2"/>
      <c r="R141" s="2"/>
      <c r="S141" s="2"/>
      <c r="T141" s="2"/>
      <c r="U141" s="4"/>
    </row>
    <row r="142" spans="4:21">
      <c r="D142" s="2"/>
      <c r="E142" s="2"/>
      <c r="F142" s="2"/>
      <c r="G142" s="2"/>
      <c r="H142" s="2"/>
      <c r="I142" s="291"/>
      <c r="J142" s="291"/>
      <c r="K142" s="291"/>
      <c r="L142" s="2"/>
      <c r="M142" s="2"/>
      <c r="N142" s="2"/>
      <c r="O142" s="2"/>
      <c r="P142" s="2"/>
      <c r="Q142" s="2"/>
      <c r="R142" s="2"/>
      <c r="S142" s="2"/>
      <c r="T142" s="2"/>
      <c r="U142" s="4"/>
    </row>
    <row r="143" spans="4:21">
      <c r="D143" s="2"/>
      <c r="E143" s="2"/>
      <c r="F143" s="2"/>
      <c r="G143" s="2"/>
      <c r="H143" s="2"/>
      <c r="I143" s="291"/>
      <c r="J143" s="291"/>
      <c r="K143" s="291"/>
      <c r="L143" s="2"/>
      <c r="M143" s="2"/>
      <c r="N143" s="2"/>
      <c r="O143" s="2"/>
      <c r="P143" s="2"/>
      <c r="Q143" s="2"/>
      <c r="R143" s="2"/>
      <c r="S143" s="2"/>
      <c r="T143" s="2"/>
      <c r="U143" s="4"/>
    </row>
    <row r="144" spans="4:21">
      <c r="D144" s="2"/>
      <c r="E144" s="2"/>
      <c r="F144" s="2"/>
      <c r="G144" s="2"/>
      <c r="H144" s="2"/>
      <c r="I144" s="291"/>
      <c r="J144" s="291"/>
      <c r="K144" s="291"/>
      <c r="L144" s="2"/>
      <c r="M144" s="2"/>
      <c r="N144" s="2"/>
      <c r="O144" s="2"/>
      <c r="P144" s="2"/>
      <c r="Q144" s="2"/>
      <c r="R144" s="2"/>
      <c r="S144" s="2"/>
      <c r="T144" s="2"/>
      <c r="U144" s="4"/>
    </row>
    <row r="145" spans="4:21">
      <c r="D145" s="2"/>
      <c r="E145" s="2"/>
      <c r="F145" s="2"/>
      <c r="G145" s="2"/>
      <c r="H145" s="2"/>
      <c r="I145" s="291"/>
      <c r="J145" s="291"/>
      <c r="K145" s="291"/>
      <c r="L145" s="2"/>
      <c r="M145" s="2"/>
      <c r="N145" s="2"/>
      <c r="O145" s="2"/>
      <c r="P145" s="2"/>
      <c r="Q145" s="2"/>
      <c r="R145" s="2"/>
      <c r="S145" s="2"/>
      <c r="T145" s="2"/>
      <c r="U145" s="4"/>
    </row>
    <row r="146" spans="4:21">
      <c r="D146" s="2"/>
      <c r="E146" s="2"/>
      <c r="F146" s="2"/>
      <c r="G146" s="2"/>
      <c r="H146" s="2"/>
      <c r="I146" s="291"/>
      <c r="J146" s="291"/>
      <c r="K146" s="291"/>
      <c r="L146" s="2"/>
      <c r="M146" s="2"/>
      <c r="N146" s="2"/>
      <c r="O146" s="2"/>
      <c r="P146" s="2"/>
      <c r="Q146" s="2"/>
      <c r="R146" s="2"/>
      <c r="S146" s="2"/>
      <c r="T146" s="2"/>
      <c r="U146" s="4"/>
    </row>
    <row r="147" spans="4:21">
      <c r="D147" s="2"/>
      <c r="E147" s="2"/>
      <c r="F147" s="2"/>
      <c r="G147" s="2"/>
      <c r="H147" s="2"/>
      <c r="I147" s="291"/>
      <c r="J147" s="291"/>
      <c r="K147" s="291"/>
      <c r="L147" s="2"/>
      <c r="M147" s="2"/>
      <c r="N147" s="2"/>
      <c r="O147" s="2"/>
      <c r="P147" s="2"/>
      <c r="Q147" s="2"/>
      <c r="R147" s="2"/>
      <c r="S147" s="2"/>
      <c r="T147" s="2"/>
      <c r="U147" s="4"/>
    </row>
    <row r="148" spans="4:21">
      <c r="D148" s="2"/>
      <c r="E148" s="2"/>
      <c r="F148" s="2"/>
      <c r="G148" s="2"/>
      <c r="H148" s="2"/>
      <c r="I148" s="291"/>
      <c r="J148" s="291"/>
      <c r="K148" s="291"/>
      <c r="L148" s="2"/>
      <c r="M148" s="2"/>
      <c r="N148" s="2"/>
      <c r="O148" s="2"/>
      <c r="P148" s="2"/>
      <c r="Q148" s="2"/>
      <c r="R148" s="2"/>
      <c r="S148" s="2"/>
      <c r="T148" s="2"/>
      <c r="U148" s="4"/>
    </row>
    <row r="149" spans="4:21">
      <c r="D149" s="2"/>
      <c r="E149" s="2"/>
      <c r="F149" s="2"/>
      <c r="G149" s="2"/>
      <c r="H149" s="2"/>
      <c r="I149" s="291"/>
      <c r="J149" s="291"/>
      <c r="K149" s="291"/>
      <c r="L149" s="2"/>
      <c r="M149" s="2"/>
      <c r="N149" s="2"/>
      <c r="O149" s="2"/>
      <c r="P149" s="2"/>
      <c r="Q149" s="2"/>
      <c r="R149" s="2"/>
      <c r="S149" s="2"/>
      <c r="T149" s="2"/>
      <c r="U149" s="4"/>
    </row>
    <row r="150" spans="4:21">
      <c r="D150" s="2"/>
      <c r="E150" s="2"/>
      <c r="F150" s="2"/>
      <c r="G150" s="2"/>
      <c r="H150" s="2"/>
      <c r="I150" s="291"/>
      <c r="J150" s="291"/>
      <c r="K150" s="291"/>
      <c r="L150" s="2"/>
      <c r="M150" s="2"/>
      <c r="N150" s="2"/>
      <c r="O150" s="2"/>
      <c r="P150" s="2"/>
      <c r="Q150" s="2"/>
      <c r="R150" s="2"/>
      <c r="S150" s="2"/>
      <c r="T150" s="2"/>
      <c r="U150" s="4"/>
    </row>
    <row r="151" spans="4:21">
      <c r="D151" s="2"/>
      <c r="E151" s="2"/>
      <c r="F151" s="2"/>
      <c r="G151" s="2"/>
      <c r="H151" s="2"/>
      <c r="I151" s="291"/>
      <c r="J151" s="291"/>
      <c r="K151" s="291"/>
      <c r="L151" s="2"/>
      <c r="M151" s="2"/>
      <c r="N151" s="2"/>
      <c r="O151" s="2"/>
      <c r="P151" s="2"/>
      <c r="Q151" s="2"/>
      <c r="R151" s="2"/>
      <c r="S151" s="2"/>
      <c r="T151" s="2"/>
      <c r="U151" s="4"/>
    </row>
    <row r="152" spans="4:21">
      <c r="D152" s="2"/>
      <c r="E152" s="2"/>
      <c r="F152" s="2"/>
      <c r="G152" s="2"/>
      <c r="H152" s="2"/>
      <c r="I152" s="291"/>
      <c r="J152" s="291"/>
      <c r="K152" s="291"/>
      <c r="L152" s="2"/>
      <c r="M152" s="2"/>
      <c r="N152" s="2"/>
      <c r="O152" s="2"/>
      <c r="P152" s="2"/>
      <c r="Q152" s="2"/>
      <c r="R152" s="2"/>
      <c r="S152" s="2"/>
      <c r="T152" s="2"/>
      <c r="U152" s="4"/>
    </row>
    <row r="153" spans="4:21">
      <c r="D153" s="2"/>
      <c r="E153" s="2"/>
      <c r="F153" s="2"/>
      <c r="G153" s="2"/>
      <c r="H153" s="2"/>
      <c r="I153" s="291"/>
      <c r="J153" s="291"/>
      <c r="K153" s="291"/>
      <c r="L153" s="2"/>
      <c r="M153" s="2"/>
      <c r="N153" s="2"/>
      <c r="O153" s="2"/>
      <c r="P153" s="2"/>
      <c r="Q153" s="2"/>
      <c r="R153" s="2"/>
      <c r="S153" s="2"/>
      <c r="T153" s="2"/>
      <c r="U153" s="4"/>
    </row>
    <row r="154" spans="4:21">
      <c r="D154" s="2"/>
      <c r="E154" s="2"/>
      <c r="F154" s="2"/>
      <c r="G154" s="2"/>
      <c r="H154" s="2"/>
      <c r="I154" s="291"/>
      <c r="J154" s="291"/>
      <c r="K154" s="291"/>
      <c r="L154" s="2"/>
      <c r="M154" s="2"/>
      <c r="N154" s="2"/>
      <c r="O154" s="2"/>
      <c r="P154" s="2"/>
      <c r="Q154" s="2"/>
      <c r="R154" s="2"/>
      <c r="S154" s="2"/>
      <c r="T154" s="2"/>
      <c r="U154" s="4"/>
    </row>
    <row r="155" spans="4:21">
      <c r="D155" s="2"/>
      <c r="E155" s="2"/>
      <c r="F155" s="2"/>
      <c r="G155" s="2"/>
      <c r="H155" s="2"/>
      <c r="I155" s="291"/>
      <c r="J155" s="291"/>
      <c r="K155" s="291"/>
      <c r="L155" s="2"/>
      <c r="M155" s="2"/>
      <c r="N155" s="2"/>
      <c r="O155" s="2"/>
      <c r="P155" s="2"/>
      <c r="Q155" s="2"/>
      <c r="R155" s="2"/>
      <c r="S155" s="2"/>
      <c r="T155" s="2"/>
      <c r="U155" s="4"/>
    </row>
    <row r="156" spans="4:21">
      <c r="D156" s="2"/>
      <c r="E156" s="2"/>
      <c r="F156" s="2"/>
      <c r="G156" s="2"/>
      <c r="H156" s="2"/>
      <c r="I156" s="291"/>
      <c r="J156" s="291"/>
      <c r="K156" s="291"/>
      <c r="L156" s="2"/>
      <c r="M156" s="2"/>
      <c r="N156" s="2"/>
      <c r="O156" s="2"/>
      <c r="P156" s="2"/>
      <c r="Q156" s="2"/>
      <c r="R156" s="2"/>
      <c r="S156" s="2"/>
      <c r="T156" s="2"/>
      <c r="U156" s="4"/>
    </row>
    <row r="157" spans="4:21">
      <c r="D157" s="2"/>
      <c r="E157" s="2"/>
      <c r="F157" s="2"/>
      <c r="G157" s="2"/>
      <c r="H157" s="2"/>
      <c r="I157" s="291"/>
      <c r="J157" s="291"/>
      <c r="K157" s="291"/>
      <c r="L157" s="2"/>
      <c r="M157" s="2"/>
      <c r="N157" s="2"/>
      <c r="O157" s="2"/>
      <c r="P157" s="2"/>
      <c r="Q157" s="2"/>
      <c r="R157" s="2"/>
      <c r="S157" s="2"/>
      <c r="T157" s="2"/>
      <c r="U157" s="4"/>
    </row>
    <row r="158" spans="4:21">
      <c r="D158" s="2"/>
      <c r="E158" s="2"/>
      <c r="F158" s="2"/>
      <c r="G158" s="2"/>
      <c r="H158" s="2"/>
      <c r="I158" s="291"/>
      <c r="J158" s="291"/>
      <c r="K158" s="291"/>
      <c r="L158" s="2"/>
      <c r="M158" s="2"/>
      <c r="N158" s="2"/>
      <c r="O158" s="2"/>
      <c r="P158" s="2"/>
      <c r="Q158" s="2"/>
      <c r="R158" s="2"/>
      <c r="S158" s="2"/>
      <c r="T158" s="2"/>
      <c r="U158" s="4"/>
    </row>
    <row r="159" spans="4:21">
      <c r="D159" s="2"/>
      <c r="E159" s="2"/>
      <c r="F159" s="2"/>
      <c r="G159" s="2"/>
      <c r="H159" s="2"/>
      <c r="I159" s="291"/>
      <c r="J159" s="291"/>
      <c r="K159" s="291"/>
      <c r="L159" s="2"/>
      <c r="M159" s="2"/>
      <c r="N159" s="2"/>
      <c r="O159" s="2"/>
      <c r="P159" s="2"/>
      <c r="Q159" s="2"/>
      <c r="R159" s="2"/>
      <c r="S159" s="2"/>
      <c r="T159" s="2"/>
      <c r="U159" s="4"/>
    </row>
    <row r="160" spans="4:21">
      <c r="D160" s="2"/>
      <c r="E160" s="2"/>
      <c r="F160" s="2"/>
      <c r="G160" s="2"/>
      <c r="H160" s="2"/>
      <c r="I160" s="291"/>
      <c r="J160" s="291"/>
      <c r="K160" s="291"/>
      <c r="L160" s="2"/>
      <c r="M160" s="2"/>
      <c r="N160" s="2"/>
      <c r="O160" s="2"/>
      <c r="P160" s="2"/>
      <c r="Q160" s="2"/>
      <c r="R160" s="2"/>
      <c r="S160" s="2"/>
      <c r="T160" s="2"/>
      <c r="U160" s="4"/>
    </row>
    <row r="161" spans="4:21">
      <c r="D161" s="2"/>
      <c r="E161" s="2"/>
      <c r="F161" s="2"/>
      <c r="G161" s="2"/>
      <c r="H161" s="2"/>
      <c r="I161" s="291"/>
      <c r="J161" s="291"/>
      <c r="K161" s="291"/>
      <c r="L161" s="2"/>
      <c r="M161" s="2"/>
      <c r="N161" s="2"/>
      <c r="O161" s="2"/>
      <c r="P161" s="2"/>
      <c r="Q161" s="2"/>
      <c r="R161" s="2"/>
      <c r="S161" s="2"/>
      <c r="T161" s="2"/>
      <c r="U161" s="4"/>
    </row>
    <row r="162" spans="4:21">
      <c r="D162" s="2"/>
      <c r="E162" s="2"/>
      <c r="F162" s="2"/>
      <c r="G162" s="2"/>
      <c r="H162" s="2"/>
      <c r="I162" s="291"/>
      <c r="J162" s="291"/>
      <c r="K162" s="291"/>
      <c r="L162" s="2"/>
      <c r="M162" s="2"/>
      <c r="N162" s="2"/>
      <c r="O162" s="2"/>
      <c r="P162" s="2"/>
      <c r="Q162" s="2"/>
      <c r="R162" s="2"/>
      <c r="S162" s="2"/>
      <c r="T162" s="2"/>
      <c r="U162" s="4"/>
    </row>
    <row r="163" spans="4:21">
      <c r="D163" s="2"/>
      <c r="E163" s="2"/>
      <c r="F163" s="2"/>
      <c r="G163" s="2"/>
      <c r="H163" s="2"/>
      <c r="I163" s="291"/>
      <c r="J163" s="291"/>
      <c r="K163" s="291"/>
      <c r="L163" s="2"/>
      <c r="M163" s="2"/>
      <c r="N163" s="2"/>
      <c r="O163" s="2"/>
      <c r="P163" s="2"/>
      <c r="Q163" s="2"/>
      <c r="R163" s="2"/>
      <c r="S163" s="2"/>
      <c r="T163" s="2"/>
      <c r="U163" s="4"/>
    </row>
    <row r="164" spans="4:21">
      <c r="D164" s="2"/>
      <c r="E164" s="2"/>
      <c r="F164" s="2"/>
      <c r="G164" s="2"/>
      <c r="H164" s="2"/>
      <c r="I164" s="291"/>
      <c r="J164" s="291"/>
      <c r="K164" s="291"/>
      <c r="L164" s="2"/>
      <c r="M164" s="2"/>
      <c r="N164" s="2"/>
      <c r="O164" s="2"/>
      <c r="P164" s="2"/>
      <c r="Q164" s="2"/>
      <c r="R164" s="2"/>
      <c r="S164" s="2"/>
      <c r="T164" s="2"/>
      <c r="U164" s="4"/>
    </row>
    <row r="165" spans="4:21">
      <c r="D165" s="2"/>
      <c r="E165" s="2"/>
      <c r="F165" s="2"/>
      <c r="G165" s="2"/>
      <c r="H165" s="2"/>
      <c r="I165" s="291"/>
      <c r="J165" s="291"/>
      <c r="K165" s="291"/>
      <c r="L165" s="2"/>
      <c r="M165" s="2"/>
      <c r="N165" s="2"/>
      <c r="O165" s="2"/>
      <c r="P165" s="2"/>
      <c r="Q165" s="2"/>
      <c r="R165" s="2"/>
      <c r="S165" s="2"/>
      <c r="T165" s="2"/>
      <c r="U165" s="4"/>
    </row>
    <row r="166" spans="4:21">
      <c r="D166" s="2"/>
      <c r="E166" s="2"/>
      <c r="F166" s="2"/>
      <c r="G166" s="2"/>
      <c r="H166" s="2"/>
      <c r="I166" s="291"/>
      <c r="J166" s="291"/>
      <c r="K166" s="291"/>
      <c r="L166" s="2"/>
      <c r="M166" s="2"/>
      <c r="N166" s="2"/>
      <c r="O166" s="2"/>
      <c r="P166" s="2"/>
      <c r="Q166" s="2"/>
      <c r="R166" s="2"/>
      <c r="S166" s="2"/>
      <c r="T166" s="2"/>
      <c r="U166" s="4"/>
    </row>
    <row r="167" spans="4:21">
      <c r="D167" s="2"/>
      <c r="E167" s="2"/>
      <c r="F167" s="2"/>
      <c r="G167" s="2"/>
      <c r="H167" s="2"/>
      <c r="I167" s="291"/>
      <c r="J167" s="291"/>
      <c r="K167" s="291"/>
      <c r="L167" s="2"/>
      <c r="M167" s="2"/>
      <c r="N167" s="2"/>
      <c r="O167" s="2"/>
      <c r="P167" s="2"/>
      <c r="Q167" s="2"/>
      <c r="R167" s="2"/>
      <c r="S167" s="2"/>
      <c r="T167" s="2"/>
      <c r="U167" s="4"/>
    </row>
    <row r="168" spans="4:21">
      <c r="D168" s="2"/>
      <c r="E168" s="2"/>
      <c r="F168" s="2"/>
      <c r="G168" s="2"/>
      <c r="H168" s="2"/>
      <c r="I168" s="291"/>
      <c r="J168" s="291"/>
      <c r="K168" s="291"/>
      <c r="L168" s="2"/>
      <c r="M168" s="2"/>
      <c r="N168" s="2"/>
      <c r="O168" s="2"/>
      <c r="P168" s="2"/>
      <c r="Q168" s="2"/>
      <c r="R168" s="2"/>
      <c r="S168" s="2"/>
      <c r="T168" s="2"/>
      <c r="U168" s="4"/>
    </row>
    <row r="169" spans="4:21">
      <c r="D169" s="2"/>
      <c r="E169" s="2"/>
      <c r="F169" s="2"/>
      <c r="G169" s="2"/>
      <c r="H169" s="2"/>
      <c r="I169" s="291"/>
      <c r="J169" s="291"/>
      <c r="K169" s="291"/>
      <c r="L169" s="2"/>
      <c r="M169" s="2"/>
      <c r="N169" s="2"/>
      <c r="O169" s="2"/>
      <c r="P169" s="2"/>
      <c r="Q169" s="2"/>
      <c r="R169" s="2"/>
      <c r="S169" s="2"/>
      <c r="T169" s="2"/>
      <c r="U169" s="4"/>
    </row>
    <row r="170" spans="4:21">
      <c r="D170" s="2"/>
      <c r="E170" s="2"/>
      <c r="F170" s="2"/>
      <c r="G170" s="2"/>
      <c r="H170" s="2"/>
      <c r="I170" s="291"/>
      <c r="J170" s="291"/>
      <c r="K170" s="291"/>
      <c r="L170" s="2"/>
      <c r="M170" s="2"/>
      <c r="N170" s="2"/>
      <c r="O170" s="2"/>
      <c r="P170" s="2"/>
      <c r="Q170" s="2"/>
      <c r="R170" s="2"/>
      <c r="S170" s="2"/>
      <c r="T170" s="2"/>
      <c r="U170" s="4"/>
    </row>
    <row r="171" spans="4:21">
      <c r="D171" s="2"/>
      <c r="E171" s="2"/>
      <c r="F171" s="2"/>
      <c r="G171" s="2"/>
      <c r="H171" s="2"/>
      <c r="I171" s="291"/>
      <c r="J171" s="291"/>
      <c r="K171" s="291"/>
      <c r="L171" s="2"/>
      <c r="M171" s="2"/>
      <c r="N171" s="2"/>
      <c r="O171" s="2"/>
      <c r="P171" s="2"/>
      <c r="Q171" s="2"/>
      <c r="R171" s="2"/>
      <c r="S171" s="2"/>
      <c r="T171" s="2"/>
      <c r="U171" s="4"/>
    </row>
    <row r="172" spans="4:21">
      <c r="D172" s="2"/>
      <c r="E172" s="2"/>
      <c r="F172" s="2"/>
      <c r="G172" s="2"/>
      <c r="H172" s="2"/>
      <c r="I172" s="291"/>
      <c r="J172" s="291"/>
      <c r="K172" s="291"/>
      <c r="L172" s="2"/>
      <c r="M172" s="2"/>
      <c r="N172" s="2"/>
      <c r="O172" s="2"/>
      <c r="P172" s="2"/>
      <c r="Q172" s="2"/>
      <c r="R172" s="2"/>
      <c r="S172" s="2"/>
      <c r="T172" s="2"/>
      <c r="U172" s="4"/>
    </row>
    <row r="173" spans="4:21">
      <c r="D173" s="2"/>
      <c r="E173" s="2"/>
      <c r="F173" s="2"/>
      <c r="G173" s="2"/>
      <c r="H173" s="2"/>
      <c r="I173" s="291"/>
      <c r="J173" s="291"/>
      <c r="K173" s="291"/>
      <c r="L173" s="2"/>
      <c r="M173" s="2"/>
      <c r="N173" s="2"/>
      <c r="O173" s="2"/>
      <c r="P173" s="2"/>
      <c r="Q173" s="2"/>
      <c r="R173" s="2"/>
      <c r="S173" s="2"/>
      <c r="T173" s="2"/>
      <c r="U173" s="4"/>
    </row>
    <row r="174" spans="4:21">
      <c r="D174" s="2"/>
      <c r="E174" s="2"/>
      <c r="F174" s="2"/>
      <c r="G174" s="2"/>
      <c r="H174" s="2"/>
      <c r="I174" s="291"/>
      <c r="J174" s="291"/>
      <c r="K174" s="291"/>
      <c r="L174" s="2"/>
      <c r="M174" s="2"/>
      <c r="N174" s="2"/>
      <c r="O174" s="2"/>
      <c r="P174" s="2"/>
      <c r="Q174" s="2"/>
      <c r="R174" s="2"/>
      <c r="S174" s="2"/>
      <c r="T174" s="2"/>
      <c r="U174" s="4"/>
    </row>
    <row r="175" spans="4:21">
      <c r="D175" s="2"/>
      <c r="E175" s="2"/>
      <c r="F175" s="2"/>
      <c r="G175" s="2"/>
      <c r="H175" s="2"/>
      <c r="I175" s="291"/>
      <c r="J175" s="291"/>
      <c r="K175" s="291"/>
      <c r="L175" s="2"/>
      <c r="M175" s="2"/>
      <c r="N175" s="2"/>
      <c r="O175" s="2"/>
      <c r="P175" s="2"/>
      <c r="Q175" s="2"/>
      <c r="R175" s="2"/>
      <c r="S175" s="2"/>
      <c r="T175" s="2"/>
      <c r="U175" s="4"/>
    </row>
    <row r="176" spans="4:21">
      <c r="D176" s="2"/>
      <c r="E176" s="2"/>
      <c r="F176" s="2"/>
      <c r="G176" s="2"/>
      <c r="H176" s="2"/>
      <c r="I176" s="291"/>
      <c r="J176" s="291"/>
      <c r="K176" s="291"/>
      <c r="L176" s="2"/>
      <c r="M176" s="2"/>
      <c r="N176" s="2"/>
      <c r="O176" s="2"/>
      <c r="P176" s="2"/>
      <c r="Q176" s="2"/>
      <c r="R176" s="2"/>
      <c r="S176" s="2"/>
      <c r="T176" s="2"/>
      <c r="U176" s="4"/>
    </row>
    <row r="177" spans="4:21">
      <c r="D177" s="2"/>
      <c r="E177" s="2"/>
      <c r="F177" s="2"/>
      <c r="G177" s="2"/>
      <c r="H177" s="2"/>
      <c r="I177" s="291"/>
      <c r="J177" s="291"/>
      <c r="K177" s="291"/>
      <c r="L177" s="2"/>
      <c r="M177" s="2"/>
      <c r="N177" s="2"/>
      <c r="O177" s="2"/>
      <c r="P177" s="2"/>
      <c r="Q177" s="2"/>
      <c r="R177" s="2"/>
      <c r="S177" s="2"/>
      <c r="T177" s="2"/>
      <c r="U177" s="4"/>
    </row>
    <row r="178" spans="4:21">
      <c r="D178" s="2"/>
      <c r="E178" s="2"/>
      <c r="F178" s="2"/>
      <c r="G178" s="2"/>
      <c r="H178" s="2"/>
      <c r="I178" s="291"/>
      <c r="J178" s="291"/>
      <c r="K178" s="291"/>
      <c r="L178" s="2"/>
      <c r="M178" s="2"/>
      <c r="N178" s="2"/>
      <c r="O178" s="2"/>
      <c r="P178" s="2"/>
      <c r="Q178" s="2"/>
      <c r="R178" s="2"/>
      <c r="S178" s="2"/>
      <c r="T178" s="2"/>
      <c r="U178" s="4"/>
    </row>
    <row r="179" spans="4:21">
      <c r="D179" s="2"/>
      <c r="E179" s="2"/>
      <c r="F179" s="2"/>
      <c r="G179" s="2"/>
      <c r="H179" s="2"/>
      <c r="I179" s="291"/>
      <c r="J179" s="291"/>
      <c r="K179" s="291"/>
      <c r="L179" s="2"/>
      <c r="M179" s="2"/>
      <c r="N179" s="2"/>
      <c r="O179" s="2"/>
      <c r="P179" s="2"/>
      <c r="Q179" s="2"/>
      <c r="R179" s="2"/>
      <c r="S179" s="2"/>
      <c r="T179" s="2"/>
      <c r="U179" s="4"/>
    </row>
    <row r="180" spans="4:21">
      <c r="D180" s="2"/>
      <c r="E180" s="2"/>
      <c r="F180" s="2"/>
      <c r="G180" s="2"/>
      <c r="H180" s="2"/>
      <c r="I180" s="291"/>
      <c r="J180" s="291"/>
      <c r="K180" s="291"/>
      <c r="L180" s="2"/>
      <c r="M180" s="2"/>
      <c r="N180" s="2"/>
      <c r="O180" s="2"/>
      <c r="P180" s="2"/>
      <c r="Q180" s="2"/>
      <c r="R180" s="2"/>
      <c r="S180" s="2"/>
      <c r="T180" s="2"/>
      <c r="U180" s="4"/>
    </row>
    <row r="181" spans="4:21">
      <c r="D181" s="2"/>
      <c r="E181" s="2"/>
      <c r="F181" s="2"/>
      <c r="G181" s="2"/>
      <c r="H181" s="2"/>
      <c r="I181" s="291"/>
      <c r="J181" s="291"/>
      <c r="K181" s="291"/>
      <c r="L181" s="2"/>
      <c r="M181" s="2"/>
      <c r="N181" s="2"/>
      <c r="O181" s="2"/>
      <c r="P181" s="2"/>
      <c r="Q181" s="2"/>
      <c r="R181" s="2"/>
      <c r="S181" s="2"/>
      <c r="T181" s="2"/>
      <c r="U181" s="4"/>
    </row>
    <row r="182" spans="4:21">
      <c r="D182" s="2"/>
      <c r="E182" s="2"/>
      <c r="F182" s="2"/>
      <c r="G182" s="2"/>
      <c r="H182" s="2"/>
      <c r="I182" s="291"/>
      <c r="J182" s="291"/>
      <c r="K182" s="291"/>
      <c r="L182" s="2"/>
      <c r="M182" s="2"/>
      <c r="N182" s="2"/>
      <c r="O182" s="2"/>
      <c r="P182" s="2"/>
      <c r="Q182" s="2"/>
      <c r="R182" s="2"/>
      <c r="S182" s="2"/>
      <c r="T182" s="2"/>
      <c r="U182" s="4"/>
    </row>
    <row r="183" spans="4:21">
      <c r="D183" s="2"/>
      <c r="E183" s="2"/>
      <c r="F183" s="2"/>
      <c r="G183" s="2"/>
      <c r="H183" s="2"/>
      <c r="I183" s="291"/>
      <c r="J183" s="291"/>
      <c r="K183" s="291"/>
      <c r="L183" s="2"/>
      <c r="M183" s="2"/>
      <c r="N183" s="2"/>
      <c r="O183" s="2"/>
      <c r="P183" s="2"/>
      <c r="Q183" s="2"/>
      <c r="R183" s="2"/>
      <c r="S183" s="2"/>
      <c r="T183" s="2"/>
      <c r="U183" s="4"/>
    </row>
    <row r="184" spans="4:21">
      <c r="D184" s="2"/>
      <c r="E184" s="2"/>
      <c r="F184" s="2"/>
      <c r="G184" s="2"/>
      <c r="H184" s="2"/>
      <c r="I184" s="291"/>
      <c r="J184" s="291"/>
      <c r="K184" s="291"/>
      <c r="L184" s="2"/>
      <c r="M184" s="2"/>
      <c r="N184" s="2"/>
      <c r="O184" s="2"/>
      <c r="P184" s="2"/>
      <c r="Q184" s="2"/>
      <c r="R184" s="2"/>
      <c r="S184" s="2"/>
      <c r="T184" s="2"/>
      <c r="U184" s="4"/>
    </row>
    <row r="185" spans="4:21">
      <c r="D185" s="2"/>
      <c r="E185" s="2"/>
      <c r="F185" s="2"/>
      <c r="G185" s="2"/>
      <c r="H185" s="2"/>
      <c r="I185" s="291"/>
      <c r="J185" s="291"/>
      <c r="K185" s="291"/>
      <c r="L185" s="2"/>
      <c r="M185" s="2"/>
      <c r="N185" s="2"/>
      <c r="O185" s="2"/>
      <c r="P185" s="2"/>
      <c r="Q185" s="2"/>
      <c r="R185" s="2"/>
      <c r="S185" s="2"/>
      <c r="T185" s="2"/>
      <c r="U185" s="4"/>
    </row>
    <row r="186" spans="4:21">
      <c r="D186" s="2"/>
      <c r="E186" s="2"/>
      <c r="F186" s="2"/>
      <c r="G186" s="2"/>
      <c r="H186" s="2"/>
      <c r="I186" s="291"/>
      <c r="J186" s="291"/>
      <c r="K186" s="291"/>
      <c r="L186" s="2"/>
      <c r="M186" s="2"/>
      <c r="N186" s="2"/>
      <c r="O186" s="2"/>
      <c r="P186" s="2"/>
      <c r="Q186" s="2"/>
      <c r="R186" s="2"/>
      <c r="S186" s="2"/>
      <c r="T186" s="2"/>
      <c r="U186" s="4"/>
    </row>
    <row r="187" spans="4:21">
      <c r="D187" s="2"/>
      <c r="E187" s="2"/>
      <c r="F187" s="2"/>
      <c r="G187" s="2"/>
      <c r="H187" s="2"/>
      <c r="I187" s="291"/>
      <c r="J187" s="291"/>
      <c r="K187" s="291"/>
      <c r="L187" s="2"/>
      <c r="M187" s="2"/>
      <c r="N187" s="2"/>
      <c r="O187" s="2"/>
      <c r="P187" s="2"/>
      <c r="Q187" s="2"/>
      <c r="R187" s="2"/>
      <c r="S187" s="2"/>
      <c r="T187" s="2"/>
      <c r="U187" s="4"/>
    </row>
    <row r="188" spans="4:21">
      <c r="D188" s="2"/>
      <c r="E188" s="2"/>
      <c r="F188" s="2"/>
      <c r="G188" s="2"/>
      <c r="H188" s="2"/>
      <c r="I188" s="291"/>
      <c r="J188" s="291"/>
      <c r="K188" s="291"/>
      <c r="L188" s="2"/>
      <c r="M188" s="2"/>
      <c r="N188" s="2"/>
      <c r="O188" s="2"/>
      <c r="P188" s="2"/>
      <c r="Q188" s="2"/>
      <c r="R188" s="2"/>
      <c r="S188" s="2"/>
      <c r="T188" s="2"/>
      <c r="U188" s="4"/>
    </row>
    <row r="189" spans="4:21">
      <c r="D189" s="2"/>
      <c r="E189" s="2"/>
      <c r="F189" s="2"/>
      <c r="G189" s="2"/>
      <c r="H189" s="2"/>
      <c r="I189" s="291"/>
      <c r="J189" s="291"/>
      <c r="K189" s="291"/>
      <c r="L189" s="2"/>
      <c r="M189" s="2"/>
      <c r="N189" s="2"/>
      <c r="O189" s="2"/>
      <c r="P189" s="2"/>
      <c r="Q189" s="2"/>
      <c r="R189" s="2"/>
      <c r="S189" s="2"/>
      <c r="T189" s="2"/>
      <c r="U189" s="4"/>
    </row>
    <row r="190" spans="4:21">
      <c r="D190" s="2"/>
      <c r="E190" s="2"/>
      <c r="F190" s="2"/>
      <c r="G190" s="2"/>
      <c r="H190" s="2"/>
      <c r="I190" s="291"/>
      <c r="J190" s="291"/>
      <c r="K190" s="291"/>
      <c r="L190" s="2"/>
      <c r="M190" s="2"/>
      <c r="N190" s="2"/>
      <c r="O190" s="2"/>
      <c r="P190" s="2"/>
      <c r="Q190" s="2"/>
      <c r="R190" s="2"/>
      <c r="S190" s="2"/>
      <c r="T190" s="2"/>
      <c r="U190" s="4"/>
    </row>
    <row r="191" spans="4:21">
      <c r="D191" s="2"/>
      <c r="E191" s="2"/>
      <c r="F191" s="2"/>
      <c r="G191" s="2"/>
      <c r="H191" s="2"/>
      <c r="I191" s="291"/>
      <c r="J191" s="291"/>
      <c r="K191" s="291"/>
      <c r="L191" s="2"/>
      <c r="M191" s="2"/>
      <c r="N191" s="2"/>
      <c r="O191" s="2"/>
      <c r="P191" s="2"/>
      <c r="Q191" s="2"/>
      <c r="R191" s="2"/>
      <c r="S191" s="2"/>
      <c r="T191" s="2"/>
      <c r="U191" s="4"/>
    </row>
    <row r="192" spans="4:21">
      <c r="D192" s="2"/>
      <c r="E192" s="2"/>
      <c r="F192" s="2"/>
      <c r="G192" s="2"/>
      <c r="H192" s="2"/>
      <c r="I192" s="291"/>
      <c r="J192" s="291"/>
      <c r="K192" s="291"/>
      <c r="L192" s="2"/>
      <c r="M192" s="2"/>
      <c r="N192" s="2"/>
      <c r="O192" s="2"/>
      <c r="P192" s="2"/>
      <c r="Q192" s="2"/>
      <c r="R192" s="2"/>
      <c r="S192" s="2"/>
      <c r="T192" s="2"/>
      <c r="U192" s="4"/>
    </row>
    <row r="193" spans="4:21">
      <c r="D193" s="2"/>
      <c r="E193" s="2"/>
      <c r="F193" s="2"/>
      <c r="G193" s="2"/>
      <c r="H193" s="2"/>
      <c r="I193" s="291"/>
      <c r="J193" s="291"/>
      <c r="K193" s="291"/>
      <c r="L193" s="2"/>
      <c r="M193" s="2"/>
      <c r="N193" s="2"/>
      <c r="O193" s="2"/>
      <c r="P193" s="2"/>
      <c r="Q193" s="2"/>
      <c r="R193" s="2"/>
      <c r="S193" s="2"/>
      <c r="T193" s="2"/>
      <c r="U193" s="4"/>
    </row>
    <row r="194" spans="4:21">
      <c r="D194" s="2"/>
      <c r="E194" s="2"/>
      <c r="F194" s="2"/>
      <c r="G194" s="2"/>
      <c r="H194" s="2"/>
      <c r="I194" s="291"/>
      <c r="J194" s="291"/>
      <c r="K194" s="291"/>
      <c r="L194" s="2"/>
      <c r="M194" s="2"/>
      <c r="N194" s="2"/>
      <c r="O194" s="2"/>
      <c r="P194" s="2"/>
      <c r="Q194" s="2"/>
      <c r="R194" s="2"/>
      <c r="S194" s="2"/>
      <c r="T194" s="2"/>
      <c r="U194" s="4"/>
    </row>
    <row r="195" spans="4:21">
      <c r="D195" s="2"/>
      <c r="E195" s="2"/>
      <c r="F195" s="2"/>
      <c r="G195" s="2"/>
      <c r="H195" s="2"/>
      <c r="I195" s="291"/>
      <c r="J195" s="291"/>
      <c r="K195" s="291"/>
      <c r="L195" s="2"/>
      <c r="M195" s="2"/>
      <c r="N195" s="2"/>
      <c r="O195" s="2"/>
      <c r="P195" s="2"/>
      <c r="Q195" s="2"/>
      <c r="R195" s="2"/>
      <c r="S195" s="2"/>
      <c r="T195" s="2"/>
      <c r="U195" s="4"/>
    </row>
    <row r="196" spans="4:21">
      <c r="D196" s="2"/>
      <c r="E196" s="2"/>
      <c r="F196" s="2"/>
      <c r="G196" s="2"/>
      <c r="H196" s="2"/>
      <c r="I196" s="291"/>
      <c r="J196" s="291"/>
      <c r="K196" s="291"/>
      <c r="L196" s="2"/>
      <c r="M196" s="2"/>
      <c r="N196" s="2"/>
      <c r="O196" s="2"/>
      <c r="P196" s="2"/>
      <c r="Q196" s="2"/>
      <c r="R196" s="2"/>
      <c r="S196" s="2"/>
      <c r="T196" s="2"/>
      <c r="U196" s="4"/>
    </row>
    <row r="197" spans="4:21">
      <c r="D197" s="2"/>
      <c r="E197" s="2"/>
      <c r="F197" s="2"/>
      <c r="G197" s="2"/>
      <c r="H197" s="2"/>
      <c r="I197" s="291"/>
      <c r="J197" s="291"/>
      <c r="K197" s="291"/>
      <c r="L197" s="2"/>
      <c r="M197" s="2"/>
      <c r="N197" s="2"/>
      <c r="O197" s="2"/>
      <c r="P197" s="2"/>
      <c r="Q197" s="2"/>
      <c r="R197" s="2"/>
      <c r="S197" s="2"/>
      <c r="T197" s="2"/>
      <c r="U197" s="4"/>
    </row>
    <row r="198" spans="4:21">
      <c r="D198" s="2"/>
      <c r="E198" s="2"/>
      <c r="F198" s="2"/>
      <c r="G198" s="2"/>
      <c r="H198" s="2"/>
      <c r="I198" s="291"/>
      <c r="J198" s="291"/>
      <c r="K198" s="291"/>
      <c r="L198" s="2"/>
      <c r="M198" s="2"/>
      <c r="N198" s="2"/>
      <c r="O198" s="2"/>
      <c r="P198" s="2"/>
      <c r="Q198" s="2"/>
      <c r="R198" s="2"/>
      <c r="S198" s="2"/>
      <c r="T198" s="2"/>
      <c r="U198" s="4"/>
    </row>
    <row r="199" spans="4:21">
      <c r="D199" s="2"/>
      <c r="E199" s="2"/>
      <c r="F199" s="2"/>
      <c r="G199" s="2"/>
      <c r="H199" s="2"/>
      <c r="I199" s="291"/>
      <c r="J199" s="291"/>
      <c r="K199" s="291"/>
      <c r="L199" s="2"/>
      <c r="M199" s="2"/>
      <c r="N199" s="2"/>
      <c r="O199" s="2"/>
      <c r="P199" s="2"/>
      <c r="Q199" s="2"/>
      <c r="R199" s="2"/>
      <c r="S199" s="2"/>
      <c r="T199" s="2"/>
      <c r="U199" s="4"/>
    </row>
    <row r="200" spans="4:21">
      <c r="D200" s="2"/>
      <c r="E200" s="2"/>
      <c r="F200" s="2"/>
      <c r="G200" s="2"/>
      <c r="H200" s="2"/>
      <c r="I200" s="291"/>
      <c r="J200" s="291"/>
      <c r="K200" s="291"/>
      <c r="L200" s="2"/>
      <c r="M200" s="2"/>
      <c r="N200" s="2"/>
      <c r="O200" s="2"/>
      <c r="P200" s="2"/>
      <c r="Q200" s="2"/>
      <c r="R200" s="2"/>
      <c r="S200" s="2"/>
      <c r="T200" s="2"/>
      <c r="U200" s="4"/>
    </row>
    <row r="201" spans="4:21">
      <c r="D201" s="2"/>
      <c r="E201" s="2"/>
      <c r="F201" s="2"/>
      <c r="G201" s="2"/>
      <c r="H201" s="2"/>
      <c r="I201" s="291"/>
      <c r="J201" s="291"/>
      <c r="K201" s="291"/>
      <c r="L201" s="2"/>
      <c r="M201" s="2"/>
      <c r="N201" s="2"/>
      <c r="O201" s="2"/>
      <c r="P201" s="2"/>
      <c r="Q201" s="2"/>
      <c r="R201" s="2"/>
      <c r="S201" s="2"/>
      <c r="T201" s="2"/>
      <c r="U201" s="4"/>
    </row>
    <row r="202" spans="4:21">
      <c r="D202" s="2"/>
      <c r="E202" s="2"/>
      <c r="F202" s="2"/>
      <c r="G202" s="2"/>
      <c r="H202" s="2"/>
      <c r="I202" s="291"/>
      <c r="J202" s="291"/>
      <c r="K202" s="291"/>
      <c r="L202" s="2"/>
      <c r="M202" s="2"/>
      <c r="N202" s="2"/>
      <c r="O202" s="2"/>
      <c r="P202" s="2"/>
      <c r="Q202" s="2"/>
      <c r="R202" s="2"/>
      <c r="S202" s="2"/>
      <c r="T202" s="2"/>
      <c r="U202" s="4"/>
    </row>
    <row r="203" spans="4:21">
      <c r="D203" s="2"/>
      <c r="E203" s="2"/>
      <c r="F203" s="2"/>
      <c r="G203" s="2"/>
      <c r="H203" s="2"/>
      <c r="I203" s="291"/>
      <c r="J203" s="291"/>
      <c r="K203" s="291"/>
      <c r="L203" s="2"/>
      <c r="M203" s="2"/>
      <c r="N203" s="2"/>
      <c r="O203" s="2"/>
      <c r="P203" s="2"/>
      <c r="Q203" s="2"/>
      <c r="R203" s="2"/>
      <c r="S203" s="2"/>
      <c r="T203" s="2"/>
      <c r="U203" s="4"/>
    </row>
    <row r="204" spans="4:21">
      <c r="D204" s="2"/>
      <c r="E204" s="2"/>
      <c r="F204" s="2"/>
      <c r="G204" s="2"/>
      <c r="H204" s="2"/>
      <c r="I204" s="291"/>
      <c r="J204" s="291"/>
      <c r="K204" s="291"/>
      <c r="L204" s="2"/>
      <c r="M204" s="2"/>
      <c r="N204" s="2"/>
      <c r="O204" s="2"/>
      <c r="P204" s="2"/>
      <c r="Q204" s="2"/>
      <c r="R204" s="2"/>
      <c r="S204" s="2"/>
      <c r="T204" s="2"/>
      <c r="U204" s="4"/>
    </row>
    <row r="205" spans="4:21">
      <c r="D205" s="2"/>
      <c r="E205" s="2"/>
      <c r="F205" s="2"/>
      <c r="G205" s="2"/>
      <c r="H205" s="2"/>
      <c r="I205" s="291"/>
      <c r="J205" s="291"/>
      <c r="K205" s="291"/>
      <c r="L205" s="2"/>
      <c r="M205" s="2"/>
      <c r="N205" s="2"/>
      <c r="O205" s="2"/>
      <c r="P205" s="2"/>
      <c r="Q205" s="2"/>
      <c r="R205" s="2"/>
      <c r="S205" s="2"/>
      <c r="T205" s="2"/>
      <c r="U205" s="4"/>
    </row>
    <row r="206" spans="4:21">
      <c r="D206" s="2"/>
      <c r="E206" s="2"/>
      <c r="F206" s="2"/>
      <c r="G206" s="2"/>
      <c r="H206" s="2"/>
      <c r="I206" s="291"/>
      <c r="J206" s="291"/>
      <c r="K206" s="291"/>
      <c r="L206" s="2"/>
      <c r="M206" s="2"/>
      <c r="N206" s="2"/>
      <c r="O206" s="2"/>
      <c r="P206" s="2"/>
      <c r="Q206" s="2"/>
      <c r="R206" s="2"/>
      <c r="S206" s="2"/>
      <c r="T206" s="2"/>
      <c r="U206" s="4"/>
    </row>
    <row r="207" spans="4:21">
      <c r="D207" s="2"/>
      <c r="E207" s="2"/>
      <c r="F207" s="2"/>
      <c r="G207" s="2"/>
      <c r="H207" s="2"/>
      <c r="I207" s="291"/>
      <c r="J207" s="291"/>
      <c r="K207" s="291"/>
      <c r="L207" s="2"/>
      <c r="M207" s="2"/>
      <c r="N207" s="2"/>
      <c r="O207" s="2"/>
      <c r="P207" s="2"/>
      <c r="Q207" s="2"/>
      <c r="R207" s="2"/>
      <c r="S207" s="2"/>
      <c r="T207" s="2"/>
      <c r="U207" s="4"/>
    </row>
    <row r="208" spans="4:21">
      <c r="D208" s="2"/>
      <c r="E208" s="2"/>
      <c r="F208" s="2"/>
      <c r="G208" s="2"/>
      <c r="H208" s="2"/>
      <c r="I208" s="291"/>
      <c r="J208" s="291"/>
      <c r="K208" s="291"/>
      <c r="L208" s="2"/>
      <c r="M208" s="2"/>
      <c r="N208" s="2"/>
      <c r="O208" s="2"/>
      <c r="P208" s="2"/>
      <c r="Q208" s="2"/>
      <c r="R208" s="2"/>
      <c r="S208" s="2"/>
      <c r="T208" s="2"/>
      <c r="U208" s="4"/>
    </row>
    <row r="209" spans="4:21">
      <c r="D209" s="2"/>
      <c r="E209" s="2"/>
      <c r="F209" s="2"/>
      <c r="G209" s="2"/>
      <c r="H209" s="2"/>
      <c r="I209" s="291"/>
      <c r="J209" s="291"/>
      <c r="K209" s="291"/>
      <c r="L209" s="2"/>
      <c r="M209" s="2"/>
      <c r="N209" s="2"/>
      <c r="O209" s="2"/>
      <c r="P209" s="2"/>
      <c r="Q209" s="2"/>
      <c r="R209" s="2"/>
      <c r="S209" s="2"/>
      <c r="T209" s="2"/>
      <c r="U209" s="4"/>
    </row>
    <row r="210" spans="4:21">
      <c r="D210" s="2"/>
      <c r="E210" s="2"/>
      <c r="F210" s="2"/>
      <c r="G210" s="2"/>
      <c r="H210" s="2"/>
      <c r="I210" s="291"/>
      <c r="J210" s="291"/>
      <c r="K210" s="291"/>
      <c r="L210" s="2"/>
      <c r="M210" s="2"/>
      <c r="N210" s="2"/>
      <c r="O210" s="2"/>
      <c r="P210" s="2"/>
      <c r="Q210" s="2"/>
      <c r="R210" s="2"/>
      <c r="S210" s="2"/>
      <c r="T210" s="2"/>
      <c r="U210" s="4"/>
    </row>
    <row r="211" spans="4:21">
      <c r="D211" s="2"/>
      <c r="E211" s="2"/>
      <c r="F211" s="2"/>
      <c r="G211" s="2"/>
      <c r="H211" s="2"/>
      <c r="I211" s="291"/>
      <c r="J211" s="291"/>
      <c r="K211" s="291"/>
      <c r="L211" s="2"/>
      <c r="M211" s="2"/>
      <c r="N211" s="2"/>
      <c r="O211" s="2"/>
      <c r="P211" s="2"/>
      <c r="Q211" s="2"/>
      <c r="R211" s="2"/>
      <c r="S211" s="2"/>
      <c r="T211" s="2"/>
      <c r="U211" s="4"/>
    </row>
    <row r="212" spans="4:21">
      <c r="D212" s="2"/>
      <c r="E212" s="2"/>
      <c r="F212" s="2"/>
      <c r="G212" s="2"/>
      <c r="H212" s="2"/>
      <c r="I212" s="291"/>
      <c r="J212" s="291"/>
      <c r="K212" s="291"/>
      <c r="L212" s="2"/>
      <c r="M212" s="2"/>
      <c r="N212" s="2"/>
      <c r="O212" s="2"/>
      <c r="P212" s="2"/>
      <c r="Q212" s="2"/>
      <c r="R212" s="2"/>
      <c r="S212" s="2"/>
      <c r="T212" s="2"/>
      <c r="U212" s="4"/>
    </row>
    <row r="213" spans="4:21">
      <c r="D213" s="2"/>
      <c r="E213" s="2"/>
      <c r="F213" s="2"/>
      <c r="G213" s="2"/>
      <c r="H213" s="2"/>
      <c r="I213" s="291"/>
      <c r="J213" s="291"/>
      <c r="K213" s="291"/>
      <c r="L213" s="2"/>
      <c r="M213" s="2"/>
      <c r="N213" s="2"/>
      <c r="O213" s="2"/>
      <c r="P213" s="2"/>
      <c r="Q213" s="2"/>
      <c r="R213" s="2"/>
      <c r="S213" s="2"/>
      <c r="T213" s="2"/>
      <c r="U213" s="4"/>
    </row>
    <row r="214" spans="4:21">
      <c r="D214" s="2"/>
      <c r="E214" s="2"/>
      <c r="F214" s="2"/>
      <c r="G214" s="2"/>
      <c r="H214" s="2"/>
      <c r="I214" s="291"/>
      <c r="J214" s="291"/>
      <c r="K214" s="291"/>
      <c r="L214" s="2"/>
      <c r="M214" s="2"/>
      <c r="N214" s="2"/>
      <c r="O214" s="2"/>
      <c r="P214" s="2"/>
      <c r="Q214" s="2"/>
      <c r="R214" s="2"/>
      <c r="S214" s="2"/>
      <c r="T214" s="2"/>
      <c r="U214" s="4"/>
    </row>
    <row r="215" spans="4:21">
      <c r="D215" s="2"/>
      <c r="E215" s="2"/>
      <c r="F215" s="2"/>
      <c r="G215" s="2"/>
      <c r="H215" s="2"/>
      <c r="I215" s="291"/>
      <c r="J215" s="291"/>
      <c r="K215" s="291"/>
      <c r="L215" s="2"/>
      <c r="M215" s="2"/>
      <c r="N215" s="2"/>
      <c r="O215" s="2"/>
      <c r="P215" s="2"/>
      <c r="Q215" s="2"/>
      <c r="R215" s="2"/>
      <c r="S215" s="2"/>
      <c r="T215" s="2"/>
      <c r="U215" s="4"/>
    </row>
    <row r="216" spans="4:21">
      <c r="D216" s="2"/>
      <c r="E216" s="2"/>
      <c r="F216" s="2"/>
      <c r="G216" s="2"/>
      <c r="H216" s="2"/>
      <c r="I216" s="291"/>
      <c r="J216" s="291"/>
      <c r="K216" s="291"/>
      <c r="L216" s="2"/>
      <c r="M216" s="2"/>
      <c r="N216" s="2"/>
      <c r="O216" s="2"/>
      <c r="P216" s="2"/>
      <c r="Q216" s="2"/>
      <c r="R216" s="2"/>
      <c r="S216" s="2"/>
      <c r="T216" s="2"/>
      <c r="U216" s="4"/>
    </row>
    <row r="217" spans="4:21">
      <c r="D217" s="2"/>
      <c r="E217" s="2"/>
      <c r="F217" s="2"/>
      <c r="G217" s="2"/>
      <c r="H217" s="2"/>
      <c r="I217" s="291"/>
      <c r="J217" s="291"/>
      <c r="K217" s="291"/>
      <c r="L217" s="2"/>
      <c r="M217" s="2"/>
      <c r="N217" s="2"/>
      <c r="O217" s="2"/>
      <c r="P217" s="2"/>
      <c r="Q217" s="2"/>
      <c r="R217" s="2"/>
      <c r="S217" s="2"/>
      <c r="T217" s="2"/>
      <c r="U217" s="4"/>
    </row>
    <row r="218" spans="4:21">
      <c r="D218" s="2"/>
      <c r="E218" s="2"/>
      <c r="F218" s="2"/>
      <c r="G218" s="2"/>
      <c r="H218" s="2"/>
      <c r="I218" s="291"/>
      <c r="J218" s="291"/>
      <c r="K218" s="291"/>
      <c r="L218" s="2"/>
      <c r="M218" s="2"/>
      <c r="N218" s="2"/>
      <c r="O218" s="2"/>
      <c r="P218" s="2"/>
      <c r="Q218" s="2"/>
      <c r="R218" s="2"/>
      <c r="S218" s="2"/>
      <c r="T218" s="2"/>
      <c r="U218" s="4"/>
    </row>
    <row r="219" spans="4:21">
      <c r="D219" s="2"/>
      <c r="E219" s="2"/>
      <c r="F219" s="2"/>
      <c r="G219" s="2"/>
      <c r="H219" s="2"/>
      <c r="I219" s="291"/>
      <c r="J219" s="291"/>
      <c r="K219" s="291"/>
      <c r="L219" s="2"/>
      <c r="M219" s="2"/>
      <c r="N219" s="2"/>
      <c r="O219" s="2"/>
      <c r="P219" s="2"/>
      <c r="Q219" s="2"/>
      <c r="R219" s="2"/>
      <c r="S219" s="2"/>
      <c r="T219" s="2"/>
      <c r="U219" s="4"/>
    </row>
    <row r="220" spans="4:21">
      <c r="D220" s="2"/>
      <c r="E220" s="2"/>
      <c r="F220" s="2"/>
      <c r="G220" s="2"/>
      <c r="H220" s="2"/>
      <c r="I220" s="291"/>
      <c r="J220" s="291"/>
      <c r="K220" s="291"/>
      <c r="L220" s="2"/>
      <c r="M220" s="2"/>
      <c r="N220" s="2"/>
      <c r="O220" s="2"/>
      <c r="P220" s="2"/>
      <c r="Q220" s="2"/>
      <c r="R220" s="2"/>
      <c r="S220" s="2"/>
      <c r="T220" s="2"/>
      <c r="U220" s="4"/>
    </row>
    <row r="221" spans="4:21">
      <c r="D221" s="2"/>
      <c r="E221" s="2"/>
      <c r="F221" s="2"/>
      <c r="G221" s="2"/>
      <c r="H221" s="2"/>
      <c r="I221" s="291"/>
      <c r="J221" s="291"/>
      <c r="K221" s="291"/>
      <c r="L221" s="2"/>
      <c r="M221" s="2"/>
      <c r="N221" s="2"/>
      <c r="O221" s="2"/>
      <c r="P221" s="2"/>
      <c r="Q221" s="2"/>
      <c r="R221" s="2"/>
      <c r="S221" s="2"/>
      <c r="T221" s="2"/>
      <c r="U221" s="4"/>
    </row>
    <row r="222" spans="4:21">
      <c r="D222" s="2"/>
      <c r="E222" s="2"/>
      <c r="F222" s="2"/>
      <c r="G222" s="2"/>
      <c r="H222" s="2"/>
      <c r="I222" s="291"/>
      <c r="J222" s="291"/>
      <c r="K222" s="291"/>
      <c r="L222" s="2"/>
      <c r="M222" s="2"/>
      <c r="N222" s="2"/>
      <c r="O222" s="2"/>
      <c r="P222" s="2"/>
      <c r="Q222" s="2"/>
      <c r="R222" s="2"/>
      <c r="S222" s="2"/>
      <c r="T222" s="2"/>
      <c r="U222" s="4"/>
    </row>
    <row r="223" spans="4:21">
      <c r="D223" s="2"/>
      <c r="E223" s="2"/>
      <c r="F223" s="2"/>
      <c r="G223" s="2"/>
      <c r="H223" s="2"/>
      <c r="I223" s="291"/>
      <c r="J223" s="291"/>
      <c r="K223" s="291"/>
      <c r="L223" s="2"/>
      <c r="M223" s="2"/>
      <c r="N223" s="2"/>
      <c r="O223" s="2"/>
      <c r="P223" s="2"/>
      <c r="Q223" s="2"/>
      <c r="R223" s="2"/>
      <c r="S223" s="2"/>
      <c r="T223" s="2"/>
      <c r="U223" s="4"/>
    </row>
    <row r="224" spans="4:21">
      <c r="D224" s="2"/>
      <c r="E224" s="2"/>
      <c r="F224" s="2"/>
      <c r="G224" s="2"/>
      <c r="H224" s="2"/>
      <c r="I224" s="291"/>
      <c r="J224" s="291"/>
      <c r="K224" s="291"/>
      <c r="L224" s="2"/>
      <c r="M224" s="2"/>
      <c r="N224" s="2"/>
      <c r="O224" s="2"/>
      <c r="P224" s="2"/>
      <c r="Q224" s="2"/>
      <c r="R224" s="2"/>
      <c r="S224" s="2"/>
      <c r="T224" s="2"/>
      <c r="U224" s="4"/>
    </row>
    <row r="225" spans="4:21">
      <c r="D225" s="2"/>
      <c r="E225" s="2"/>
      <c r="F225" s="2"/>
      <c r="G225" s="2"/>
      <c r="H225" s="2"/>
      <c r="I225" s="291"/>
      <c r="J225" s="291"/>
      <c r="K225" s="291"/>
      <c r="L225" s="2"/>
      <c r="M225" s="2"/>
      <c r="N225" s="2"/>
      <c r="O225" s="2"/>
      <c r="P225" s="2"/>
      <c r="Q225" s="2"/>
      <c r="R225" s="2"/>
      <c r="S225" s="2"/>
      <c r="T225" s="2"/>
      <c r="U225" s="4"/>
    </row>
    <row r="226" spans="4:21">
      <c r="D226" s="2"/>
      <c r="E226" s="2"/>
      <c r="F226" s="2"/>
      <c r="G226" s="2"/>
      <c r="H226" s="2"/>
      <c r="I226" s="291"/>
      <c r="J226" s="291"/>
      <c r="K226" s="291"/>
      <c r="L226" s="2"/>
      <c r="M226" s="2"/>
      <c r="N226" s="2"/>
      <c r="O226" s="2"/>
      <c r="P226" s="2"/>
      <c r="Q226" s="2"/>
      <c r="R226" s="2"/>
      <c r="S226" s="2"/>
      <c r="T226" s="2"/>
      <c r="U226" s="4"/>
    </row>
    <row r="227" spans="4:21">
      <c r="D227" s="2"/>
      <c r="E227" s="2"/>
      <c r="F227" s="2"/>
      <c r="G227" s="2"/>
      <c r="H227" s="2"/>
      <c r="I227" s="291"/>
      <c r="J227" s="291"/>
      <c r="K227" s="291"/>
      <c r="L227" s="2"/>
      <c r="M227" s="2"/>
      <c r="N227" s="2"/>
      <c r="O227" s="2"/>
      <c r="P227" s="2"/>
      <c r="Q227" s="2"/>
      <c r="R227" s="2"/>
      <c r="S227" s="2"/>
      <c r="T227" s="2"/>
      <c r="U227" s="4"/>
    </row>
    <row r="228" spans="4:21">
      <c r="D228" s="2"/>
      <c r="E228" s="2"/>
      <c r="F228" s="2"/>
      <c r="G228" s="2"/>
      <c r="H228" s="2"/>
      <c r="I228" s="291"/>
      <c r="J228" s="291"/>
      <c r="K228" s="291"/>
      <c r="L228" s="2"/>
      <c r="M228" s="2"/>
      <c r="N228" s="2"/>
      <c r="O228" s="2"/>
      <c r="P228" s="2"/>
      <c r="Q228" s="2"/>
      <c r="R228" s="2"/>
      <c r="S228" s="2"/>
      <c r="T228" s="2"/>
      <c r="U228" s="4"/>
    </row>
    <row r="229" spans="4:21">
      <c r="D229" s="2"/>
      <c r="E229" s="2"/>
      <c r="F229" s="2"/>
      <c r="G229" s="2"/>
      <c r="H229" s="2"/>
      <c r="I229" s="291"/>
      <c r="J229" s="291"/>
      <c r="K229" s="291"/>
      <c r="L229" s="2"/>
      <c r="M229" s="2"/>
      <c r="N229" s="2"/>
      <c r="O229" s="2"/>
      <c r="P229" s="2"/>
      <c r="Q229" s="2"/>
      <c r="R229" s="2"/>
      <c r="S229" s="2"/>
      <c r="T229" s="2"/>
      <c r="U229" s="4"/>
    </row>
    <row r="230" spans="4:21">
      <c r="D230" s="2"/>
      <c r="E230" s="2"/>
      <c r="F230" s="2"/>
      <c r="G230" s="2"/>
      <c r="H230" s="2"/>
      <c r="I230" s="291"/>
      <c r="J230" s="291"/>
      <c r="K230" s="291"/>
      <c r="L230" s="2"/>
      <c r="M230" s="2"/>
      <c r="N230" s="2"/>
      <c r="O230" s="2"/>
      <c r="P230" s="2"/>
      <c r="Q230" s="2"/>
      <c r="R230" s="2"/>
      <c r="S230" s="2"/>
      <c r="T230" s="2"/>
      <c r="U230" s="4"/>
    </row>
    <row r="231" spans="4:21">
      <c r="D231" s="2"/>
      <c r="E231" s="2"/>
      <c r="F231" s="2"/>
      <c r="G231" s="2"/>
      <c r="H231" s="2"/>
      <c r="I231" s="291"/>
      <c r="J231" s="291"/>
      <c r="K231" s="291"/>
      <c r="L231" s="2"/>
      <c r="M231" s="2"/>
      <c r="N231" s="2"/>
      <c r="O231" s="2"/>
      <c r="P231" s="2"/>
      <c r="Q231" s="2"/>
      <c r="R231" s="2"/>
      <c r="S231" s="2"/>
      <c r="T231" s="2"/>
      <c r="U231" s="4"/>
    </row>
    <row r="232" spans="4:21">
      <c r="D232" s="2"/>
      <c r="E232" s="2"/>
      <c r="F232" s="2"/>
      <c r="G232" s="2"/>
      <c r="H232" s="2"/>
      <c r="I232" s="291"/>
      <c r="J232" s="291"/>
      <c r="K232" s="291"/>
      <c r="L232" s="2"/>
      <c r="M232" s="2"/>
      <c r="N232" s="2"/>
      <c r="O232" s="2"/>
      <c r="P232" s="2"/>
      <c r="Q232" s="2"/>
      <c r="R232" s="2"/>
      <c r="S232" s="2"/>
      <c r="T232" s="2"/>
      <c r="U232" s="4"/>
    </row>
    <row r="233" spans="4:21">
      <c r="D233" s="2"/>
      <c r="E233" s="2"/>
      <c r="F233" s="2"/>
      <c r="G233" s="2"/>
      <c r="H233" s="2"/>
      <c r="I233" s="291"/>
      <c r="J233" s="291"/>
      <c r="K233" s="291"/>
      <c r="L233" s="2"/>
      <c r="M233" s="2"/>
      <c r="N233" s="2"/>
      <c r="O233" s="2"/>
      <c r="P233" s="2"/>
      <c r="Q233" s="2"/>
      <c r="R233" s="2"/>
      <c r="S233" s="2"/>
      <c r="T233" s="2"/>
      <c r="U233" s="4"/>
    </row>
    <row r="234" spans="4:21">
      <c r="D234" s="2"/>
      <c r="E234" s="2"/>
      <c r="F234" s="2"/>
      <c r="G234" s="2"/>
      <c r="H234" s="2"/>
      <c r="I234" s="291"/>
      <c r="J234" s="291"/>
      <c r="K234" s="291"/>
      <c r="L234" s="2"/>
      <c r="M234" s="2"/>
      <c r="N234" s="2"/>
      <c r="O234" s="2"/>
      <c r="P234" s="2"/>
      <c r="Q234" s="2"/>
      <c r="R234" s="2"/>
      <c r="S234" s="2"/>
      <c r="T234" s="2"/>
      <c r="U234" s="4"/>
    </row>
    <row r="235" spans="4:21">
      <c r="D235" s="2"/>
      <c r="E235" s="2"/>
      <c r="F235" s="2"/>
      <c r="G235" s="2"/>
      <c r="H235" s="2"/>
      <c r="I235" s="291"/>
      <c r="J235" s="291"/>
      <c r="K235" s="291"/>
      <c r="L235" s="2"/>
      <c r="M235" s="2"/>
      <c r="N235" s="2"/>
      <c r="O235" s="2"/>
      <c r="P235" s="2"/>
      <c r="Q235" s="2"/>
      <c r="R235" s="2"/>
      <c r="S235" s="2"/>
      <c r="T235" s="2"/>
      <c r="U235" s="4"/>
    </row>
    <row r="236" spans="4:21">
      <c r="D236" s="2"/>
      <c r="E236" s="2"/>
      <c r="F236" s="2"/>
      <c r="G236" s="2"/>
      <c r="H236" s="2"/>
      <c r="I236" s="291"/>
      <c r="J236" s="291"/>
      <c r="K236" s="291"/>
      <c r="L236" s="2"/>
      <c r="M236" s="2"/>
      <c r="N236" s="2"/>
      <c r="O236" s="2"/>
      <c r="P236" s="2"/>
      <c r="Q236" s="2"/>
      <c r="R236" s="2"/>
      <c r="S236" s="2"/>
      <c r="T236" s="2"/>
      <c r="U236" s="4"/>
    </row>
    <row r="237" spans="4:21">
      <c r="D237" s="2"/>
      <c r="E237" s="2"/>
      <c r="F237" s="2"/>
      <c r="G237" s="2"/>
      <c r="H237" s="2"/>
      <c r="I237" s="291"/>
      <c r="J237" s="291"/>
      <c r="K237" s="291"/>
      <c r="L237" s="2"/>
      <c r="M237" s="2"/>
      <c r="N237" s="2"/>
      <c r="O237" s="2"/>
      <c r="P237" s="2"/>
      <c r="Q237" s="2"/>
      <c r="R237" s="2"/>
      <c r="S237" s="2"/>
      <c r="T237" s="2"/>
      <c r="U237" s="4"/>
    </row>
    <row r="238" spans="4:21">
      <c r="D238" s="2"/>
      <c r="E238" s="2"/>
      <c r="F238" s="2"/>
      <c r="G238" s="2"/>
      <c r="H238" s="2"/>
      <c r="I238" s="291"/>
      <c r="J238" s="291"/>
      <c r="K238" s="291"/>
      <c r="L238" s="2"/>
      <c r="M238" s="2"/>
      <c r="N238" s="2"/>
      <c r="O238" s="2"/>
      <c r="P238" s="2"/>
      <c r="Q238" s="2"/>
      <c r="R238" s="2"/>
      <c r="S238" s="2"/>
      <c r="T238" s="2"/>
      <c r="U238" s="4"/>
    </row>
    <row r="239" spans="4:21">
      <c r="D239" s="2"/>
      <c r="E239" s="2"/>
      <c r="F239" s="2"/>
      <c r="G239" s="2"/>
      <c r="H239" s="2"/>
      <c r="I239" s="291"/>
      <c r="J239" s="291"/>
      <c r="K239" s="291"/>
      <c r="L239" s="2"/>
      <c r="M239" s="2"/>
      <c r="N239" s="2"/>
      <c r="O239" s="2"/>
      <c r="P239" s="2"/>
      <c r="Q239" s="2"/>
      <c r="R239" s="2"/>
      <c r="S239" s="2"/>
      <c r="T239" s="2"/>
      <c r="U239" s="4"/>
    </row>
    <row r="240" spans="4:21">
      <c r="D240" s="2"/>
      <c r="E240" s="2"/>
      <c r="F240" s="2"/>
      <c r="G240" s="2"/>
      <c r="H240" s="2"/>
      <c r="I240" s="291"/>
      <c r="J240" s="291"/>
      <c r="K240" s="291"/>
      <c r="L240" s="2"/>
      <c r="M240" s="2"/>
      <c r="N240" s="2"/>
      <c r="O240" s="2"/>
      <c r="P240" s="2"/>
      <c r="Q240" s="2"/>
      <c r="R240" s="2"/>
      <c r="S240" s="2"/>
      <c r="T240" s="2"/>
      <c r="U240" s="4"/>
    </row>
    <row r="241" spans="4:21">
      <c r="D241" s="2"/>
      <c r="E241" s="2"/>
      <c r="F241" s="2"/>
      <c r="G241" s="2"/>
      <c r="H241" s="2"/>
      <c r="I241" s="291"/>
      <c r="J241" s="291"/>
      <c r="K241" s="291"/>
      <c r="L241" s="2"/>
      <c r="M241" s="2"/>
      <c r="N241" s="2"/>
      <c r="O241" s="2"/>
      <c r="P241" s="2"/>
      <c r="Q241" s="2"/>
      <c r="R241" s="2"/>
      <c r="S241" s="2"/>
      <c r="T241" s="2"/>
      <c r="U241" s="4"/>
    </row>
    <row r="242" spans="4:21">
      <c r="D242" s="2"/>
      <c r="E242" s="2"/>
      <c r="F242" s="2"/>
      <c r="G242" s="2"/>
      <c r="H242" s="2"/>
      <c r="I242" s="291"/>
      <c r="J242" s="291"/>
      <c r="K242" s="291"/>
      <c r="L242" s="2"/>
      <c r="M242" s="2"/>
      <c r="N242" s="2"/>
      <c r="O242" s="2"/>
      <c r="P242" s="2"/>
      <c r="Q242" s="2"/>
      <c r="R242" s="2"/>
      <c r="S242" s="2"/>
      <c r="T242" s="2"/>
      <c r="U242" s="4"/>
    </row>
    <row r="243" spans="4:21">
      <c r="D243" s="2"/>
      <c r="E243" s="2"/>
      <c r="F243" s="2"/>
      <c r="G243" s="2"/>
      <c r="H243" s="2"/>
      <c r="I243" s="291"/>
      <c r="J243" s="291"/>
      <c r="K243" s="291"/>
      <c r="L243" s="2"/>
      <c r="M243" s="2"/>
      <c r="N243" s="2"/>
      <c r="O243" s="2"/>
      <c r="P243" s="2"/>
      <c r="Q243" s="2"/>
      <c r="R243" s="2"/>
      <c r="S243" s="2"/>
      <c r="T243" s="2"/>
      <c r="U243" s="4"/>
    </row>
    <row r="244" spans="4:21">
      <c r="D244" s="2"/>
      <c r="E244" s="2"/>
      <c r="F244" s="2"/>
      <c r="G244" s="2"/>
      <c r="H244" s="2"/>
      <c r="I244" s="291"/>
      <c r="J244" s="291"/>
      <c r="K244" s="291"/>
      <c r="L244" s="2"/>
      <c r="M244" s="2"/>
      <c r="N244" s="2"/>
      <c r="O244" s="2"/>
      <c r="P244" s="2"/>
      <c r="Q244" s="2"/>
      <c r="R244" s="2"/>
      <c r="S244" s="2"/>
      <c r="T244" s="2"/>
      <c r="U244" s="4"/>
    </row>
    <row r="245" spans="4:21">
      <c r="D245" s="2"/>
      <c r="E245" s="2"/>
      <c r="F245" s="2"/>
      <c r="G245" s="2"/>
      <c r="H245" s="2"/>
      <c r="I245" s="291"/>
      <c r="J245" s="291"/>
      <c r="K245" s="291"/>
      <c r="L245" s="2"/>
      <c r="M245" s="2"/>
      <c r="N245" s="2"/>
      <c r="O245" s="2"/>
      <c r="P245" s="2"/>
      <c r="Q245" s="2"/>
      <c r="R245" s="2"/>
      <c r="S245" s="2"/>
      <c r="T245" s="2"/>
      <c r="U245" s="4"/>
    </row>
    <row r="246" spans="4:21">
      <c r="D246" s="2"/>
      <c r="E246" s="2"/>
      <c r="F246" s="2"/>
      <c r="G246" s="2"/>
      <c r="H246" s="2"/>
      <c r="I246" s="291"/>
      <c r="J246" s="291"/>
      <c r="K246" s="291"/>
      <c r="L246" s="2"/>
      <c r="M246" s="2"/>
      <c r="N246" s="2"/>
      <c r="O246" s="2"/>
      <c r="P246" s="2"/>
      <c r="Q246" s="2"/>
      <c r="R246" s="2"/>
      <c r="S246" s="2"/>
      <c r="T246" s="2"/>
      <c r="U246" s="4"/>
    </row>
    <row r="247" spans="4:21">
      <c r="D247" s="2"/>
      <c r="E247" s="2"/>
      <c r="F247" s="2"/>
      <c r="G247" s="2"/>
      <c r="H247" s="2"/>
      <c r="I247" s="291"/>
      <c r="J247" s="291"/>
      <c r="K247" s="291"/>
      <c r="L247" s="2"/>
      <c r="M247" s="2"/>
      <c r="N247" s="2"/>
      <c r="O247" s="2"/>
      <c r="P247" s="2"/>
      <c r="Q247" s="2"/>
      <c r="R247" s="2"/>
      <c r="S247" s="2"/>
      <c r="T247" s="2"/>
      <c r="U247" s="4"/>
    </row>
    <row r="248" spans="4:21">
      <c r="D248" s="2"/>
      <c r="E248" s="2"/>
      <c r="F248" s="2"/>
      <c r="G248" s="2"/>
      <c r="H248" s="2"/>
      <c r="I248" s="291"/>
      <c r="J248" s="291"/>
      <c r="K248" s="291"/>
      <c r="L248" s="2"/>
      <c r="M248" s="2"/>
      <c r="N248" s="2"/>
      <c r="O248" s="2"/>
      <c r="P248" s="2"/>
      <c r="Q248" s="2"/>
      <c r="R248" s="2"/>
      <c r="S248" s="2"/>
      <c r="T248" s="2"/>
      <c r="U248" s="4"/>
    </row>
    <row r="249" spans="4:21">
      <c r="D249" s="2"/>
      <c r="E249" s="2"/>
      <c r="F249" s="2"/>
      <c r="G249" s="2"/>
      <c r="H249" s="2"/>
      <c r="I249" s="291"/>
      <c r="J249" s="291"/>
      <c r="K249" s="291"/>
      <c r="L249" s="2"/>
      <c r="M249" s="2"/>
      <c r="N249" s="2"/>
      <c r="O249" s="2"/>
      <c r="P249" s="2"/>
      <c r="Q249" s="2"/>
      <c r="R249" s="2"/>
      <c r="S249" s="2"/>
      <c r="T249" s="2"/>
      <c r="U249" s="4"/>
    </row>
    <row r="250" spans="4:21">
      <c r="D250" s="2"/>
      <c r="E250" s="2"/>
      <c r="F250" s="2"/>
      <c r="G250" s="2"/>
      <c r="H250" s="2"/>
      <c r="I250" s="291"/>
      <c r="J250" s="291"/>
      <c r="K250" s="291"/>
      <c r="L250" s="2"/>
      <c r="M250" s="2"/>
      <c r="N250" s="2"/>
      <c r="O250" s="2"/>
      <c r="P250" s="2"/>
      <c r="Q250" s="2"/>
      <c r="R250" s="2"/>
      <c r="S250" s="2"/>
      <c r="T250" s="2"/>
      <c r="U250" s="4"/>
    </row>
    <row r="251" spans="4:21">
      <c r="D251" s="2"/>
      <c r="E251" s="2"/>
      <c r="F251" s="2"/>
      <c r="G251" s="2"/>
      <c r="H251" s="2"/>
      <c r="I251" s="291"/>
      <c r="J251" s="291"/>
      <c r="K251" s="291"/>
      <c r="L251" s="2"/>
      <c r="M251" s="2"/>
      <c r="N251" s="2"/>
      <c r="O251" s="2"/>
      <c r="P251" s="2"/>
      <c r="Q251" s="2"/>
      <c r="R251" s="2"/>
      <c r="S251" s="2"/>
      <c r="T251" s="2"/>
      <c r="U251" s="4"/>
    </row>
    <row r="252" spans="4:21">
      <c r="D252" s="2"/>
      <c r="E252" s="2"/>
      <c r="F252" s="2"/>
      <c r="G252" s="2"/>
      <c r="H252" s="2"/>
      <c r="I252" s="291"/>
      <c r="J252" s="291"/>
      <c r="K252" s="291"/>
      <c r="L252" s="2"/>
      <c r="M252" s="2"/>
      <c r="N252" s="2"/>
      <c r="O252" s="2"/>
      <c r="P252" s="2"/>
      <c r="Q252" s="2"/>
      <c r="R252" s="2"/>
      <c r="S252" s="2"/>
      <c r="T252" s="2"/>
      <c r="U252" s="4"/>
    </row>
    <row r="253" spans="4:21">
      <c r="D253" s="2"/>
      <c r="E253" s="2"/>
      <c r="F253" s="2"/>
      <c r="G253" s="2"/>
      <c r="H253" s="2"/>
      <c r="I253" s="291"/>
      <c r="J253" s="291"/>
      <c r="K253" s="291"/>
      <c r="L253" s="2"/>
      <c r="M253" s="2"/>
      <c r="N253" s="2"/>
      <c r="O253" s="2"/>
      <c r="P253" s="2"/>
      <c r="Q253" s="2"/>
      <c r="R253" s="2"/>
      <c r="S253" s="2"/>
      <c r="T253" s="2"/>
      <c r="U253" s="4"/>
    </row>
    <row r="254" spans="4:21">
      <c r="D254" s="2"/>
      <c r="E254" s="2"/>
      <c r="F254" s="2"/>
      <c r="G254" s="2"/>
      <c r="H254" s="2"/>
      <c r="I254" s="291"/>
      <c r="J254" s="291"/>
      <c r="K254" s="291"/>
      <c r="L254" s="2"/>
      <c r="M254" s="2"/>
      <c r="N254" s="2"/>
      <c r="O254" s="2"/>
      <c r="P254" s="2"/>
      <c r="Q254" s="2"/>
      <c r="R254" s="2"/>
      <c r="S254" s="2"/>
      <c r="T254" s="2"/>
      <c r="U254" s="4"/>
    </row>
    <row r="255" spans="4:21">
      <c r="D255" s="2"/>
      <c r="E255" s="2"/>
      <c r="F255" s="2"/>
      <c r="G255" s="2"/>
      <c r="H255" s="2"/>
      <c r="I255" s="291"/>
      <c r="J255" s="291"/>
      <c r="K255" s="291"/>
      <c r="L255" s="2"/>
      <c r="M255" s="2"/>
      <c r="N255" s="2"/>
      <c r="O255" s="2"/>
      <c r="P255" s="2"/>
      <c r="Q255" s="2"/>
      <c r="R255" s="2"/>
      <c r="S255" s="2"/>
      <c r="T255" s="2"/>
      <c r="U255" s="4"/>
    </row>
    <row r="256" spans="4:21">
      <c r="D256" s="2"/>
      <c r="E256" s="2"/>
      <c r="F256" s="2"/>
      <c r="G256" s="2"/>
      <c r="H256" s="2"/>
      <c r="I256" s="291"/>
      <c r="J256" s="291"/>
      <c r="K256" s="291"/>
      <c r="L256" s="2"/>
      <c r="M256" s="2"/>
      <c r="N256" s="2"/>
      <c r="O256" s="2"/>
      <c r="P256" s="2"/>
      <c r="Q256" s="2"/>
      <c r="R256" s="2"/>
      <c r="S256" s="2"/>
      <c r="T256" s="2"/>
      <c r="U256" s="4"/>
    </row>
    <row r="257" spans="4:21">
      <c r="D257" s="2"/>
      <c r="E257" s="2"/>
      <c r="F257" s="2"/>
      <c r="G257" s="2"/>
      <c r="H257" s="2"/>
      <c r="I257" s="291"/>
      <c r="J257" s="291"/>
      <c r="K257" s="291"/>
      <c r="L257" s="2"/>
      <c r="M257" s="2"/>
      <c r="N257" s="2"/>
      <c r="O257" s="2"/>
      <c r="P257" s="2"/>
      <c r="Q257" s="2"/>
      <c r="R257" s="2"/>
      <c r="S257" s="2"/>
      <c r="T257" s="2"/>
      <c r="U257" s="4"/>
    </row>
    <row r="258" spans="4:21">
      <c r="D258" s="2"/>
      <c r="E258" s="2"/>
      <c r="F258" s="2"/>
      <c r="G258" s="2"/>
      <c r="H258" s="2"/>
      <c r="I258" s="291"/>
      <c r="J258" s="291"/>
      <c r="K258" s="291"/>
      <c r="L258" s="2"/>
      <c r="M258" s="2"/>
      <c r="N258" s="2"/>
      <c r="O258" s="2"/>
      <c r="P258" s="2"/>
      <c r="Q258" s="2"/>
      <c r="R258" s="2"/>
      <c r="S258" s="2"/>
      <c r="T258" s="2"/>
      <c r="U258" s="4"/>
    </row>
    <row r="259" spans="4:21">
      <c r="D259" s="2"/>
      <c r="E259" s="2"/>
      <c r="F259" s="2"/>
      <c r="G259" s="2"/>
      <c r="H259" s="2"/>
      <c r="I259" s="291"/>
      <c r="J259" s="291"/>
      <c r="K259" s="291"/>
      <c r="L259" s="2"/>
      <c r="M259" s="2"/>
      <c r="N259" s="2"/>
      <c r="O259" s="2"/>
      <c r="P259" s="2"/>
      <c r="Q259" s="2"/>
      <c r="R259" s="2"/>
      <c r="S259" s="2"/>
      <c r="T259" s="2"/>
      <c r="U259" s="4"/>
    </row>
    <row r="260" spans="4:21">
      <c r="D260" s="2"/>
      <c r="E260" s="2"/>
      <c r="F260" s="2"/>
      <c r="G260" s="2"/>
      <c r="H260" s="2"/>
      <c r="I260" s="291"/>
      <c r="J260" s="291"/>
      <c r="K260" s="291"/>
      <c r="L260" s="2"/>
      <c r="M260" s="2"/>
      <c r="N260" s="2"/>
      <c r="O260" s="2"/>
      <c r="P260" s="2"/>
      <c r="Q260" s="2"/>
      <c r="R260" s="2"/>
      <c r="S260" s="2"/>
      <c r="T260" s="2"/>
      <c r="U260" s="4"/>
    </row>
    <row r="261" spans="4:21">
      <c r="D261" s="2"/>
      <c r="E261" s="2"/>
      <c r="F261" s="2"/>
      <c r="G261" s="2"/>
      <c r="H261" s="2"/>
      <c r="I261" s="291"/>
      <c r="J261" s="291"/>
      <c r="K261" s="291"/>
      <c r="L261" s="2"/>
      <c r="M261" s="2"/>
      <c r="N261" s="2"/>
      <c r="O261" s="2"/>
      <c r="P261" s="2"/>
      <c r="Q261" s="2"/>
      <c r="R261" s="2"/>
      <c r="S261" s="2"/>
      <c r="T261" s="2"/>
      <c r="U261" s="4"/>
    </row>
    <row r="262" spans="4:21">
      <c r="D262" s="2"/>
      <c r="E262" s="2"/>
      <c r="F262" s="2"/>
      <c r="G262" s="2"/>
      <c r="H262" s="2"/>
      <c r="I262" s="291"/>
      <c r="J262" s="291"/>
      <c r="K262" s="291"/>
      <c r="L262" s="2"/>
      <c r="M262" s="2"/>
      <c r="N262" s="2"/>
      <c r="O262" s="2"/>
      <c r="P262" s="2"/>
      <c r="Q262" s="2"/>
      <c r="R262" s="2"/>
      <c r="S262" s="2"/>
      <c r="T262" s="2"/>
      <c r="U262" s="4"/>
    </row>
    <row r="263" spans="4:21">
      <c r="D263" s="2"/>
      <c r="E263" s="2"/>
      <c r="F263" s="2"/>
      <c r="G263" s="2"/>
      <c r="H263" s="2"/>
      <c r="I263" s="291"/>
      <c r="J263" s="291"/>
      <c r="K263" s="291"/>
      <c r="L263" s="2"/>
      <c r="M263" s="2"/>
      <c r="N263" s="2"/>
      <c r="O263" s="2"/>
      <c r="P263" s="2"/>
      <c r="Q263" s="2"/>
      <c r="R263" s="2"/>
      <c r="S263" s="2"/>
      <c r="T263" s="2"/>
      <c r="U263" s="4"/>
    </row>
    <row r="264" spans="4:21">
      <c r="D264" s="2"/>
      <c r="E264" s="2"/>
      <c r="F264" s="2"/>
      <c r="G264" s="2"/>
      <c r="H264" s="2"/>
      <c r="I264" s="291"/>
      <c r="J264" s="291"/>
      <c r="K264" s="291"/>
      <c r="L264" s="2"/>
      <c r="M264" s="2"/>
      <c r="N264" s="2"/>
      <c r="O264" s="2"/>
      <c r="P264" s="2"/>
      <c r="Q264" s="2"/>
      <c r="R264" s="2"/>
      <c r="S264" s="2"/>
      <c r="T264" s="2"/>
      <c r="U264" s="4"/>
    </row>
    <row r="265" spans="4:21">
      <c r="D265" s="2"/>
      <c r="E265" s="2"/>
      <c r="F265" s="2"/>
      <c r="G265" s="2"/>
      <c r="H265" s="2"/>
      <c r="I265" s="291"/>
      <c r="J265" s="291"/>
      <c r="K265" s="291"/>
      <c r="L265" s="2"/>
      <c r="M265" s="2"/>
      <c r="N265" s="2"/>
      <c r="O265" s="2"/>
      <c r="P265" s="2"/>
      <c r="Q265" s="2"/>
      <c r="R265" s="2"/>
      <c r="S265" s="2"/>
      <c r="T265" s="2"/>
      <c r="U265" s="4"/>
    </row>
    <row r="266" spans="4:21">
      <c r="D266" s="2"/>
      <c r="E266" s="2"/>
      <c r="F266" s="2"/>
      <c r="G266" s="2"/>
      <c r="H266" s="2"/>
      <c r="I266" s="291"/>
      <c r="J266" s="291"/>
      <c r="K266" s="291"/>
      <c r="L266" s="2"/>
      <c r="M266" s="2"/>
      <c r="N266" s="2"/>
      <c r="O266" s="2"/>
      <c r="P266" s="2"/>
      <c r="Q266" s="2"/>
      <c r="R266" s="2"/>
      <c r="S266" s="2"/>
      <c r="T266" s="2"/>
      <c r="U266" s="4"/>
    </row>
    <row r="267" spans="4:21">
      <c r="D267" s="2"/>
      <c r="E267" s="2"/>
      <c r="F267" s="2"/>
      <c r="G267" s="2"/>
      <c r="H267" s="2"/>
      <c r="I267" s="291"/>
      <c r="J267" s="291"/>
      <c r="K267" s="291"/>
      <c r="L267" s="2"/>
      <c r="M267" s="2"/>
      <c r="N267" s="2"/>
      <c r="O267" s="2"/>
      <c r="P267" s="2"/>
      <c r="Q267" s="2"/>
      <c r="R267" s="2"/>
      <c r="S267" s="2"/>
      <c r="T267" s="2"/>
      <c r="U267" s="4"/>
    </row>
    <row r="268" spans="4:21">
      <c r="D268" s="2"/>
      <c r="E268" s="2"/>
      <c r="F268" s="2"/>
      <c r="G268" s="2"/>
      <c r="H268" s="2"/>
      <c r="I268" s="291"/>
      <c r="J268" s="291"/>
      <c r="K268" s="291"/>
      <c r="L268" s="2"/>
      <c r="M268" s="2"/>
      <c r="N268" s="2"/>
      <c r="O268" s="2"/>
      <c r="P268" s="2"/>
      <c r="Q268" s="2"/>
      <c r="R268" s="2"/>
      <c r="S268" s="2"/>
      <c r="T268" s="2"/>
      <c r="U268" s="4"/>
    </row>
    <row r="269" spans="4:21">
      <c r="D269" s="2"/>
      <c r="E269" s="2"/>
      <c r="F269" s="2"/>
      <c r="G269" s="2"/>
      <c r="H269" s="2"/>
      <c r="I269" s="291"/>
      <c r="J269" s="291"/>
      <c r="K269" s="291"/>
      <c r="L269" s="2"/>
      <c r="M269" s="2"/>
      <c r="N269" s="2"/>
      <c r="O269" s="2"/>
      <c r="P269" s="2"/>
      <c r="Q269" s="2"/>
      <c r="R269" s="2"/>
      <c r="S269" s="2"/>
      <c r="T269" s="2"/>
      <c r="U269" s="4"/>
    </row>
    <row r="270" spans="4:21">
      <c r="D270" s="2"/>
      <c r="E270" s="2"/>
      <c r="F270" s="2"/>
      <c r="G270" s="2"/>
      <c r="H270" s="2"/>
      <c r="I270" s="291"/>
      <c r="J270" s="291"/>
      <c r="K270" s="291"/>
      <c r="L270" s="2"/>
      <c r="M270" s="2"/>
      <c r="N270" s="2"/>
      <c r="O270" s="2"/>
      <c r="P270" s="2"/>
      <c r="Q270" s="2"/>
      <c r="R270" s="2"/>
      <c r="S270" s="2"/>
      <c r="T270" s="2"/>
      <c r="U270" s="4"/>
    </row>
    <row r="271" spans="4:21">
      <c r="D271" s="2"/>
      <c r="E271" s="2"/>
      <c r="F271" s="2"/>
      <c r="G271" s="2"/>
      <c r="H271" s="2"/>
      <c r="I271" s="291"/>
      <c r="J271" s="291"/>
      <c r="K271" s="291"/>
      <c r="L271" s="2"/>
      <c r="M271" s="2"/>
      <c r="N271" s="2"/>
      <c r="O271" s="2"/>
      <c r="P271" s="2"/>
      <c r="Q271" s="2"/>
      <c r="R271" s="2"/>
      <c r="S271" s="2"/>
      <c r="T271" s="2"/>
      <c r="U271" s="4"/>
    </row>
    <row r="272" spans="4:21">
      <c r="D272" s="2"/>
      <c r="E272" s="2"/>
      <c r="F272" s="2"/>
      <c r="G272" s="2"/>
      <c r="H272" s="2"/>
      <c r="I272" s="291"/>
      <c r="J272" s="291"/>
      <c r="K272" s="291"/>
      <c r="L272" s="2"/>
      <c r="M272" s="2"/>
      <c r="N272" s="2"/>
      <c r="O272" s="2"/>
      <c r="P272" s="2"/>
      <c r="Q272" s="2"/>
      <c r="R272" s="2"/>
      <c r="S272" s="2"/>
      <c r="T272" s="2"/>
      <c r="U272" s="4"/>
    </row>
    <row r="273" spans="4:21">
      <c r="D273" s="2"/>
      <c r="E273" s="2"/>
      <c r="F273" s="2"/>
      <c r="G273" s="2"/>
      <c r="H273" s="2"/>
      <c r="I273" s="291"/>
      <c r="J273" s="291"/>
      <c r="K273" s="291"/>
      <c r="L273" s="2"/>
      <c r="M273" s="2"/>
      <c r="N273" s="2"/>
      <c r="O273" s="2"/>
      <c r="P273" s="2"/>
      <c r="Q273" s="2"/>
      <c r="R273" s="2"/>
      <c r="S273" s="2"/>
      <c r="T273" s="2"/>
      <c r="U273" s="4"/>
    </row>
    <row r="274" spans="4:21">
      <c r="D274" s="2"/>
      <c r="E274" s="2"/>
      <c r="F274" s="2"/>
      <c r="G274" s="2"/>
      <c r="H274" s="2"/>
      <c r="I274" s="291"/>
      <c r="J274" s="291"/>
      <c r="K274" s="291"/>
      <c r="L274" s="2"/>
      <c r="M274" s="2"/>
      <c r="N274" s="2"/>
      <c r="O274" s="2"/>
      <c r="P274" s="2"/>
      <c r="Q274" s="2"/>
      <c r="R274" s="2"/>
      <c r="S274" s="2"/>
      <c r="T274" s="2"/>
      <c r="U274" s="4"/>
    </row>
    <row r="275" spans="4:21">
      <c r="D275" s="2"/>
      <c r="E275" s="2"/>
      <c r="F275" s="2"/>
      <c r="G275" s="2"/>
      <c r="H275" s="2"/>
      <c r="I275" s="291"/>
      <c r="J275" s="291"/>
      <c r="K275" s="291"/>
      <c r="L275" s="2"/>
      <c r="M275" s="2"/>
      <c r="N275" s="2"/>
      <c r="O275" s="2"/>
      <c r="P275" s="2"/>
      <c r="Q275" s="2"/>
      <c r="R275" s="2"/>
      <c r="S275" s="2"/>
      <c r="T275" s="2"/>
      <c r="U275" s="4"/>
    </row>
    <row r="276" spans="4:21">
      <c r="D276" s="2"/>
      <c r="E276" s="2"/>
      <c r="F276" s="2"/>
      <c r="G276" s="2"/>
      <c r="H276" s="2"/>
      <c r="I276" s="291"/>
      <c r="J276" s="291"/>
      <c r="K276" s="291"/>
      <c r="L276" s="2"/>
      <c r="M276" s="2"/>
      <c r="N276" s="2"/>
      <c r="O276" s="2"/>
      <c r="P276" s="2"/>
      <c r="Q276" s="2"/>
      <c r="R276" s="2"/>
      <c r="S276" s="2"/>
      <c r="T276" s="2"/>
      <c r="U276" s="4"/>
    </row>
    <row r="277" spans="4:21">
      <c r="D277" s="2"/>
      <c r="E277" s="2"/>
      <c r="F277" s="2"/>
      <c r="G277" s="2"/>
      <c r="H277" s="2"/>
      <c r="I277" s="291"/>
      <c r="J277" s="291"/>
      <c r="K277" s="291"/>
      <c r="L277" s="2"/>
      <c r="M277" s="2"/>
      <c r="N277" s="2"/>
      <c r="O277" s="2"/>
      <c r="P277" s="2"/>
      <c r="Q277" s="2"/>
      <c r="R277" s="2"/>
      <c r="S277" s="2"/>
      <c r="T277" s="2"/>
      <c r="U277" s="4"/>
    </row>
    <row r="278" spans="4:21">
      <c r="D278" s="2"/>
      <c r="E278" s="2"/>
      <c r="F278" s="2"/>
      <c r="G278" s="2"/>
      <c r="H278" s="2"/>
      <c r="I278" s="291"/>
      <c r="J278" s="291"/>
      <c r="K278" s="291"/>
      <c r="L278" s="2"/>
      <c r="M278" s="2"/>
      <c r="N278" s="2"/>
      <c r="O278" s="2"/>
      <c r="P278" s="2"/>
      <c r="Q278" s="2"/>
      <c r="R278" s="2"/>
      <c r="S278" s="2"/>
      <c r="T278" s="2"/>
      <c r="U278" s="4"/>
    </row>
    <row r="279" spans="4:21">
      <c r="D279" s="2"/>
      <c r="E279" s="2"/>
      <c r="F279" s="2"/>
      <c r="G279" s="2"/>
      <c r="H279" s="2"/>
      <c r="I279" s="291"/>
      <c r="J279" s="291"/>
      <c r="K279" s="291"/>
      <c r="L279" s="2"/>
      <c r="M279" s="2"/>
      <c r="N279" s="2"/>
      <c r="O279" s="2"/>
      <c r="P279" s="2"/>
      <c r="Q279" s="2"/>
      <c r="R279" s="2"/>
      <c r="S279" s="2"/>
      <c r="T279" s="2"/>
      <c r="U279" s="4"/>
    </row>
    <row r="280" spans="4:21">
      <c r="D280" s="2"/>
      <c r="E280" s="2"/>
      <c r="F280" s="2"/>
      <c r="G280" s="2"/>
      <c r="H280" s="2"/>
      <c r="I280" s="291"/>
      <c r="J280" s="291"/>
      <c r="K280" s="291"/>
      <c r="L280" s="2"/>
      <c r="M280" s="2"/>
      <c r="N280" s="2"/>
      <c r="O280" s="2"/>
      <c r="P280" s="2"/>
      <c r="Q280" s="2"/>
      <c r="R280" s="2"/>
      <c r="S280" s="2"/>
      <c r="T280" s="2"/>
      <c r="U280" s="4"/>
    </row>
    <row r="281" spans="4:21">
      <c r="D281" s="2"/>
      <c r="E281" s="2"/>
      <c r="F281" s="2"/>
      <c r="G281" s="2"/>
      <c r="H281" s="2"/>
      <c r="I281" s="291"/>
      <c r="J281" s="291"/>
      <c r="K281" s="291"/>
      <c r="L281" s="2"/>
      <c r="M281" s="2"/>
      <c r="N281" s="2"/>
      <c r="O281" s="2"/>
      <c r="P281" s="2"/>
      <c r="Q281" s="2"/>
      <c r="R281" s="2"/>
      <c r="S281" s="2"/>
      <c r="T281" s="2"/>
      <c r="U281" s="4"/>
    </row>
    <row r="282" spans="4:21">
      <c r="D282" s="2"/>
      <c r="E282" s="2"/>
      <c r="F282" s="2"/>
      <c r="G282" s="2"/>
      <c r="H282" s="2"/>
      <c r="I282" s="291"/>
      <c r="J282" s="291"/>
      <c r="K282" s="291"/>
      <c r="L282" s="2"/>
      <c r="M282" s="2"/>
      <c r="N282" s="2"/>
      <c r="O282" s="2"/>
      <c r="P282" s="2"/>
      <c r="Q282" s="2"/>
      <c r="R282" s="2"/>
      <c r="S282" s="2"/>
      <c r="T282" s="2"/>
      <c r="U282" s="4"/>
    </row>
    <row r="283" spans="4:21">
      <c r="D283" s="2"/>
      <c r="E283" s="2"/>
      <c r="F283" s="2"/>
      <c r="G283" s="2"/>
      <c r="H283" s="2"/>
      <c r="I283" s="291"/>
      <c r="J283" s="291"/>
      <c r="K283" s="291"/>
      <c r="L283" s="2"/>
      <c r="M283" s="2"/>
      <c r="N283" s="2"/>
      <c r="O283" s="2"/>
      <c r="P283" s="2"/>
      <c r="Q283" s="2"/>
      <c r="R283" s="2"/>
      <c r="S283" s="2"/>
      <c r="T283" s="2"/>
      <c r="U283" s="4"/>
    </row>
    <row r="284" spans="4:21">
      <c r="D284" s="2"/>
      <c r="E284" s="2"/>
      <c r="F284" s="2"/>
      <c r="G284" s="2"/>
      <c r="H284" s="2"/>
      <c r="I284" s="291"/>
      <c r="J284" s="291"/>
      <c r="K284" s="291"/>
      <c r="L284" s="2"/>
      <c r="M284" s="2"/>
      <c r="N284" s="2"/>
      <c r="O284" s="2"/>
      <c r="P284" s="2"/>
      <c r="Q284" s="2"/>
      <c r="R284" s="2"/>
      <c r="S284" s="2"/>
      <c r="T284" s="2"/>
      <c r="U284" s="4"/>
    </row>
    <row r="285" spans="4:21">
      <c r="D285" s="2"/>
      <c r="E285" s="2"/>
      <c r="F285" s="2"/>
      <c r="G285" s="2"/>
      <c r="H285" s="2"/>
      <c r="I285" s="291"/>
      <c r="J285" s="291"/>
      <c r="K285" s="291"/>
      <c r="L285" s="2"/>
      <c r="M285" s="2"/>
      <c r="N285" s="2"/>
      <c r="O285" s="2"/>
      <c r="P285" s="2"/>
      <c r="Q285" s="2"/>
      <c r="R285" s="2"/>
      <c r="S285" s="2"/>
      <c r="T285" s="2"/>
      <c r="U285" s="4"/>
    </row>
    <row r="286" spans="4:21">
      <c r="D286" s="2"/>
      <c r="E286" s="2"/>
      <c r="F286" s="2"/>
      <c r="G286" s="2"/>
      <c r="H286" s="2"/>
      <c r="I286" s="291"/>
      <c r="J286" s="291"/>
      <c r="K286" s="291"/>
      <c r="L286" s="2"/>
      <c r="M286" s="2"/>
      <c r="N286" s="2"/>
      <c r="O286" s="2"/>
      <c r="P286" s="2"/>
      <c r="Q286" s="2"/>
      <c r="R286" s="2"/>
      <c r="S286" s="2"/>
      <c r="T286" s="2"/>
      <c r="U286" s="4"/>
    </row>
    <row r="287" spans="4:21">
      <c r="D287" s="2"/>
      <c r="E287" s="2"/>
      <c r="F287" s="2"/>
      <c r="G287" s="2"/>
      <c r="H287" s="2"/>
      <c r="I287" s="291"/>
      <c r="J287" s="291"/>
      <c r="K287" s="291"/>
      <c r="L287" s="2"/>
      <c r="M287" s="2"/>
      <c r="N287" s="2"/>
      <c r="O287" s="2"/>
      <c r="P287" s="2"/>
      <c r="Q287" s="2"/>
      <c r="R287" s="2"/>
      <c r="S287" s="2"/>
      <c r="T287" s="2"/>
      <c r="U287" s="4"/>
    </row>
    <row r="288" spans="4:21">
      <c r="D288" s="2"/>
      <c r="E288" s="2"/>
      <c r="F288" s="2"/>
      <c r="G288" s="2"/>
      <c r="H288" s="2"/>
      <c r="I288" s="291"/>
      <c r="J288" s="291"/>
      <c r="K288" s="291"/>
      <c r="L288" s="2"/>
      <c r="M288" s="2"/>
      <c r="N288" s="2"/>
      <c r="O288" s="2"/>
      <c r="P288" s="2"/>
      <c r="Q288" s="2"/>
      <c r="R288" s="2"/>
      <c r="S288" s="2"/>
      <c r="T288" s="2"/>
      <c r="U288" s="4"/>
    </row>
    <row r="289" spans="4:21">
      <c r="D289" s="2"/>
      <c r="E289" s="2"/>
      <c r="F289" s="2"/>
      <c r="G289" s="2"/>
      <c r="H289" s="2"/>
      <c r="I289" s="291"/>
      <c r="J289" s="291"/>
      <c r="K289" s="291"/>
      <c r="L289" s="2"/>
      <c r="M289" s="2"/>
      <c r="N289" s="2"/>
      <c r="O289" s="2"/>
      <c r="P289" s="2"/>
      <c r="Q289" s="2"/>
      <c r="R289" s="2"/>
      <c r="S289" s="2"/>
      <c r="T289" s="2"/>
      <c r="U289" s="4"/>
    </row>
    <row r="290" spans="4:21">
      <c r="D290" s="2"/>
      <c r="E290" s="2"/>
      <c r="F290" s="2"/>
      <c r="G290" s="2"/>
      <c r="H290" s="2"/>
      <c r="I290" s="291"/>
      <c r="J290" s="291"/>
      <c r="K290" s="291"/>
      <c r="L290" s="2"/>
      <c r="M290" s="2"/>
      <c r="N290" s="2"/>
      <c r="O290" s="2"/>
      <c r="P290" s="2"/>
      <c r="Q290" s="2"/>
      <c r="R290" s="2"/>
      <c r="S290" s="2"/>
      <c r="T290" s="2"/>
      <c r="U290" s="4"/>
    </row>
    <row r="291" spans="4:21">
      <c r="D291" s="2"/>
      <c r="E291" s="2"/>
      <c r="F291" s="2"/>
      <c r="G291" s="2"/>
      <c r="H291" s="2"/>
      <c r="I291" s="291"/>
      <c r="J291" s="291"/>
      <c r="K291" s="291"/>
      <c r="L291" s="2"/>
      <c r="M291" s="2"/>
      <c r="N291" s="2"/>
      <c r="O291" s="2"/>
      <c r="P291" s="2"/>
      <c r="Q291" s="2"/>
      <c r="R291" s="2"/>
      <c r="S291" s="2"/>
      <c r="T291" s="2"/>
      <c r="U291" s="4"/>
    </row>
  </sheetData>
  <mergeCells count="27">
    <mergeCell ref="B93:C93"/>
    <mergeCell ref="B96:U96"/>
    <mergeCell ref="B98:C98"/>
    <mergeCell ref="B100:C100"/>
    <mergeCell ref="A112:U112"/>
    <mergeCell ref="B89:U89"/>
    <mergeCell ref="F9:H9"/>
    <mergeCell ref="I9:K9"/>
    <mergeCell ref="L9:N9"/>
    <mergeCell ref="O9:Q9"/>
    <mergeCell ref="R9:T9"/>
    <mergeCell ref="U9:U10"/>
    <mergeCell ref="B12:U12"/>
    <mergeCell ref="B13:U13"/>
    <mergeCell ref="J2:U2"/>
    <mergeCell ref="I3:U3"/>
    <mergeCell ref="I4:U4"/>
    <mergeCell ref="K6:U6"/>
    <mergeCell ref="A7:U7"/>
    <mergeCell ref="A9:A10"/>
    <mergeCell ref="B9:B10"/>
    <mergeCell ref="C9:C10"/>
    <mergeCell ref="D9:D10"/>
    <mergeCell ref="E9:E10"/>
    <mergeCell ref="B71:C71"/>
    <mergeCell ref="B81:U81"/>
    <mergeCell ref="B85:C85"/>
  </mergeCells>
  <phoneticPr fontId="28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N291"/>
  <sheetViews>
    <sheetView topLeftCell="A57" zoomScale="90" zoomScaleNormal="90" workbookViewId="0">
      <selection activeCell="M62" sqref="M62"/>
    </sheetView>
  </sheetViews>
  <sheetFormatPr defaultRowHeight="15.75"/>
  <cols>
    <col min="1" max="1" width="5.85546875" style="116" customWidth="1"/>
    <col min="2" max="2" width="40.285156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253" customWidth="1"/>
    <col min="10" max="10" width="8.140625" style="253" customWidth="1"/>
    <col min="11" max="11" width="8.42578125" style="253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7.42578125" style="1" customWidth="1"/>
    <col min="22" max="22" width="8" style="1" customWidth="1"/>
    <col min="23" max="23" width="10.28515625" style="1" customWidth="1"/>
    <col min="24" max="24" width="8.7109375" style="3" customWidth="1"/>
    <col min="25" max="25" width="44.5703125" style="5" customWidth="1"/>
    <col min="26" max="16384" width="9.140625" style="1"/>
  </cols>
  <sheetData>
    <row r="1" spans="1:38" ht="9" customHeight="1"/>
    <row r="2" spans="1:38" s="3" customFormat="1">
      <c r="A2" s="117"/>
      <c r="I2" s="253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481"/>
      <c r="W2" s="481"/>
      <c r="X2" s="481"/>
      <c r="Y2" s="119"/>
    </row>
    <row r="3" spans="1:38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481"/>
      <c r="W3" s="481"/>
      <c r="X3" s="481"/>
      <c r="Y3" s="119"/>
    </row>
    <row r="4" spans="1:38" s="3" customFormat="1" ht="16.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481"/>
      <c r="W4" s="481"/>
      <c r="X4" s="481"/>
      <c r="Y4" s="119"/>
    </row>
    <row r="5" spans="1:38" s="3" customFormat="1" ht="20.25" customHeight="1">
      <c r="A5" s="117"/>
      <c r="I5" s="254"/>
      <c r="J5" s="254"/>
      <c r="K5" s="254"/>
      <c r="L5" s="118"/>
      <c r="M5" s="118"/>
      <c r="N5" s="118"/>
      <c r="O5" s="118"/>
      <c r="P5" s="118"/>
      <c r="Q5" s="118" t="s">
        <v>71</v>
      </c>
      <c r="R5" s="118"/>
      <c r="S5" s="118"/>
      <c r="T5" s="118"/>
      <c r="U5" s="118"/>
      <c r="V5" s="118"/>
      <c r="W5" s="118"/>
      <c r="X5" s="118"/>
      <c r="Y5" s="119"/>
    </row>
    <row r="6" spans="1:38" s="3" customFormat="1" ht="36" customHeight="1">
      <c r="A6" s="117"/>
      <c r="I6" s="254"/>
      <c r="J6" s="254"/>
      <c r="K6" s="484" t="s">
        <v>335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484"/>
      <c r="W6" s="484"/>
      <c r="X6" s="484"/>
      <c r="Y6" s="119"/>
    </row>
    <row r="7" spans="1:38" s="3" customFormat="1" ht="18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483"/>
      <c r="W7" s="483"/>
      <c r="X7" s="483"/>
      <c r="Y7" s="119"/>
    </row>
    <row r="8" spans="1:38" s="3" customFormat="1" ht="2.25" customHeight="1">
      <c r="A8" s="117"/>
      <c r="I8" s="253"/>
      <c r="J8" s="253"/>
      <c r="K8" s="253"/>
      <c r="Y8" s="119"/>
    </row>
    <row r="9" spans="1:38" s="3" customFormat="1" ht="15" customHeight="1">
      <c r="A9" s="476" t="s">
        <v>57</v>
      </c>
      <c r="B9" s="478" t="s">
        <v>64</v>
      </c>
      <c r="C9" s="499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361</v>
      </c>
      <c r="P9" s="480"/>
      <c r="Q9" s="480"/>
      <c r="R9" s="496" t="s">
        <v>533</v>
      </c>
      <c r="S9" s="497"/>
      <c r="T9" s="498"/>
      <c r="U9" s="488" t="s">
        <v>536</v>
      </c>
      <c r="V9" s="489"/>
      <c r="W9" s="490"/>
      <c r="X9" s="478" t="s">
        <v>322</v>
      </c>
      <c r="Y9" s="119"/>
    </row>
    <row r="10" spans="1:38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255" t="s">
        <v>68</v>
      </c>
      <c r="J10" s="255" t="s">
        <v>323</v>
      </c>
      <c r="K10" s="255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224" t="s">
        <v>68</v>
      </c>
      <c r="S10" s="224" t="s">
        <v>534</v>
      </c>
      <c r="T10" s="224" t="s">
        <v>535</v>
      </c>
      <c r="U10" s="120" t="s">
        <v>68</v>
      </c>
      <c r="V10" s="120" t="s">
        <v>323</v>
      </c>
      <c r="W10" s="120" t="s">
        <v>324</v>
      </c>
      <c r="X10" s="479"/>
      <c r="Y10" s="119"/>
    </row>
    <row r="11" spans="1:38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256">
        <v>9</v>
      </c>
      <c r="J11" s="256">
        <v>10</v>
      </c>
      <c r="K11" s="256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225">
        <v>18</v>
      </c>
      <c r="S11" s="225">
        <v>19</v>
      </c>
      <c r="T11" s="225">
        <v>20</v>
      </c>
      <c r="U11" s="225">
        <v>21</v>
      </c>
      <c r="V11" s="225">
        <v>22</v>
      </c>
      <c r="W11" s="225">
        <v>23</v>
      </c>
      <c r="X11" s="225">
        <v>24</v>
      </c>
      <c r="Y11" s="119"/>
    </row>
    <row r="12" spans="1:38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7"/>
      <c r="Y12" s="119"/>
    </row>
    <row r="13" spans="1:38" s="3" customFormat="1" ht="33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3"/>
      <c r="Y13" s="123"/>
      <c r="Z13" s="124"/>
      <c r="AA13" s="124"/>
      <c r="AB13" s="124"/>
      <c r="AC13" s="124"/>
      <c r="AD13" s="124"/>
      <c r="AE13" s="124"/>
      <c r="AF13" s="125"/>
      <c r="AG13" s="125"/>
      <c r="AH13" s="125"/>
      <c r="AI13" s="125"/>
      <c r="AJ13" s="125"/>
      <c r="AK13" s="126"/>
      <c r="AL13" s="126"/>
    </row>
    <row r="14" spans="1:38" s="3" customFormat="1" ht="51.7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257"/>
      <c r="J14" s="257"/>
      <c r="K14" s="257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2"/>
      <c r="Y14" s="133"/>
    </row>
    <row r="15" spans="1:38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585</v>
      </c>
      <c r="E15" s="302" t="s">
        <v>569</v>
      </c>
      <c r="F15" s="136" t="s">
        <v>417</v>
      </c>
      <c r="G15" s="138" t="s">
        <v>346</v>
      </c>
      <c r="H15" s="115">
        <v>600</v>
      </c>
      <c r="I15" s="258" t="s">
        <v>445</v>
      </c>
      <c r="J15" s="259" t="s">
        <v>419</v>
      </c>
      <c r="K15" s="260">
        <v>6800</v>
      </c>
      <c r="L15" s="211" t="s">
        <v>550</v>
      </c>
      <c r="M15" s="208" t="s">
        <v>560</v>
      </c>
      <c r="N15" s="210">
        <v>4296</v>
      </c>
      <c r="O15" s="211" t="s">
        <v>551</v>
      </c>
      <c r="P15" s="208" t="s">
        <v>552</v>
      </c>
      <c r="Q15" s="115">
        <v>1796</v>
      </c>
      <c r="R15" s="208" t="s">
        <v>553</v>
      </c>
      <c r="S15" s="208" t="s">
        <v>554</v>
      </c>
      <c r="T15" s="210">
        <v>1796</v>
      </c>
      <c r="U15" s="211" t="s">
        <v>555</v>
      </c>
      <c r="V15" s="208" t="s">
        <v>556</v>
      </c>
      <c r="W15" s="210">
        <v>2904</v>
      </c>
      <c r="X15" s="210">
        <f>H15+K15+W15+N15+Q15+T15</f>
        <v>18192</v>
      </c>
      <c r="Y15" s="123"/>
    </row>
    <row r="16" spans="1:38" s="3" customFormat="1" ht="72.75" customHeight="1">
      <c r="A16" s="139" t="s">
        <v>61</v>
      </c>
      <c r="B16" s="140" t="s">
        <v>75</v>
      </c>
      <c r="C16" s="141" t="s">
        <v>373</v>
      </c>
      <c r="D16" s="142" t="s">
        <v>584</v>
      </c>
      <c r="E16" s="301" t="s">
        <v>566</v>
      </c>
      <c r="F16" s="143">
        <v>0</v>
      </c>
      <c r="G16" s="144">
        <v>0</v>
      </c>
      <c r="H16" s="145">
        <v>0</v>
      </c>
      <c r="I16" s="261">
        <v>0</v>
      </c>
      <c r="J16" s="262">
        <v>0</v>
      </c>
      <c r="K16" s="263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296">
        <v>0</v>
      </c>
      <c r="S16" s="297">
        <v>0</v>
      </c>
      <c r="T16" s="298">
        <v>0</v>
      </c>
      <c r="U16" s="143" t="s">
        <v>326</v>
      </c>
      <c r="V16" s="146" t="s">
        <v>339</v>
      </c>
      <c r="W16" s="145">
        <v>685</v>
      </c>
      <c r="X16" s="115">
        <f>H16+K16+W16+N16+Q16</f>
        <v>685</v>
      </c>
      <c r="Y16" s="123"/>
    </row>
    <row r="17" spans="1:25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264">
        <v>94</v>
      </c>
      <c r="J17" s="265"/>
      <c r="K17" s="266">
        <f>K15+K16</f>
        <v>6800</v>
      </c>
      <c r="L17" s="213">
        <v>64</v>
      </c>
      <c r="M17" s="150"/>
      <c r="N17" s="151">
        <f>N15+N16</f>
        <v>4296</v>
      </c>
      <c r="O17" s="213">
        <v>31</v>
      </c>
      <c r="P17" s="150"/>
      <c r="Q17" s="151">
        <f>Q15+Q16</f>
        <v>1796</v>
      </c>
      <c r="R17" s="213">
        <v>119</v>
      </c>
      <c r="S17" s="215"/>
      <c r="T17" s="212">
        <f>T15+T16</f>
        <v>1796</v>
      </c>
      <c r="U17" s="213">
        <v>50</v>
      </c>
      <c r="V17" s="150"/>
      <c r="W17" s="212">
        <f>W15+W16</f>
        <v>3589</v>
      </c>
      <c r="X17" s="212">
        <f>X15+X16</f>
        <v>18877</v>
      </c>
      <c r="Y17" s="152"/>
    </row>
    <row r="18" spans="1:25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267"/>
      <c r="J18" s="268"/>
      <c r="K18" s="269"/>
      <c r="L18" s="155"/>
      <c r="M18" s="156"/>
      <c r="N18" s="157"/>
      <c r="O18" s="155"/>
      <c r="P18" s="156"/>
      <c r="Q18" s="157"/>
      <c r="R18" s="155"/>
      <c r="S18" s="156"/>
      <c r="T18" s="157"/>
      <c r="U18" s="155"/>
      <c r="V18" s="156"/>
      <c r="W18" s="157"/>
      <c r="X18" s="157"/>
      <c r="Y18" s="119"/>
    </row>
    <row r="19" spans="1:25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267"/>
      <c r="J19" s="268"/>
      <c r="K19" s="269"/>
      <c r="L19" s="155"/>
      <c r="M19" s="156"/>
      <c r="N19" s="157"/>
      <c r="O19" s="155"/>
      <c r="P19" s="156"/>
      <c r="Q19" s="157"/>
      <c r="R19" s="155"/>
      <c r="S19" s="156"/>
      <c r="T19" s="157"/>
      <c r="U19" s="155"/>
      <c r="V19" s="156"/>
      <c r="W19" s="157"/>
      <c r="X19" s="157"/>
      <c r="Y19" s="119"/>
    </row>
    <row r="20" spans="1:25" s="3" customFormat="1" ht="63" customHeight="1">
      <c r="A20" s="134" t="s">
        <v>93</v>
      </c>
      <c r="B20" s="158" t="s">
        <v>81</v>
      </c>
      <c r="C20" s="135" t="s">
        <v>87</v>
      </c>
      <c r="D20" s="113" t="s">
        <v>584</v>
      </c>
      <c r="E20" s="302" t="s">
        <v>567</v>
      </c>
      <c r="F20" s="112" t="s">
        <v>356</v>
      </c>
      <c r="G20" s="113" t="s">
        <v>357</v>
      </c>
      <c r="H20" s="115">
        <v>222</v>
      </c>
      <c r="I20" s="270">
        <v>0</v>
      </c>
      <c r="J20" s="271">
        <v>0</v>
      </c>
      <c r="K20" s="260">
        <v>0</v>
      </c>
      <c r="L20" s="159">
        <v>0</v>
      </c>
      <c r="M20" s="160">
        <v>0</v>
      </c>
      <c r="N20" s="115">
        <v>0</v>
      </c>
      <c r="O20" s="159">
        <v>0</v>
      </c>
      <c r="P20" s="160">
        <v>0</v>
      </c>
      <c r="Q20" s="115">
        <v>0</v>
      </c>
      <c r="R20" s="214" t="s">
        <v>538</v>
      </c>
      <c r="S20" s="207" t="s">
        <v>537</v>
      </c>
      <c r="T20" s="210">
        <v>256</v>
      </c>
      <c r="U20" s="112">
        <v>0</v>
      </c>
      <c r="V20" s="113">
        <v>0</v>
      </c>
      <c r="W20" s="115">
        <v>0</v>
      </c>
      <c r="X20" s="210">
        <f t="shared" ref="X20:X25" si="0">H20+K20+W20+N20+Q20+T20</f>
        <v>478</v>
      </c>
      <c r="Y20" s="119"/>
    </row>
    <row r="21" spans="1:25" s="3" customFormat="1" ht="98.25" customHeight="1">
      <c r="A21" s="134" t="s">
        <v>94</v>
      </c>
      <c r="B21" s="158" t="s">
        <v>82</v>
      </c>
      <c r="C21" s="135" t="s">
        <v>88</v>
      </c>
      <c r="D21" s="113" t="s">
        <v>584</v>
      </c>
      <c r="E21" s="302" t="s">
        <v>568</v>
      </c>
      <c r="F21" s="159">
        <v>0</v>
      </c>
      <c r="G21" s="160">
        <v>0</v>
      </c>
      <c r="H21" s="115">
        <v>0</v>
      </c>
      <c r="I21" s="270">
        <v>0</v>
      </c>
      <c r="J21" s="271">
        <v>0</v>
      </c>
      <c r="K21" s="260">
        <v>0</v>
      </c>
      <c r="L21" s="159">
        <v>0</v>
      </c>
      <c r="M21" s="160">
        <v>0</v>
      </c>
      <c r="N21" s="115">
        <v>0</v>
      </c>
      <c r="O21" s="159">
        <v>0</v>
      </c>
      <c r="P21" s="160">
        <v>0</v>
      </c>
      <c r="Q21" s="115">
        <v>0</v>
      </c>
      <c r="R21" s="214">
        <v>0</v>
      </c>
      <c r="S21" s="207">
        <v>0</v>
      </c>
      <c r="T21" s="210">
        <v>0</v>
      </c>
      <c r="U21" s="112">
        <v>0</v>
      </c>
      <c r="V21" s="113">
        <v>0</v>
      </c>
      <c r="W21" s="115">
        <v>0</v>
      </c>
      <c r="X21" s="210">
        <f t="shared" si="0"/>
        <v>0</v>
      </c>
      <c r="Y21" s="119"/>
    </row>
    <row r="22" spans="1:25" s="3" customFormat="1" ht="156.75" customHeight="1">
      <c r="A22" s="134" t="s">
        <v>95</v>
      </c>
      <c r="B22" s="158" t="s">
        <v>83</v>
      </c>
      <c r="C22" s="247" t="s">
        <v>565</v>
      </c>
      <c r="D22" s="113" t="s">
        <v>584</v>
      </c>
      <c r="E22" s="302" t="s">
        <v>570</v>
      </c>
      <c r="F22" s="159">
        <v>0</v>
      </c>
      <c r="G22" s="160">
        <v>0</v>
      </c>
      <c r="H22" s="115">
        <v>0</v>
      </c>
      <c r="I22" s="272" t="s">
        <v>485</v>
      </c>
      <c r="J22" s="273" t="s">
        <v>521</v>
      </c>
      <c r="K22" s="260">
        <v>426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227">
        <v>0</v>
      </c>
      <c r="S22" s="228">
        <v>0</v>
      </c>
      <c r="T22" s="210">
        <v>0</v>
      </c>
      <c r="U22" s="159">
        <v>0</v>
      </c>
      <c r="V22" s="160">
        <v>0</v>
      </c>
      <c r="W22" s="115">
        <v>0</v>
      </c>
      <c r="X22" s="210">
        <f t="shared" si="0"/>
        <v>426</v>
      </c>
      <c r="Y22" s="123"/>
    </row>
    <row r="23" spans="1:25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584</v>
      </c>
      <c r="E23" s="302" t="s">
        <v>571</v>
      </c>
      <c r="F23" s="112" t="s">
        <v>329</v>
      </c>
      <c r="G23" s="113" t="s">
        <v>403</v>
      </c>
      <c r="H23" s="115">
        <v>101</v>
      </c>
      <c r="I23" s="270">
        <v>0</v>
      </c>
      <c r="J23" s="273">
        <v>0</v>
      </c>
      <c r="K23" s="260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227">
        <v>0</v>
      </c>
      <c r="S23" s="228">
        <v>0</v>
      </c>
      <c r="T23" s="210">
        <v>0</v>
      </c>
      <c r="U23" s="159">
        <v>0</v>
      </c>
      <c r="V23" s="160">
        <v>0</v>
      </c>
      <c r="W23" s="115">
        <v>0</v>
      </c>
      <c r="X23" s="210">
        <f t="shared" si="0"/>
        <v>101</v>
      </c>
      <c r="Y23" s="119"/>
    </row>
    <row r="24" spans="1:25" s="3" customFormat="1" ht="90" customHeight="1">
      <c r="A24" s="134" t="s">
        <v>97</v>
      </c>
      <c r="B24" s="158" t="s">
        <v>563</v>
      </c>
      <c r="C24" s="135" t="s">
        <v>564</v>
      </c>
      <c r="D24" s="113" t="s">
        <v>584</v>
      </c>
      <c r="E24" s="302" t="s">
        <v>568</v>
      </c>
      <c r="F24" s="159">
        <v>0</v>
      </c>
      <c r="G24" s="160">
        <v>0</v>
      </c>
      <c r="H24" s="115">
        <v>0</v>
      </c>
      <c r="I24" s="270">
        <v>0</v>
      </c>
      <c r="J24" s="273">
        <v>0</v>
      </c>
      <c r="K24" s="260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227">
        <v>0</v>
      </c>
      <c r="S24" s="228">
        <v>0</v>
      </c>
      <c r="T24" s="210">
        <v>0</v>
      </c>
      <c r="U24" s="159">
        <v>0</v>
      </c>
      <c r="V24" s="160">
        <v>0</v>
      </c>
      <c r="W24" s="115">
        <v>0</v>
      </c>
      <c r="X24" s="210">
        <f t="shared" si="0"/>
        <v>0</v>
      </c>
      <c r="Y24" s="119"/>
    </row>
    <row r="25" spans="1:25" s="3" customFormat="1" ht="183" customHeight="1">
      <c r="A25" s="134" t="s">
        <v>98</v>
      </c>
      <c r="B25" s="303" t="s">
        <v>85</v>
      </c>
      <c r="C25" s="299" t="s">
        <v>572</v>
      </c>
      <c r="D25" s="113" t="s">
        <v>584</v>
      </c>
      <c r="E25" s="302" t="s">
        <v>568</v>
      </c>
      <c r="F25" s="159">
        <v>0</v>
      </c>
      <c r="G25" s="160">
        <v>0</v>
      </c>
      <c r="H25" s="115">
        <v>0</v>
      </c>
      <c r="I25" s="270">
        <v>0</v>
      </c>
      <c r="J25" s="271">
        <v>0</v>
      </c>
      <c r="K25" s="260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227">
        <v>0</v>
      </c>
      <c r="S25" s="228">
        <v>0</v>
      </c>
      <c r="T25" s="210">
        <v>0</v>
      </c>
      <c r="U25" s="159">
        <v>0</v>
      </c>
      <c r="V25" s="160">
        <v>0</v>
      </c>
      <c r="W25" s="115">
        <v>0</v>
      </c>
      <c r="X25" s="210">
        <f t="shared" si="0"/>
        <v>0</v>
      </c>
      <c r="Y25" s="119"/>
    </row>
    <row r="26" spans="1:25" s="153" customFormat="1">
      <c r="A26" s="134" t="s">
        <v>99</v>
      </c>
      <c r="B26" s="147" t="s">
        <v>122</v>
      </c>
      <c r="C26" s="148"/>
      <c r="D26" s="148"/>
      <c r="E26" s="148"/>
      <c r="F26" s="149">
        <v>5</v>
      </c>
      <c r="G26" s="150"/>
      <c r="H26" s="161">
        <f>H20+H21+H22+H25+H24+H23</f>
        <v>323</v>
      </c>
      <c r="I26" s="289">
        <f>1+2-1</f>
        <v>2</v>
      </c>
      <c r="J26" s="271">
        <v>0</v>
      </c>
      <c r="K26" s="292">
        <f>K20+K21+K22+K25+K24+K23</f>
        <v>426</v>
      </c>
      <c r="L26" s="162">
        <v>0</v>
      </c>
      <c r="M26" s="163"/>
      <c r="N26" s="161">
        <f>N20+N21+N22+N25+N24+N23</f>
        <v>0</v>
      </c>
      <c r="O26" s="162">
        <v>2</v>
      </c>
      <c r="P26" s="163"/>
      <c r="Q26" s="161">
        <f>Q20+Q21+Q22+Q25+Q24+Q23</f>
        <v>0</v>
      </c>
      <c r="R26" s="229">
        <v>0</v>
      </c>
      <c r="S26" s="230"/>
      <c r="T26" s="216">
        <f>T20+T21+T22+T25+T24</f>
        <v>256</v>
      </c>
      <c r="U26" s="162">
        <v>0</v>
      </c>
      <c r="V26" s="163"/>
      <c r="W26" s="161">
        <f>W20+W21+W22+W25+W24</f>
        <v>0</v>
      </c>
      <c r="X26" s="161">
        <f>SUM(X20:X25)</f>
        <v>1005</v>
      </c>
      <c r="Y26" s="152"/>
    </row>
    <row r="27" spans="1:25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267"/>
      <c r="J27" s="268"/>
      <c r="K27" s="269"/>
      <c r="L27" s="155"/>
      <c r="M27" s="156"/>
      <c r="N27" s="157"/>
      <c r="O27" s="155"/>
      <c r="P27" s="156"/>
      <c r="Q27" s="157"/>
      <c r="R27" s="155"/>
      <c r="S27" s="156"/>
      <c r="T27" s="157"/>
      <c r="U27" s="155"/>
      <c r="V27" s="156"/>
      <c r="W27" s="157"/>
      <c r="X27" s="157"/>
      <c r="Y27" s="119"/>
    </row>
    <row r="28" spans="1:25" s="3" customFormat="1" ht="72" customHeight="1">
      <c r="A28" s="134" t="s">
        <v>101</v>
      </c>
      <c r="B28" s="72" t="s">
        <v>81</v>
      </c>
      <c r="C28" s="135" t="s">
        <v>103</v>
      </c>
      <c r="D28" s="113" t="s">
        <v>584</v>
      </c>
      <c r="E28" s="302" t="s">
        <v>573</v>
      </c>
      <c r="F28" s="112" t="s">
        <v>404</v>
      </c>
      <c r="G28" s="113" t="s">
        <v>414</v>
      </c>
      <c r="H28" s="115">
        <v>56</v>
      </c>
      <c r="I28" s="272" t="s">
        <v>498</v>
      </c>
      <c r="J28" s="273" t="s">
        <v>499</v>
      </c>
      <c r="K28" s="260">
        <v>192.5</v>
      </c>
      <c r="L28" s="159">
        <v>0</v>
      </c>
      <c r="M28" s="160">
        <v>0</v>
      </c>
      <c r="N28" s="115">
        <v>0</v>
      </c>
      <c r="O28" s="159">
        <v>0</v>
      </c>
      <c r="P28" s="160">
        <v>0</v>
      </c>
      <c r="Q28" s="115">
        <v>0</v>
      </c>
      <c r="R28" s="214">
        <v>0</v>
      </c>
      <c r="S28" s="207">
        <v>0</v>
      </c>
      <c r="T28" s="217">
        <v>0</v>
      </c>
      <c r="U28" s="112">
        <v>0</v>
      </c>
      <c r="V28" s="113">
        <v>0</v>
      </c>
      <c r="W28" s="114">
        <v>0</v>
      </c>
      <c r="X28" s="115">
        <f>H28+K28+W28+N28+Q28+T28</f>
        <v>248.5</v>
      </c>
      <c r="Y28" s="119"/>
    </row>
    <row r="29" spans="1:25" s="3" customFormat="1" ht="84.75" customHeight="1">
      <c r="A29" s="134" t="s">
        <v>106</v>
      </c>
      <c r="B29" s="72" t="s">
        <v>82</v>
      </c>
      <c r="C29" s="135" t="s">
        <v>104</v>
      </c>
      <c r="D29" s="113" t="s">
        <v>584</v>
      </c>
      <c r="E29" s="135" t="s">
        <v>568</v>
      </c>
      <c r="F29" s="159">
        <v>0</v>
      </c>
      <c r="G29" s="160">
        <v>0</v>
      </c>
      <c r="H29" s="115">
        <v>0</v>
      </c>
      <c r="I29" s="270">
        <v>0</v>
      </c>
      <c r="J29" s="271">
        <v>0</v>
      </c>
      <c r="K29" s="260">
        <v>0</v>
      </c>
      <c r="L29" s="159">
        <v>0</v>
      </c>
      <c r="M29" s="160">
        <v>0</v>
      </c>
      <c r="N29" s="115">
        <v>0</v>
      </c>
      <c r="O29" s="159">
        <v>0</v>
      </c>
      <c r="P29" s="160">
        <v>0</v>
      </c>
      <c r="Q29" s="115">
        <v>0</v>
      </c>
      <c r="R29" s="214">
        <v>0</v>
      </c>
      <c r="S29" s="207">
        <v>0</v>
      </c>
      <c r="T29" s="217">
        <v>0</v>
      </c>
      <c r="U29" s="112">
        <v>0</v>
      </c>
      <c r="V29" s="113">
        <v>0</v>
      </c>
      <c r="W29" s="114">
        <v>0</v>
      </c>
      <c r="X29" s="115">
        <f>H29+K29+W29+N29+Q29+T29</f>
        <v>0</v>
      </c>
      <c r="Y29" s="119"/>
    </row>
    <row r="30" spans="1:25" s="3" customFormat="1" ht="138" customHeight="1">
      <c r="A30" s="134" t="s">
        <v>107</v>
      </c>
      <c r="B30" s="72" t="s">
        <v>83</v>
      </c>
      <c r="C30" s="247" t="s">
        <v>562</v>
      </c>
      <c r="D30" s="113" t="s">
        <v>584</v>
      </c>
      <c r="E30" s="135" t="s">
        <v>570</v>
      </c>
      <c r="F30" s="159">
        <v>0</v>
      </c>
      <c r="G30" s="160">
        <v>0</v>
      </c>
      <c r="H30" s="115">
        <v>0</v>
      </c>
      <c r="I30" s="272" t="s">
        <v>471</v>
      </c>
      <c r="J30" s="273" t="s">
        <v>522</v>
      </c>
      <c r="K30" s="260">
        <v>170</v>
      </c>
      <c r="L30" s="159">
        <v>0</v>
      </c>
      <c r="M30" s="160">
        <v>0</v>
      </c>
      <c r="N30" s="115">
        <v>0</v>
      </c>
      <c r="O30" s="159">
        <v>0</v>
      </c>
      <c r="P30" s="160">
        <v>0</v>
      </c>
      <c r="Q30" s="115">
        <v>0</v>
      </c>
      <c r="R30" s="214">
        <v>0</v>
      </c>
      <c r="S30" s="207">
        <v>0</v>
      </c>
      <c r="T30" s="217">
        <v>0</v>
      </c>
      <c r="U30" s="112">
        <v>0</v>
      </c>
      <c r="V30" s="113">
        <v>0</v>
      </c>
      <c r="W30" s="114">
        <v>0</v>
      </c>
      <c r="X30" s="115">
        <f>H30+K30+W30+N30+Q30+T30</f>
        <v>170</v>
      </c>
      <c r="Y30" s="119"/>
    </row>
    <row r="31" spans="1:25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1</v>
      </c>
      <c r="G31" s="165"/>
      <c r="H31" s="166">
        <f>H28+H29+H30</f>
        <v>56</v>
      </c>
      <c r="I31" s="274">
        <f>12+1+2</f>
        <v>15</v>
      </c>
      <c r="J31" s="275"/>
      <c r="K31" s="276">
        <f>K28+K29+K30</f>
        <v>362.5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220">
        <v>0</v>
      </c>
      <c r="S31" s="221"/>
      <c r="T31" s="219">
        <f>T28+T29+T30</f>
        <v>0</v>
      </c>
      <c r="U31" s="164">
        <v>0</v>
      </c>
      <c r="V31" s="165"/>
      <c r="W31" s="166">
        <f>W28+W29+W30</f>
        <v>0</v>
      </c>
      <c r="X31" s="167">
        <f>SUM(X28:X30)</f>
        <v>418.5</v>
      </c>
      <c r="Y31" s="152"/>
    </row>
    <row r="32" spans="1:25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267"/>
      <c r="J32" s="268"/>
      <c r="K32" s="269"/>
      <c r="L32" s="155"/>
      <c r="M32" s="156"/>
      <c r="N32" s="157"/>
      <c r="O32" s="155"/>
      <c r="P32" s="156"/>
      <c r="Q32" s="157"/>
      <c r="R32" s="155"/>
      <c r="S32" s="156"/>
      <c r="T32" s="157"/>
      <c r="U32" s="155"/>
      <c r="V32" s="156"/>
      <c r="W32" s="157"/>
      <c r="X32" s="157"/>
      <c r="Y32" s="119"/>
    </row>
    <row r="33" spans="1:25" s="3" customFormat="1" ht="74.25" customHeight="1">
      <c r="A33" s="134" t="s">
        <v>110</v>
      </c>
      <c r="B33" s="72" t="s">
        <v>81</v>
      </c>
      <c r="C33" s="135" t="s">
        <v>111</v>
      </c>
      <c r="D33" s="113" t="s">
        <v>584</v>
      </c>
      <c r="E33" s="135" t="s">
        <v>574</v>
      </c>
      <c r="F33" s="112" t="s">
        <v>358</v>
      </c>
      <c r="G33" s="113" t="s">
        <v>405</v>
      </c>
      <c r="H33" s="114">
        <v>314</v>
      </c>
      <c r="I33" s="272" t="s">
        <v>330</v>
      </c>
      <c r="J33" s="273" t="s">
        <v>232</v>
      </c>
      <c r="K33" s="277">
        <v>140</v>
      </c>
      <c r="L33" s="159">
        <v>0</v>
      </c>
      <c r="M33" s="160">
        <v>0</v>
      </c>
      <c r="N33" s="115">
        <v>0</v>
      </c>
      <c r="O33" s="227">
        <v>0</v>
      </c>
      <c r="P33" s="228">
        <v>0</v>
      </c>
      <c r="Q33" s="210">
        <v>0</v>
      </c>
      <c r="R33" s="214" t="s">
        <v>539</v>
      </c>
      <c r="S33" s="207" t="s">
        <v>379</v>
      </c>
      <c r="T33" s="210">
        <v>167</v>
      </c>
      <c r="U33" s="112">
        <v>0</v>
      </c>
      <c r="V33" s="113">
        <v>0</v>
      </c>
      <c r="W33" s="114">
        <v>0</v>
      </c>
      <c r="X33" s="115">
        <f>H33+K33+W33+N33+Q33+T33</f>
        <v>621</v>
      </c>
      <c r="Y33" s="119"/>
    </row>
    <row r="34" spans="1:25" s="3" customFormat="1" ht="88.5" customHeight="1">
      <c r="A34" s="134" t="s">
        <v>115</v>
      </c>
      <c r="B34" s="72" t="s">
        <v>82</v>
      </c>
      <c r="C34" s="135" t="s">
        <v>112</v>
      </c>
      <c r="D34" s="113" t="s">
        <v>584</v>
      </c>
      <c r="E34" s="135" t="s">
        <v>568</v>
      </c>
      <c r="F34" s="159">
        <v>0</v>
      </c>
      <c r="G34" s="160">
        <v>0</v>
      </c>
      <c r="H34" s="115">
        <v>0</v>
      </c>
      <c r="I34" s="270">
        <v>0</v>
      </c>
      <c r="J34" s="271">
        <v>0</v>
      </c>
      <c r="K34" s="260">
        <v>0</v>
      </c>
      <c r="L34" s="159">
        <v>0</v>
      </c>
      <c r="M34" s="160">
        <v>0</v>
      </c>
      <c r="N34" s="115">
        <v>0</v>
      </c>
      <c r="O34" s="159">
        <v>0</v>
      </c>
      <c r="P34" s="160">
        <v>0</v>
      </c>
      <c r="Q34" s="115">
        <v>0</v>
      </c>
      <c r="R34" s="214">
        <v>0</v>
      </c>
      <c r="S34" s="207">
        <v>0</v>
      </c>
      <c r="T34" s="217">
        <v>0</v>
      </c>
      <c r="U34" s="112">
        <v>0</v>
      </c>
      <c r="V34" s="113">
        <v>0</v>
      </c>
      <c r="W34" s="114">
        <v>0</v>
      </c>
      <c r="X34" s="115">
        <f>H34+K34+W34+N34+Q34+T34</f>
        <v>0</v>
      </c>
      <c r="Y34" s="119"/>
    </row>
    <row r="35" spans="1:25" s="3" customFormat="1" ht="107.25" customHeight="1">
      <c r="A35" s="134" t="s">
        <v>116</v>
      </c>
      <c r="B35" s="72" t="s">
        <v>83</v>
      </c>
      <c r="C35" s="135" t="s">
        <v>523</v>
      </c>
      <c r="D35" s="113" t="s">
        <v>584</v>
      </c>
      <c r="E35" s="135" t="s">
        <v>570</v>
      </c>
      <c r="F35" s="159">
        <v>0</v>
      </c>
      <c r="G35" s="160">
        <v>0</v>
      </c>
      <c r="H35" s="115">
        <v>0</v>
      </c>
      <c r="I35" s="272" t="s">
        <v>524</v>
      </c>
      <c r="J35" s="273" t="s">
        <v>514</v>
      </c>
      <c r="K35" s="260">
        <v>968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214">
        <v>0</v>
      </c>
      <c r="S35" s="207">
        <v>0</v>
      </c>
      <c r="T35" s="217">
        <v>0</v>
      </c>
      <c r="U35" s="112">
        <v>0</v>
      </c>
      <c r="V35" s="113">
        <v>0</v>
      </c>
      <c r="W35" s="114">
        <v>0</v>
      </c>
      <c r="X35" s="115">
        <f>H35+K35+W35+N35+Q35+T35</f>
        <v>968</v>
      </c>
      <c r="Y35" s="119"/>
    </row>
    <row r="36" spans="1:25" s="3" customFormat="1" ht="0.75" hidden="1" customHeight="1">
      <c r="A36" s="134" t="s">
        <v>118</v>
      </c>
      <c r="B36" s="72" t="s">
        <v>84</v>
      </c>
      <c r="C36" s="135" t="s">
        <v>114</v>
      </c>
      <c r="D36" s="113" t="s">
        <v>584</v>
      </c>
      <c r="E36" s="135" t="s">
        <v>69</v>
      </c>
      <c r="F36" s="112">
        <v>0</v>
      </c>
      <c r="G36" s="113">
        <v>0</v>
      </c>
      <c r="H36" s="114">
        <v>0</v>
      </c>
      <c r="I36" s="272">
        <v>0</v>
      </c>
      <c r="J36" s="273">
        <v>0</v>
      </c>
      <c r="K36" s="277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214">
        <v>0</v>
      </c>
      <c r="S36" s="207">
        <v>0</v>
      </c>
      <c r="T36" s="217">
        <v>0</v>
      </c>
      <c r="U36" s="112">
        <v>0</v>
      </c>
      <c r="V36" s="113">
        <v>0</v>
      </c>
      <c r="W36" s="114">
        <v>0</v>
      </c>
      <c r="X36" s="115">
        <f>H36+K36+W36+N36+Q36+T36</f>
        <v>0</v>
      </c>
      <c r="Y36" s="119"/>
    </row>
    <row r="37" spans="1:25" s="3" customFormat="1" ht="71.25" customHeight="1">
      <c r="A37" s="134" t="s">
        <v>117</v>
      </c>
      <c r="B37" s="72" t="s">
        <v>86</v>
      </c>
      <c r="C37" s="135" t="s">
        <v>443</v>
      </c>
      <c r="D37" s="113" t="s">
        <v>584</v>
      </c>
      <c r="E37" s="135" t="s">
        <v>571</v>
      </c>
      <c r="F37" s="113" t="s">
        <v>349</v>
      </c>
      <c r="G37" s="113" t="s">
        <v>453</v>
      </c>
      <c r="H37" s="115">
        <v>112</v>
      </c>
      <c r="I37" s="272">
        <v>0</v>
      </c>
      <c r="J37" s="273">
        <v>0</v>
      </c>
      <c r="K37" s="277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214">
        <v>0</v>
      </c>
      <c r="S37" s="207">
        <v>0</v>
      </c>
      <c r="T37" s="217">
        <v>0</v>
      </c>
      <c r="U37" s="112">
        <v>0</v>
      </c>
      <c r="V37" s="113">
        <v>0</v>
      </c>
      <c r="W37" s="114">
        <v>0</v>
      </c>
      <c r="X37" s="115">
        <f>H37+K37+W37+N37+Q37+T37</f>
        <v>112</v>
      </c>
      <c r="Y37" s="119"/>
    </row>
    <row r="38" spans="1:25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166">
        <f>H33+H34+H35+H36+H37</f>
        <v>426</v>
      </c>
      <c r="I38" s="274">
        <v>4</v>
      </c>
      <c r="J38" s="275"/>
      <c r="K38" s="276">
        <f>K33+K34+K35+K36+K37</f>
        <v>1108</v>
      </c>
      <c r="L38" s="164">
        <v>0</v>
      </c>
      <c r="M38" s="165"/>
      <c r="N38" s="166">
        <f>N33+N34+N35+N36+N37</f>
        <v>0</v>
      </c>
      <c r="O38" s="220">
        <v>0</v>
      </c>
      <c r="P38" s="221"/>
      <c r="Q38" s="219">
        <f>Q33+Q34+Q35+Q36+Q37</f>
        <v>0</v>
      </c>
      <c r="R38" s="220">
        <v>1</v>
      </c>
      <c r="S38" s="221"/>
      <c r="T38" s="219">
        <f>T33+T34+T35+T36+T37</f>
        <v>167</v>
      </c>
      <c r="U38" s="164">
        <v>0</v>
      </c>
      <c r="V38" s="165"/>
      <c r="W38" s="166">
        <f>W33+W34+W35+W36+W37</f>
        <v>0</v>
      </c>
      <c r="X38" s="167">
        <f>SUM(X33:X37)</f>
        <v>1701</v>
      </c>
      <c r="Y38" s="152"/>
    </row>
    <row r="39" spans="1:25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272"/>
      <c r="J39" s="273"/>
      <c r="K39" s="277"/>
      <c r="L39" s="112"/>
      <c r="M39" s="113"/>
      <c r="N39" s="114"/>
      <c r="O39" s="112"/>
      <c r="P39" s="113"/>
      <c r="Q39" s="114"/>
      <c r="R39" s="112"/>
      <c r="S39" s="113"/>
      <c r="T39" s="114"/>
      <c r="U39" s="112"/>
      <c r="V39" s="113"/>
      <c r="W39" s="114"/>
      <c r="X39" s="114"/>
      <c r="Y39" s="119"/>
    </row>
    <row r="40" spans="1:25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584</v>
      </c>
      <c r="E40" s="135" t="s">
        <v>570</v>
      </c>
      <c r="F40" s="159">
        <v>0</v>
      </c>
      <c r="G40" s="160">
        <v>0</v>
      </c>
      <c r="H40" s="115">
        <v>0</v>
      </c>
      <c r="I40" s="273" t="s">
        <v>415</v>
      </c>
      <c r="J40" s="273" t="s">
        <v>500</v>
      </c>
      <c r="K40" s="260">
        <v>494.3</v>
      </c>
      <c r="L40" s="159">
        <v>0</v>
      </c>
      <c r="M40" s="160">
        <v>0</v>
      </c>
      <c r="N40" s="115">
        <v>0</v>
      </c>
      <c r="O40" s="159">
        <v>0</v>
      </c>
      <c r="P40" s="160">
        <v>0</v>
      </c>
      <c r="Q40" s="115">
        <v>0</v>
      </c>
      <c r="R40" s="214">
        <v>0</v>
      </c>
      <c r="S40" s="207">
        <v>0</v>
      </c>
      <c r="T40" s="217">
        <v>0</v>
      </c>
      <c r="U40" s="112">
        <v>0</v>
      </c>
      <c r="V40" s="113">
        <v>0</v>
      </c>
      <c r="W40" s="114">
        <v>0</v>
      </c>
      <c r="X40" s="115">
        <f>H40+K40+W40+N40+Q40+T40</f>
        <v>494.3</v>
      </c>
      <c r="Y40" s="119"/>
    </row>
    <row r="41" spans="1:25" s="3" customFormat="1" ht="84" customHeight="1">
      <c r="A41" s="134" t="s">
        <v>121</v>
      </c>
      <c r="B41" s="72" t="s">
        <v>82</v>
      </c>
      <c r="C41" s="135" t="s">
        <v>125</v>
      </c>
      <c r="D41" s="113" t="s">
        <v>584</v>
      </c>
      <c r="E41" s="135" t="s">
        <v>568</v>
      </c>
      <c r="F41" s="159">
        <v>0</v>
      </c>
      <c r="G41" s="160">
        <v>0</v>
      </c>
      <c r="H41" s="115">
        <v>0</v>
      </c>
      <c r="I41" s="270">
        <v>0</v>
      </c>
      <c r="J41" s="271">
        <v>0</v>
      </c>
      <c r="K41" s="260">
        <v>0</v>
      </c>
      <c r="L41" s="159">
        <v>0</v>
      </c>
      <c r="M41" s="160">
        <v>0</v>
      </c>
      <c r="N41" s="115">
        <v>0</v>
      </c>
      <c r="O41" s="159">
        <v>0</v>
      </c>
      <c r="P41" s="160">
        <v>0</v>
      </c>
      <c r="Q41" s="115">
        <v>0</v>
      </c>
      <c r="R41" s="214">
        <v>0</v>
      </c>
      <c r="S41" s="207">
        <v>0</v>
      </c>
      <c r="T41" s="217">
        <v>0</v>
      </c>
      <c r="U41" s="112">
        <v>0</v>
      </c>
      <c r="V41" s="113">
        <v>0</v>
      </c>
      <c r="W41" s="114">
        <v>0</v>
      </c>
      <c r="X41" s="115">
        <f>H41+K41+W41+N41+Q41+T41</f>
        <v>0</v>
      </c>
      <c r="Y41" s="119"/>
    </row>
    <row r="42" spans="1:25" s="3" customFormat="1" ht="105.75" customHeight="1">
      <c r="A42" s="134" t="s">
        <v>134</v>
      </c>
      <c r="B42" s="72" t="s">
        <v>83</v>
      </c>
      <c r="C42" s="135" t="s">
        <v>558</v>
      </c>
      <c r="D42" s="113" t="s">
        <v>586</v>
      </c>
      <c r="E42" s="135" t="s">
        <v>573</v>
      </c>
      <c r="F42" s="113" t="s">
        <v>415</v>
      </c>
      <c r="G42" s="113" t="s">
        <v>409</v>
      </c>
      <c r="H42" s="115">
        <v>564.1</v>
      </c>
      <c r="I42" s="273" t="s">
        <v>415</v>
      </c>
      <c r="J42" s="273" t="s">
        <v>478</v>
      </c>
      <c r="K42" s="260">
        <v>460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214">
        <v>0</v>
      </c>
      <c r="S42" s="207">
        <v>0</v>
      </c>
      <c r="T42" s="217">
        <v>0</v>
      </c>
      <c r="U42" s="112">
        <v>0</v>
      </c>
      <c r="V42" s="113">
        <v>0</v>
      </c>
      <c r="W42" s="114">
        <v>0</v>
      </c>
      <c r="X42" s="115">
        <f>H42+K42+W42+N42+Q42+T42</f>
        <v>1024.0999999999999</v>
      </c>
      <c r="Y42" s="119"/>
    </row>
    <row r="43" spans="1:25" s="153" customFormat="1">
      <c r="A43" s="134" t="s">
        <v>135</v>
      </c>
      <c r="B43" s="147" t="s">
        <v>123</v>
      </c>
      <c r="C43" s="148"/>
      <c r="D43" s="148"/>
      <c r="E43" s="148"/>
      <c r="F43" s="164">
        <v>2</v>
      </c>
      <c r="G43" s="165"/>
      <c r="H43" s="166">
        <f>H40+H41+H42</f>
        <v>564.1</v>
      </c>
      <c r="I43" s="274">
        <f>2+1+1</f>
        <v>4</v>
      </c>
      <c r="J43" s="275"/>
      <c r="K43" s="276">
        <f>K40+K41+K42</f>
        <v>954.3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220">
        <v>0</v>
      </c>
      <c r="S43" s="221"/>
      <c r="T43" s="219">
        <f>T40+T41+T42</f>
        <v>0</v>
      </c>
      <c r="U43" s="164">
        <v>0</v>
      </c>
      <c r="V43" s="165"/>
      <c r="W43" s="166">
        <f>W40+W41+W42</f>
        <v>0</v>
      </c>
      <c r="X43" s="167">
        <f>SUM(X40:X42)</f>
        <v>1518.3999999999999</v>
      </c>
      <c r="Y43" s="152"/>
    </row>
    <row r="44" spans="1:25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272"/>
      <c r="J44" s="273"/>
      <c r="K44" s="277"/>
      <c r="L44" s="112"/>
      <c r="M44" s="113"/>
      <c r="N44" s="114"/>
      <c r="O44" s="112"/>
      <c r="P44" s="113"/>
      <c r="Q44" s="114"/>
      <c r="R44" s="112"/>
      <c r="S44" s="113"/>
      <c r="T44" s="114"/>
      <c r="U44" s="112"/>
      <c r="V44" s="113"/>
      <c r="W44" s="114"/>
      <c r="X44" s="114"/>
      <c r="Y44" s="119"/>
    </row>
    <row r="45" spans="1:25" s="3" customFormat="1" ht="86.25" customHeight="1">
      <c r="A45" s="134" t="s">
        <v>137</v>
      </c>
      <c r="B45" s="72" t="s">
        <v>81</v>
      </c>
      <c r="C45" s="135" t="s">
        <v>124</v>
      </c>
      <c r="D45" s="113" t="s">
        <v>584</v>
      </c>
      <c r="E45" s="135" t="s">
        <v>568</v>
      </c>
      <c r="F45" s="159">
        <v>0</v>
      </c>
      <c r="G45" s="160">
        <v>0</v>
      </c>
      <c r="H45" s="115">
        <v>0</v>
      </c>
      <c r="I45" s="270">
        <v>0</v>
      </c>
      <c r="J45" s="271">
        <v>0</v>
      </c>
      <c r="K45" s="260">
        <v>0</v>
      </c>
      <c r="L45" s="159">
        <v>0</v>
      </c>
      <c r="M45" s="160">
        <v>0</v>
      </c>
      <c r="N45" s="115">
        <v>0</v>
      </c>
      <c r="O45" s="159">
        <v>0</v>
      </c>
      <c r="P45" s="160">
        <v>0</v>
      </c>
      <c r="Q45" s="115">
        <v>0</v>
      </c>
      <c r="R45" s="214">
        <v>0</v>
      </c>
      <c r="S45" s="207">
        <v>0</v>
      </c>
      <c r="T45" s="217">
        <v>0</v>
      </c>
      <c r="U45" s="112">
        <v>0</v>
      </c>
      <c r="V45" s="113">
        <v>0</v>
      </c>
      <c r="W45" s="114">
        <v>0</v>
      </c>
      <c r="X45" s="115">
        <f>H45+K45+W45+N45+Q45+T45</f>
        <v>0</v>
      </c>
      <c r="Y45" s="119"/>
    </row>
    <row r="46" spans="1:25" s="3" customFormat="1" ht="108" customHeight="1">
      <c r="A46" s="134" t="s">
        <v>138</v>
      </c>
      <c r="B46" s="72" t="s">
        <v>127</v>
      </c>
      <c r="C46" s="135" t="s">
        <v>473</v>
      </c>
      <c r="D46" s="113" t="s">
        <v>584</v>
      </c>
      <c r="E46" s="135" t="s">
        <v>570</v>
      </c>
      <c r="F46" s="112">
        <v>0</v>
      </c>
      <c r="G46" s="113">
        <v>0</v>
      </c>
      <c r="H46" s="114">
        <v>0</v>
      </c>
      <c r="I46" s="273" t="s">
        <v>462</v>
      </c>
      <c r="J46" s="273" t="s">
        <v>525</v>
      </c>
      <c r="K46" s="277">
        <v>7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214">
        <v>0</v>
      </c>
      <c r="S46" s="207">
        <v>0</v>
      </c>
      <c r="T46" s="217">
        <v>0</v>
      </c>
      <c r="U46" s="112">
        <v>0</v>
      </c>
      <c r="V46" s="113">
        <v>0</v>
      </c>
      <c r="W46" s="114">
        <v>0</v>
      </c>
      <c r="X46" s="115">
        <f>H46+K46+W46+N46+Q46+T46</f>
        <v>7</v>
      </c>
      <c r="Y46" s="119"/>
    </row>
    <row r="47" spans="1:25" s="3" customFormat="1" ht="81" customHeight="1">
      <c r="A47" s="134" t="s">
        <v>139</v>
      </c>
      <c r="B47" s="72" t="s">
        <v>82</v>
      </c>
      <c r="C47" s="135" t="s">
        <v>128</v>
      </c>
      <c r="D47" s="113" t="s">
        <v>584</v>
      </c>
      <c r="E47" s="135" t="s">
        <v>568</v>
      </c>
      <c r="F47" s="159">
        <v>0</v>
      </c>
      <c r="G47" s="160">
        <v>0</v>
      </c>
      <c r="H47" s="115">
        <v>0</v>
      </c>
      <c r="I47" s="270">
        <v>0</v>
      </c>
      <c r="J47" s="271">
        <v>0</v>
      </c>
      <c r="K47" s="260">
        <v>0</v>
      </c>
      <c r="L47" s="159">
        <v>0</v>
      </c>
      <c r="M47" s="160">
        <v>0</v>
      </c>
      <c r="N47" s="115">
        <v>0</v>
      </c>
      <c r="O47" s="159">
        <v>0</v>
      </c>
      <c r="P47" s="160">
        <v>0</v>
      </c>
      <c r="Q47" s="115">
        <v>0</v>
      </c>
      <c r="R47" s="214">
        <v>0</v>
      </c>
      <c r="S47" s="207">
        <v>0</v>
      </c>
      <c r="T47" s="217">
        <v>0</v>
      </c>
      <c r="U47" s="112">
        <v>0</v>
      </c>
      <c r="V47" s="113">
        <v>0</v>
      </c>
      <c r="W47" s="114">
        <v>0</v>
      </c>
      <c r="X47" s="115">
        <f>H47+K47+W47+N47+Q47+T47</f>
        <v>0</v>
      </c>
      <c r="Y47" s="119"/>
    </row>
    <row r="48" spans="1:25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584</v>
      </c>
      <c r="E48" s="135" t="s">
        <v>69</v>
      </c>
      <c r="F48" s="112">
        <v>0</v>
      </c>
      <c r="G48" s="113">
        <v>0</v>
      </c>
      <c r="H48" s="114">
        <v>0</v>
      </c>
      <c r="I48" s="272">
        <v>0</v>
      </c>
      <c r="J48" s="273">
        <v>0</v>
      </c>
      <c r="K48" s="277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214">
        <v>0</v>
      </c>
      <c r="S48" s="207">
        <v>0</v>
      </c>
      <c r="T48" s="217">
        <v>0</v>
      </c>
      <c r="U48" s="112">
        <v>0</v>
      </c>
      <c r="V48" s="113">
        <v>0</v>
      </c>
      <c r="W48" s="114">
        <v>0</v>
      </c>
      <c r="X48" s="115">
        <f>H48+K48+W48</f>
        <v>0</v>
      </c>
      <c r="Y48" s="119"/>
    </row>
    <row r="49" spans="1:25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274">
        <v>2</v>
      </c>
      <c r="J49" s="275"/>
      <c r="K49" s="276">
        <f>+K45+K46+K47+K48</f>
        <v>7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220">
        <v>0</v>
      </c>
      <c r="S49" s="221"/>
      <c r="T49" s="219">
        <f>+T45+T46+T47+T48</f>
        <v>0</v>
      </c>
      <c r="U49" s="164">
        <v>0</v>
      </c>
      <c r="V49" s="165"/>
      <c r="W49" s="166">
        <f>+W45+W46+W47+W48</f>
        <v>0</v>
      </c>
      <c r="X49" s="167">
        <f>SUM(X45:X47)</f>
        <v>7</v>
      </c>
      <c r="Y49" s="152"/>
    </row>
    <row r="50" spans="1:25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272"/>
      <c r="J50" s="273"/>
      <c r="K50" s="277"/>
      <c r="L50" s="112"/>
      <c r="M50" s="113"/>
      <c r="N50" s="114"/>
      <c r="O50" s="112"/>
      <c r="P50" s="113"/>
      <c r="Q50" s="114"/>
      <c r="R50" s="112"/>
      <c r="S50" s="113"/>
      <c r="T50" s="114"/>
      <c r="U50" s="112"/>
      <c r="V50" s="113"/>
      <c r="W50" s="114"/>
      <c r="X50" s="114"/>
      <c r="Y50" s="119"/>
    </row>
    <row r="51" spans="1:25" s="3" customFormat="1" ht="74.25" customHeight="1">
      <c r="A51" s="134" t="s">
        <v>140</v>
      </c>
      <c r="B51" s="72" t="s">
        <v>130</v>
      </c>
      <c r="C51" s="135" t="s">
        <v>124</v>
      </c>
      <c r="D51" s="113" t="s">
        <v>584</v>
      </c>
      <c r="E51" s="135" t="s">
        <v>571</v>
      </c>
      <c r="F51" s="113" t="s">
        <v>353</v>
      </c>
      <c r="G51" s="113" t="s">
        <v>354</v>
      </c>
      <c r="H51" s="115">
        <v>4</v>
      </c>
      <c r="I51" s="270">
        <v>0</v>
      </c>
      <c r="J51" s="271">
        <v>0</v>
      </c>
      <c r="K51" s="260">
        <v>0</v>
      </c>
      <c r="L51" s="159">
        <v>0</v>
      </c>
      <c r="M51" s="160">
        <v>0</v>
      </c>
      <c r="N51" s="115">
        <v>0</v>
      </c>
      <c r="O51" s="159">
        <v>0</v>
      </c>
      <c r="P51" s="160">
        <v>0</v>
      </c>
      <c r="Q51" s="115">
        <v>0</v>
      </c>
      <c r="R51" s="214">
        <v>0</v>
      </c>
      <c r="S51" s="207">
        <v>0</v>
      </c>
      <c r="T51" s="217">
        <v>0</v>
      </c>
      <c r="U51" s="112">
        <v>0</v>
      </c>
      <c r="V51" s="113">
        <v>0</v>
      </c>
      <c r="W51" s="114">
        <v>0</v>
      </c>
      <c r="X51" s="115">
        <f>H51+K51+W51+N51+Q51+T51</f>
        <v>4</v>
      </c>
      <c r="Y51" s="119"/>
    </row>
    <row r="52" spans="1:25" s="3" customFormat="1" ht="85.5" customHeight="1">
      <c r="A52" s="134" t="s">
        <v>141</v>
      </c>
      <c r="B52" s="72" t="s">
        <v>132</v>
      </c>
      <c r="C52" s="135" t="s">
        <v>125</v>
      </c>
      <c r="D52" s="113" t="s">
        <v>584</v>
      </c>
      <c r="E52" s="135" t="s">
        <v>568</v>
      </c>
      <c r="F52" s="159">
        <v>0</v>
      </c>
      <c r="G52" s="160">
        <v>0</v>
      </c>
      <c r="H52" s="115">
        <v>0</v>
      </c>
      <c r="I52" s="270">
        <v>0</v>
      </c>
      <c r="J52" s="271">
        <v>0</v>
      </c>
      <c r="K52" s="260">
        <v>0</v>
      </c>
      <c r="L52" s="159">
        <v>0</v>
      </c>
      <c r="M52" s="160">
        <v>0</v>
      </c>
      <c r="N52" s="115">
        <v>0</v>
      </c>
      <c r="O52" s="159">
        <v>0</v>
      </c>
      <c r="P52" s="160">
        <v>0</v>
      </c>
      <c r="Q52" s="115">
        <v>0</v>
      </c>
      <c r="R52" s="214">
        <v>0</v>
      </c>
      <c r="S52" s="207">
        <v>0</v>
      </c>
      <c r="T52" s="217">
        <v>0</v>
      </c>
      <c r="U52" s="112">
        <v>0</v>
      </c>
      <c r="V52" s="113">
        <v>0</v>
      </c>
      <c r="W52" s="114">
        <v>0</v>
      </c>
      <c r="X52" s="115">
        <f>H52+K52+W52+N52+Q52+T52</f>
        <v>0</v>
      </c>
      <c r="Y52" s="119"/>
    </row>
    <row r="53" spans="1:25" s="3" customFormat="1" ht="86.25" customHeight="1">
      <c r="A53" s="134" t="s">
        <v>142</v>
      </c>
      <c r="B53" s="72" t="s">
        <v>127</v>
      </c>
      <c r="C53" s="135" t="s">
        <v>89</v>
      </c>
      <c r="D53" s="113" t="s">
        <v>584</v>
      </c>
      <c r="E53" s="135" t="s">
        <v>568</v>
      </c>
      <c r="F53" s="159">
        <v>0</v>
      </c>
      <c r="G53" s="160">
        <v>0</v>
      </c>
      <c r="H53" s="115">
        <v>0</v>
      </c>
      <c r="I53" s="272">
        <v>0</v>
      </c>
      <c r="J53" s="273">
        <v>0</v>
      </c>
      <c r="K53" s="277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214">
        <v>0</v>
      </c>
      <c r="S53" s="207">
        <v>0</v>
      </c>
      <c r="T53" s="217">
        <v>0</v>
      </c>
      <c r="U53" s="112">
        <v>0</v>
      </c>
      <c r="V53" s="113">
        <v>0</v>
      </c>
      <c r="W53" s="114">
        <v>0</v>
      </c>
      <c r="X53" s="115">
        <f>H53+K53+W53+N53+Q53+T53</f>
        <v>0</v>
      </c>
      <c r="Y53" s="119"/>
    </row>
    <row r="54" spans="1:25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264">
        <v>0</v>
      </c>
      <c r="J54" s="265"/>
      <c r="K54" s="266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Q51+Q52+Q53</f>
        <v>0</v>
      </c>
      <c r="R54" s="213">
        <v>0</v>
      </c>
      <c r="S54" s="215"/>
      <c r="T54" s="212">
        <f>T51+T52</f>
        <v>0</v>
      </c>
      <c r="U54" s="149">
        <v>0</v>
      </c>
      <c r="V54" s="150"/>
      <c r="W54" s="151">
        <f>W51+W52</f>
        <v>0</v>
      </c>
      <c r="X54" s="151">
        <f>X51+X52+X53</f>
        <v>4</v>
      </c>
      <c r="Y54" s="152"/>
    </row>
    <row r="55" spans="1:25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272"/>
      <c r="J55" s="273"/>
      <c r="K55" s="277"/>
      <c r="L55" s="112"/>
      <c r="M55" s="113"/>
      <c r="N55" s="114"/>
      <c r="O55" s="112"/>
      <c r="P55" s="113"/>
      <c r="Q55" s="114"/>
      <c r="R55" s="112"/>
      <c r="S55" s="113"/>
      <c r="T55" s="114"/>
      <c r="U55" s="112"/>
      <c r="V55" s="113"/>
      <c r="W55" s="114"/>
      <c r="X55" s="114"/>
      <c r="Y55" s="119"/>
    </row>
    <row r="56" spans="1:25" s="3" customFormat="1" ht="110.25" customHeight="1">
      <c r="A56" s="134" t="s">
        <v>296</v>
      </c>
      <c r="B56" s="72" t="s">
        <v>131</v>
      </c>
      <c r="C56" s="135" t="s">
        <v>454</v>
      </c>
      <c r="D56" s="113" t="s">
        <v>587</v>
      </c>
      <c r="E56" s="135" t="s">
        <v>570</v>
      </c>
      <c r="F56" s="112">
        <v>0</v>
      </c>
      <c r="G56" s="113">
        <v>0</v>
      </c>
      <c r="H56" s="114">
        <v>0</v>
      </c>
      <c r="I56" s="272" t="s">
        <v>455</v>
      </c>
      <c r="J56" s="273" t="s">
        <v>511</v>
      </c>
      <c r="K56" s="277">
        <v>169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214">
        <v>0</v>
      </c>
      <c r="S56" s="207">
        <v>0</v>
      </c>
      <c r="T56" s="217">
        <v>0</v>
      </c>
      <c r="U56" s="112">
        <v>0</v>
      </c>
      <c r="V56" s="113">
        <v>0</v>
      </c>
      <c r="W56" s="114">
        <v>0</v>
      </c>
      <c r="X56" s="115">
        <f>H56+K56+W56+N56+Q56+T56</f>
        <v>169</v>
      </c>
      <c r="Y56" s="119"/>
    </row>
    <row r="57" spans="1:25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264">
        <v>1</v>
      </c>
      <c r="J57" s="265"/>
      <c r="K57" s="266">
        <f>K56</f>
        <v>169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213">
        <v>0</v>
      </c>
      <c r="S57" s="215"/>
      <c r="T57" s="212">
        <f>T56</f>
        <v>0</v>
      </c>
      <c r="U57" s="149">
        <v>0</v>
      </c>
      <c r="V57" s="150"/>
      <c r="W57" s="151">
        <f>W56</f>
        <v>0</v>
      </c>
      <c r="X57" s="167">
        <f>SUM(X56)</f>
        <v>169</v>
      </c>
      <c r="Y57" s="152"/>
    </row>
    <row r="58" spans="1:25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272"/>
      <c r="J58" s="273"/>
      <c r="K58" s="277"/>
      <c r="L58" s="112"/>
      <c r="M58" s="113"/>
      <c r="N58" s="114"/>
      <c r="O58" s="112"/>
      <c r="P58" s="113"/>
      <c r="Q58" s="114"/>
      <c r="R58" s="214"/>
      <c r="S58" s="207"/>
      <c r="T58" s="217"/>
      <c r="U58" s="112"/>
      <c r="V58" s="113"/>
      <c r="W58" s="114"/>
      <c r="X58" s="114"/>
      <c r="Y58" s="119"/>
    </row>
    <row r="59" spans="1:25" s="3" customFormat="1" ht="111.75" customHeight="1">
      <c r="A59" s="134" t="s">
        <v>147</v>
      </c>
      <c r="B59" s="72" t="s">
        <v>131</v>
      </c>
      <c r="C59" s="247" t="s">
        <v>449</v>
      </c>
      <c r="D59" s="113" t="s">
        <v>584</v>
      </c>
      <c r="E59" s="135" t="s">
        <v>570</v>
      </c>
      <c r="F59" s="112">
        <v>0</v>
      </c>
      <c r="G59" s="113">
        <v>0</v>
      </c>
      <c r="H59" s="114">
        <v>0</v>
      </c>
      <c r="I59" s="272" t="s">
        <v>456</v>
      </c>
      <c r="J59" s="273" t="s">
        <v>440</v>
      </c>
      <c r="K59" s="277">
        <v>16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214">
        <v>0</v>
      </c>
      <c r="S59" s="207">
        <v>0</v>
      </c>
      <c r="T59" s="217">
        <v>0</v>
      </c>
      <c r="U59" s="112">
        <v>0</v>
      </c>
      <c r="V59" s="113">
        <v>0</v>
      </c>
      <c r="W59" s="114">
        <v>0</v>
      </c>
      <c r="X59" s="115">
        <f>H59+K59+W59+N59+Q59+T59</f>
        <v>16</v>
      </c>
      <c r="Y59" s="119"/>
    </row>
    <row r="60" spans="1:25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264">
        <v>2</v>
      </c>
      <c r="J60" s="265"/>
      <c r="K60" s="266">
        <f>K59</f>
        <v>16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213">
        <v>0</v>
      </c>
      <c r="S60" s="215"/>
      <c r="T60" s="212">
        <f>T59</f>
        <v>0</v>
      </c>
      <c r="U60" s="149">
        <v>0</v>
      </c>
      <c r="V60" s="150"/>
      <c r="W60" s="151">
        <f>W59</f>
        <v>0</v>
      </c>
      <c r="X60" s="167">
        <f>SUM(X59)</f>
        <v>16</v>
      </c>
      <c r="Y60" s="152"/>
    </row>
    <row r="61" spans="1:25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272"/>
      <c r="J61" s="273"/>
      <c r="K61" s="277"/>
      <c r="L61" s="112"/>
      <c r="M61" s="113"/>
      <c r="N61" s="114"/>
      <c r="O61" s="112"/>
      <c r="P61" s="113"/>
      <c r="Q61" s="114"/>
      <c r="R61" s="112"/>
      <c r="S61" s="113"/>
      <c r="T61" s="114"/>
      <c r="U61" s="112"/>
      <c r="V61" s="113"/>
      <c r="W61" s="114"/>
      <c r="X61" s="114"/>
      <c r="Y61" s="119"/>
    </row>
    <row r="62" spans="1:25" s="3" customFormat="1" ht="143.25" customHeight="1">
      <c r="A62" s="134" t="s">
        <v>205</v>
      </c>
      <c r="B62" s="72" t="s">
        <v>131</v>
      </c>
      <c r="C62" s="247" t="s">
        <v>561</v>
      </c>
      <c r="D62" s="113" t="s">
        <v>584</v>
      </c>
      <c r="E62" s="135" t="s">
        <v>575</v>
      </c>
      <c r="F62" s="112" t="s">
        <v>416</v>
      </c>
      <c r="G62" s="113" t="s">
        <v>427</v>
      </c>
      <c r="H62" s="114">
        <v>358</v>
      </c>
      <c r="I62" s="272">
        <v>0</v>
      </c>
      <c r="J62" s="273">
        <v>0</v>
      </c>
      <c r="K62" s="277">
        <v>0</v>
      </c>
      <c r="L62" s="112" t="s">
        <v>331</v>
      </c>
      <c r="M62" s="113" t="s">
        <v>355</v>
      </c>
      <c r="N62" s="114">
        <v>417</v>
      </c>
      <c r="O62" s="112" t="s">
        <v>331</v>
      </c>
      <c r="P62" s="207" t="s">
        <v>542</v>
      </c>
      <c r="Q62" s="217">
        <v>407</v>
      </c>
      <c r="R62" s="214" t="s">
        <v>540</v>
      </c>
      <c r="S62" s="207" t="s">
        <v>541</v>
      </c>
      <c r="T62" s="217">
        <v>413</v>
      </c>
      <c r="U62" s="112">
        <v>0</v>
      </c>
      <c r="V62" s="113">
        <v>0</v>
      </c>
      <c r="W62" s="114">
        <v>0</v>
      </c>
      <c r="X62" s="210">
        <f>H62+K62+W62+N62+Q62+T62</f>
        <v>1595</v>
      </c>
      <c r="Y62" s="119"/>
    </row>
    <row r="63" spans="1:25" s="3" customFormat="1" ht="71.25" customHeight="1">
      <c r="A63" s="134" t="s">
        <v>206</v>
      </c>
      <c r="B63" s="72" t="s">
        <v>81</v>
      </c>
      <c r="C63" s="135" t="s">
        <v>124</v>
      </c>
      <c r="D63" s="113" t="s">
        <v>584</v>
      </c>
      <c r="E63" s="135" t="s">
        <v>576</v>
      </c>
      <c r="F63" s="112">
        <v>0</v>
      </c>
      <c r="G63" s="113">
        <v>0</v>
      </c>
      <c r="H63" s="114">
        <v>0</v>
      </c>
      <c r="I63" s="272">
        <v>0</v>
      </c>
      <c r="J63" s="273">
        <v>0</v>
      </c>
      <c r="K63" s="277">
        <v>0</v>
      </c>
      <c r="L63" s="112" t="s">
        <v>501</v>
      </c>
      <c r="M63" s="113" t="s">
        <v>489</v>
      </c>
      <c r="N63" s="114">
        <v>427</v>
      </c>
      <c r="O63" s="214" t="s">
        <v>544</v>
      </c>
      <c r="P63" s="207" t="s">
        <v>543</v>
      </c>
      <c r="Q63" s="217">
        <v>416</v>
      </c>
      <c r="R63" s="214">
        <v>0</v>
      </c>
      <c r="S63" s="207">
        <v>0</v>
      </c>
      <c r="T63" s="217">
        <v>0</v>
      </c>
      <c r="U63" s="112">
        <v>0</v>
      </c>
      <c r="V63" s="113">
        <v>0</v>
      </c>
      <c r="W63" s="114">
        <v>0</v>
      </c>
      <c r="X63" s="210">
        <f>H63+K63+W63+N63+Q63+T63</f>
        <v>843</v>
      </c>
      <c r="Y63" s="119"/>
    </row>
    <row r="64" spans="1:25" s="153" customFormat="1">
      <c r="A64" s="134" t="s">
        <v>211</v>
      </c>
      <c r="B64" s="147" t="s">
        <v>123</v>
      </c>
      <c r="C64" s="148"/>
      <c r="D64" s="148"/>
      <c r="E64" s="148"/>
      <c r="F64" s="149">
        <v>3</v>
      </c>
      <c r="G64" s="150"/>
      <c r="H64" s="151">
        <f>H62+H63</f>
        <v>358</v>
      </c>
      <c r="I64" s="264">
        <v>0</v>
      </c>
      <c r="J64" s="265"/>
      <c r="K64" s="266">
        <f>K62+K63</f>
        <v>0</v>
      </c>
      <c r="L64" s="149">
        <v>7</v>
      </c>
      <c r="M64" s="150"/>
      <c r="N64" s="151">
        <f>N62+N63</f>
        <v>844</v>
      </c>
      <c r="O64" s="149">
        <v>5</v>
      </c>
      <c r="P64" s="150"/>
      <c r="Q64" s="212">
        <f>Q62+Q63</f>
        <v>823</v>
      </c>
      <c r="R64" s="213">
        <v>2</v>
      </c>
      <c r="S64" s="215"/>
      <c r="T64" s="212">
        <f>T62</f>
        <v>413</v>
      </c>
      <c r="U64" s="149">
        <v>0</v>
      </c>
      <c r="V64" s="150"/>
      <c r="W64" s="151">
        <f>W62</f>
        <v>0</v>
      </c>
      <c r="X64" s="212">
        <f>X62+X63</f>
        <v>2438</v>
      </c>
      <c r="Y64" s="152"/>
    </row>
    <row r="65" spans="1:25" s="3" customFormat="1" ht="43.5" customHeight="1">
      <c r="A65" s="134" t="s">
        <v>212</v>
      </c>
      <c r="B65" s="72" t="s">
        <v>303</v>
      </c>
      <c r="C65" s="155"/>
      <c r="D65" s="155"/>
      <c r="E65" s="155"/>
      <c r="F65" s="112"/>
      <c r="G65" s="113"/>
      <c r="H65" s="114"/>
      <c r="I65" s="272"/>
      <c r="J65" s="273"/>
      <c r="K65" s="277"/>
      <c r="L65" s="112"/>
      <c r="M65" s="113"/>
      <c r="N65" s="114"/>
      <c r="O65" s="112"/>
      <c r="P65" s="113"/>
      <c r="Q65" s="114"/>
      <c r="R65" s="112"/>
      <c r="S65" s="113"/>
      <c r="T65" s="114"/>
      <c r="U65" s="112"/>
      <c r="V65" s="113"/>
      <c r="W65" s="114"/>
      <c r="X65" s="114"/>
      <c r="Y65" s="119"/>
    </row>
    <row r="66" spans="1:25" s="3" customFormat="1" ht="110.25" customHeight="1">
      <c r="A66" s="134" t="s">
        <v>148</v>
      </c>
      <c r="B66" s="72" t="s">
        <v>304</v>
      </c>
      <c r="C66" s="135" t="s">
        <v>559</v>
      </c>
      <c r="D66" s="113" t="s">
        <v>584</v>
      </c>
      <c r="E66" s="135" t="s">
        <v>570</v>
      </c>
      <c r="F66" s="112">
        <v>0</v>
      </c>
      <c r="G66" s="113">
        <v>0</v>
      </c>
      <c r="H66" s="114">
        <v>0</v>
      </c>
      <c r="I66" s="272" t="s">
        <v>483</v>
      </c>
      <c r="J66" s="273" t="s">
        <v>526</v>
      </c>
      <c r="K66" s="277">
        <v>1953</v>
      </c>
      <c r="L66" s="112">
        <v>0</v>
      </c>
      <c r="M66" s="113">
        <v>0</v>
      </c>
      <c r="N66" s="114">
        <v>0</v>
      </c>
      <c r="O66" s="112">
        <v>0</v>
      </c>
      <c r="P66" s="113">
        <v>0</v>
      </c>
      <c r="Q66" s="114">
        <v>0</v>
      </c>
      <c r="R66" s="214">
        <v>0</v>
      </c>
      <c r="S66" s="207">
        <v>0</v>
      </c>
      <c r="T66" s="217">
        <v>0</v>
      </c>
      <c r="U66" s="112">
        <v>0</v>
      </c>
      <c r="V66" s="113">
        <v>0</v>
      </c>
      <c r="W66" s="114">
        <v>0</v>
      </c>
      <c r="X66" s="210">
        <f>H66+K66+W66+N66+Q66+T66</f>
        <v>1953</v>
      </c>
      <c r="Y66" s="119"/>
    </row>
    <row r="67" spans="1:25" s="153" customFormat="1">
      <c r="A67" s="134" t="s">
        <v>149</v>
      </c>
      <c r="B67" s="147" t="s">
        <v>123</v>
      </c>
      <c r="C67" s="148"/>
      <c r="D67" s="148"/>
      <c r="E67" s="148"/>
      <c r="F67" s="149">
        <v>0</v>
      </c>
      <c r="G67" s="149"/>
      <c r="H67" s="151">
        <f>H66</f>
        <v>0</v>
      </c>
      <c r="I67" s="264">
        <v>3</v>
      </c>
      <c r="J67" s="265"/>
      <c r="K67" s="266">
        <f>K66</f>
        <v>1953</v>
      </c>
      <c r="L67" s="149">
        <v>0</v>
      </c>
      <c r="M67" s="149"/>
      <c r="N67" s="151">
        <f>N66</f>
        <v>0</v>
      </c>
      <c r="O67" s="149">
        <v>0</v>
      </c>
      <c r="P67" s="149"/>
      <c r="Q67" s="151">
        <f>Q66</f>
        <v>0</v>
      </c>
      <c r="R67" s="213">
        <v>0</v>
      </c>
      <c r="S67" s="213"/>
      <c r="T67" s="212">
        <f>T66</f>
        <v>0</v>
      </c>
      <c r="U67" s="149">
        <v>0</v>
      </c>
      <c r="V67" s="149"/>
      <c r="W67" s="151">
        <f>W66</f>
        <v>0</v>
      </c>
      <c r="X67" s="167">
        <f>SUM(X66)</f>
        <v>1953</v>
      </c>
      <c r="Y67" s="152"/>
    </row>
    <row r="68" spans="1:25" s="153" customFormat="1" ht="84" customHeight="1">
      <c r="A68" s="134" t="s">
        <v>213</v>
      </c>
      <c r="B68" s="168" t="s">
        <v>283</v>
      </c>
      <c r="C68" s="135" t="s">
        <v>89</v>
      </c>
      <c r="D68" s="113" t="s">
        <v>584</v>
      </c>
      <c r="E68" s="135" t="s">
        <v>568</v>
      </c>
      <c r="F68" s="112">
        <v>0</v>
      </c>
      <c r="G68" s="113">
        <v>0</v>
      </c>
      <c r="H68" s="114">
        <v>0</v>
      </c>
      <c r="I68" s="272">
        <v>0</v>
      </c>
      <c r="J68" s="273">
        <v>0</v>
      </c>
      <c r="K68" s="277">
        <v>0</v>
      </c>
      <c r="L68" s="112">
        <v>0</v>
      </c>
      <c r="M68" s="113">
        <v>0</v>
      </c>
      <c r="N68" s="114">
        <v>0</v>
      </c>
      <c r="O68" s="112">
        <v>0</v>
      </c>
      <c r="P68" s="113">
        <v>0</v>
      </c>
      <c r="Q68" s="114">
        <v>0</v>
      </c>
      <c r="R68" s="214">
        <v>0</v>
      </c>
      <c r="S68" s="207">
        <v>0</v>
      </c>
      <c r="T68" s="217">
        <v>0</v>
      </c>
      <c r="U68" s="112">
        <v>0</v>
      </c>
      <c r="V68" s="113">
        <v>0</v>
      </c>
      <c r="W68" s="114">
        <v>0</v>
      </c>
      <c r="X68" s="210">
        <f>H68+K68+W68+N68+Q68+T68</f>
        <v>0</v>
      </c>
      <c r="Y68" s="169"/>
    </row>
    <row r="69" spans="1:25" s="153" customFormat="1">
      <c r="A69" s="134" t="s">
        <v>150</v>
      </c>
      <c r="B69" s="147" t="s">
        <v>123</v>
      </c>
      <c r="C69" s="148"/>
      <c r="D69" s="148"/>
      <c r="E69" s="148"/>
      <c r="F69" s="149">
        <v>0</v>
      </c>
      <c r="G69" s="149"/>
      <c r="H69" s="151">
        <f>H68</f>
        <v>0</v>
      </c>
      <c r="I69" s="264"/>
      <c r="J69" s="265"/>
      <c r="K69" s="266">
        <f>K68</f>
        <v>0</v>
      </c>
      <c r="L69" s="149"/>
      <c r="M69" s="149"/>
      <c r="N69" s="151">
        <f>N68</f>
        <v>0</v>
      </c>
      <c r="O69" s="149"/>
      <c r="P69" s="149"/>
      <c r="Q69" s="151">
        <f>Q68</f>
        <v>0</v>
      </c>
      <c r="R69" s="149"/>
      <c r="S69" s="149"/>
      <c r="T69" s="212">
        <f>T68</f>
        <v>0</v>
      </c>
      <c r="U69" s="149"/>
      <c r="V69" s="149"/>
      <c r="W69" s="151">
        <f>W68</f>
        <v>0</v>
      </c>
      <c r="X69" s="167">
        <f>X68</f>
        <v>0</v>
      </c>
      <c r="Y69" s="152"/>
    </row>
    <row r="70" spans="1:25" s="3" customFormat="1">
      <c r="A70" s="134" t="s">
        <v>151</v>
      </c>
      <c r="B70" s="170" t="s">
        <v>79</v>
      </c>
      <c r="C70" s="155"/>
      <c r="D70" s="155"/>
      <c r="E70" s="155"/>
      <c r="F70" s="155"/>
      <c r="G70" s="155"/>
      <c r="H70" s="171">
        <f>H26+H31+H43+H49+H54+H38+H60+H57+H64+H67+H69</f>
        <v>1731.1</v>
      </c>
      <c r="I70" s="278"/>
      <c r="J70" s="279"/>
      <c r="K70" s="293">
        <f>K26+K31+K43+K49+K54+K38+K60+K57+K64+K67+K69</f>
        <v>4995.8</v>
      </c>
      <c r="L70" s="172"/>
      <c r="M70" s="172"/>
      <c r="N70" s="171">
        <f>N26+N31+N43+N49+N54+N38+N60+N57+N64+N67+N69</f>
        <v>844</v>
      </c>
      <c r="O70" s="172"/>
      <c r="P70" s="172"/>
      <c r="Q70" s="171">
        <f>Q26+Q31+Q43+Q49+Q54+Q38+Q60+Q57+Q64+Q67+Q69</f>
        <v>823</v>
      </c>
      <c r="R70" s="172"/>
      <c r="S70" s="172"/>
      <c r="T70" s="218">
        <f>T26+T31+T43+T49+T54+T38+T60+T57+T64+T67</f>
        <v>836</v>
      </c>
      <c r="U70" s="172"/>
      <c r="V70" s="172"/>
      <c r="W70" s="171">
        <f>W26+W31+W43+W49+W54+W38+W60+W57+W64+W67</f>
        <v>0</v>
      </c>
      <c r="X70" s="171">
        <f>X26+X31+X43+X49+X54+X38+X60+X57+X64+X67+X69</f>
        <v>9229.9</v>
      </c>
      <c r="Y70" s="119"/>
    </row>
    <row r="71" spans="1:25" s="179" customFormat="1" ht="18.75" customHeight="1">
      <c r="A71" s="134" t="s">
        <v>152</v>
      </c>
      <c r="B71" s="469" t="s">
        <v>133</v>
      </c>
      <c r="C71" s="470"/>
      <c r="D71" s="174"/>
      <c r="E71" s="174"/>
      <c r="F71" s="164"/>
      <c r="G71" s="164"/>
      <c r="H71" s="166">
        <f>H72+H74+H75+H76+H78+H80+H77+H79</f>
        <v>2331.1</v>
      </c>
      <c r="I71" s="280"/>
      <c r="J71" s="281"/>
      <c r="K71" s="294">
        <f>K72+K74+K75+K76+K78+K80+K77+K79</f>
        <v>11795.8</v>
      </c>
      <c r="L71" s="175"/>
      <c r="M71" s="175"/>
      <c r="N71" s="166">
        <f>N72+N74+N75+N76+N78+N80+N77+N79</f>
        <v>5140</v>
      </c>
      <c r="O71" s="175"/>
      <c r="P71" s="175"/>
      <c r="Q71" s="166">
        <f>Q72+Q74+Q75+Q76+Q78+Q80+Q77+Q79</f>
        <v>2619</v>
      </c>
      <c r="R71" s="175"/>
      <c r="S71" s="175"/>
      <c r="T71" s="219">
        <f>T72+T74+T75+T76+T78+T80+T77+T79</f>
        <v>2632</v>
      </c>
      <c r="U71" s="175"/>
      <c r="V71" s="175"/>
      <c r="W71" s="166">
        <f>W72+W74+W75+W76+W78+W80+W77+W79</f>
        <v>2904</v>
      </c>
      <c r="X71" s="166">
        <f>W71+N71+K71+H71</f>
        <v>22170.899999999998</v>
      </c>
      <c r="Y71" s="178"/>
    </row>
    <row r="72" spans="1:25" s="184" customFormat="1" ht="26.25" customHeight="1">
      <c r="A72" s="134" t="s">
        <v>153</v>
      </c>
      <c r="B72" s="72" t="s">
        <v>78</v>
      </c>
      <c r="C72" s="180"/>
      <c r="D72" s="181"/>
      <c r="E72" s="181"/>
      <c r="F72" s="112"/>
      <c r="G72" s="112"/>
      <c r="H72" s="114">
        <f>H15</f>
        <v>600</v>
      </c>
      <c r="I72" s="272"/>
      <c r="J72" s="273"/>
      <c r="K72" s="277">
        <f>K15</f>
        <v>6800</v>
      </c>
      <c r="L72" s="112"/>
      <c r="M72" s="112"/>
      <c r="N72" s="217">
        <f>N15</f>
        <v>4296</v>
      </c>
      <c r="O72" s="112"/>
      <c r="P72" s="112"/>
      <c r="Q72" s="114">
        <f>Q15</f>
        <v>1796</v>
      </c>
      <c r="R72" s="112"/>
      <c r="S72" s="112"/>
      <c r="T72" s="217">
        <f>T15</f>
        <v>1796</v>
      </c>
      <c r="U72" s="112"/>
      <c r="V72" s="112"/>
      <c r="W72" s="114">
        <f>W15</f>
        <v>2904</v>
      </c>
      <c r="X72" s="210">
        <f>H72+K72+N72+Q72+W72+T72</f>
        <v>18192</v>
      </c>
      <c r="Y72" s="183"/>
    </row>
    <row r="73" spans="1:25" s="184" customFormat="1" ht="26.25" customHeight="1">
      <c r="A73" s="134" t="s">
        <v>154</v>
      </c>
      <c r="B73" s="141" t="s">
        <v>373</v>
      </c>
      <c r="C73" s="180"/>
      <c r="D73" s="181"/>
      <c r="E73" s="181"/>
      <c r="F73" s="112"/>
      <c r="G73" s="112"/>
      <c r="H73" s="114">
        <f>H16</f>
        <v>0</v>
      </c>
      <c r="I73" s="272"/>
      <c r="J73" s="273"/>
      <c r="K73" s="277">
        <f>K16</f>
        <v>0</v>
      </c>
      <c r="L73" s="112"/>
      <c r="M73" s="112"/>
      <c r="N73" s="114">
        <f>N16</f>
        <v>0</v>
      </c>
      <c r="O73" s="112"/>
      <c r="P73" s="112"/>
      <c r="Q73" s="114">
        <f>Q16</f>
        <v>0</v>
      </c>
      <c r="R73" s="112"/>
      <c r="S73" s="112"/>
      <c r="T73" s="217">
        <f>T16</f>
        <v>0</v>
      </c>
      <c r="U73" s="112"/>
      <c r="V73" s="112"/>
      <c r="W73" s="114">
        <f>W16</f>
        <v>685</v>
      </c>
      <c r="X73" s="115">
        <f t="shared" ref="X73:X80" si="1">H73+K73+N73+Q73+W73+T73</f>
        <v>685</v>
      </c>
      <c r="Y73" s="183"/>
    </row>
    <row r="74" spans="1:25" s="3" customFormat="1" ht="25.5">
      <c r="A74" s="134" t="s">
        <v>155</v>
      </c>
      <c r="B74" s="72" t="s">
        <v>87</v>
      </c>
      <c r="C74" s="172"/>
      <c r="D74" s="155"/>
      <c r="E74" s="155"/>
      <c r="F74" s="159"/>
      <c r="G74" s="159"/>
      <c r="H74" s="115">
        <f>H20+H28+H33+H40+H45+H51</f>
        <v>596</v>
      </c>
      <c r="I74" s="270"/>
      <c r="J74" s="271"/>
      <c r="K74" s="260">
        <f>K20+K28+K33+K40+K45+K51</f>
        <v>826.8</v>
      </c>
      <c r="L74" s="159"/>
      <c r="M74" s="159"/>
      <c r="N74" s="115">
        <f>N20+N28+N33+N40+N45+N51+N63</f>
        <v>427</v>
      </c>
      <c r="O74" s="159"/>
      <c r="P74" s="159"/>
      <c r="Q74" s="210">
        <f>Q20+Q28+Q33+Q40+Q45+Q51+Q63</f>
        <v>416</v>
      </c>
      <c r="R74" s="159"/>
      <c r="S74" s="159"/>
      <c r="T74" s="210">
        <f>T20+T28+T33+T40+T45+T51</f>
        <v>423</v>
      </c>
      <c r="U74" s="159"/>
      <c r="V74" s="159"/>
      <c r="W74" s="115">
        <f>W20+W28+W33+W40+W45+W51</f>
        <v>0</v>
      </c>
      <c r="X74" s="210">
        <f t="shared" si="1"/>
        <v>2688.8</v>
      </c>
      <c r="Y74" s="119"/>
    </row>
    <row r="75" spans="1:25" s="3" customFormat="1" ht="25.5">
      <c r="A75" s="134" t="s">
        <v>194</v>
      </c>
      <c r="B75" s="72" t="s">
        <v>88</v>
      </c>
      <c r="C75" s="172"/>
      <c r="D75" s="155"/>
      <c r="E75" s="155"/>
      <c r="F75" s="159"/>
      <c r="G75" s="159"/>
      <c r="H75" s="115">
        <f>H21+H29+H34+H41+H47+H52</f>
        <v>0</v>
      </c>
      <c r="I75" s="270"/>
      <c r="J75" s="271"/>
      <c r="K75" s="282">
        <f>K21+K29+K34+K41+K47+K52</f>
        <v>0</v>
      </c>
      <c r="L75" s="159"/>
      <c r="M75" s="159"/>
      <c r="N75" s="115">
        <f>N21+N29+N34+N41+N47+N52</f>
        <v>0</v>
      </c>
      <c r="O75" s="159"/>
      <c r="P75" s="159"/>
      <c r="Q75" s="115">
        <f>Q21+Q29+Q34+Q41+Q47+Q52</f>
        <v>0</v>
      </c>
      <c r="R75" s="159"/>
      <c r="S75" s="159"/>
      <c r="T75" s="210">
        <f>T21+T29+T34+T41+T47+T52</f>
        <v>0</v>
      </c>
      <c r="U75" s="159"/>
      <c r="V75" s="159"/>
      <c r="W75" s="115">
        <f>W21+W29+W34+W41+W47+W52</f>
        <v>0</v>
      </c>
      <c r="X75" s="115">
        <f t="shared" si="1"/>
        <v>0</v>
      </c>
      <c r="Y75" s="119"/>
    </row>
    <row r="76" spans="1:25" s="3" customFormat="1" ht="25.5">
      <c r="A76" s="134" t="s">
        <v>214</v>
      </c>
      <c r="B76" s="72" t="s">
        <v>532</v>
      </c>
      <c r="C76" s="172"/>
      <c r="D76" s="155"/>
      <c r="E76" s="155"/>
      <c r="F76" s="159"/>
      <c r="G76" s="159"/>
      <c r="H76" s="115">
        <f>H22+H30+H35+H42+H46+H56+H62+H66+H53+H68+H59</f>
        <v>922.1</v>
      </c>
      <c r="I76" s="270"/>
      <c r="J76" s="271"/>
      <c r="K76" s="260">
        <f>K22+K30+K35+K42+K46+K56+K62+K66+K53+K68+K59</f>
        <v>4169</v>
      </c>
      <c r="L76" s="159"/>
      <c r="M76" s="159"/>
      <c r="N76" s="115">
        <f>N22+N30+N35+N42+N46+N56+N62+N66+N53+N68+N59</f>
        <v>417</v>
      </c>
      <c r="O76" s="159"/>
      <c r="P76" s="159"/>
      <c r="Q76" s="210">
        <f>Q22+Q30+Q35+Q42+Q46+Q56+Q62+Q66+Q53+Q68+Q59</f>
        <v>407</v>
      </c>
      <c r="R76" s="159"/>
      <c r="S76" s="159"/>
      <c r="T76" s="210">
        <f>T22+T30+T35+T42+T46+T56+T62+T66+T53+T68+T59</f>
        <v>413</v>
      </c>
      <c r="U76" s="159"/>
      <c r="V76" s="159"/>
      <c r="W76" s="115">
        <f>W22+W30+W35+W42+W46+W56+W62+W66+W53+W68+W59</f>
        <v>0</v>
      </c>
      <c r="X76" s="210">
        <f t="shared" si="1"/>
        <v>6328.1</v>
      </c>
      <c r="Y76" s="119"/>
    </row>
    <row r="77" spans="1:25" s="3" customFormat="1" ht="40.5" customHeight="1">
      <c r="A77" s="134" t="s">
        <v>215</v>
      </c>
      <c r="B77" s="72" t="s">
        <v>318</v>
      </c>
      <c r="C77" s="155"/>
      <c r="D77" s="155"/>
      <c r="E77" s="155"/>
      <c r="F77" s="159"/>
      <c r="G77" s="159"/>
      <c r="H77" s="115">
        <f>H23</f>
        <v>101</v>
      </c>
      <c r="I77" s="270"/>
      <c r="J77" s="271"/>
      <c r="K77" s="282">
        <f>K23</f>
        <v>0</v>
      </c>
      <c r="L77" s="159"/>
      <c r="M77" s="159"/>
      <c r="N77" s="115">
        <f>N23</f>
        <v>0</v>
      </c>
      <c r="O77" s="159"/>
      <c r="P77" s="159"/>
      <c r="Q77" s="115">
        <f>Q23</f>
        <v>0</v>
      </c>
      <c r="R77" s="159"/>
      <c r="S77" s="159"/>
      <c r="T77" s="210">
        <f>T23</f>
        <v>0</v>
      </c>
      <c r="U77" s="159"/>
      <c r="V77" s="159"/>
      <c r="W77" s="115">
        <f>W23</f>
        <v>0</v>
      </c>
      <c r="X77" s="115">
        <f t="shared" si="1"/>
        <v>101</v>
      </c>
      <c r="Y77" s="119"/>
    </row>
    <row r="78" spans="1:25" s="3" customFormat="1" ht="37.5" customHeight="1">
      <c r="A78" s="134" t="s">
        <v>216</v>
      </c>
      <c r="B78" s="72" t="s">
        <v>90</v>
      </c>
      <c r="C78" s="155"/>
      <c r="D78" s="155"/>
      <c r="E78" s="155"/>
      <c r="F78" s="159"/>
      <c r="G78" s="159"/>
      <c r="H78" s="115">
        <f>H25</f>
        <v>0</v>
      </c>
      <c r="I78" s="270"/>
      <c r="J78" s="271"/>
      <c r="K78" s="282">
        <f>K25</f>
        <v>0</v>
      </c>
      <c r="L78" s="159"/>
      <c r="M78" s="159"/>
      <c r="N78" s="115">
        <f>N25</f>
        <v>0</v>
      </c>
      <c r="O78" s="159"/>
      <c r="P78" s="159"/>
      <c r="Q78" s="115">
        <f>Q25</f>
        <v>0</v>
      </c>
      <c r="R78" s="159"/>
      <c r="S78" s="159"/>
      <c r="T78" s="210">
        <f>T25</f>
        <v>0</v>
      </c>
      <c r="U78" s="159"/>
      <c r="V78" s="159"/>
      <c r="W78" s="115">
        <f>W25</f>
        <v>0</v>
      </c>
      <c r="X78" s="115">
        <f t="shared" si="1"/>
        <v>0</v>
      </c>
      <c r="Y78" s="119"/>
    </row>
    <row r="79" spans="1:25" s="3" customFormat="1" ht="25.5">
      <c r="A79" s="134" t="s">
        <v>380</v>
      </c>
      <c r="B79" s="72" t="s">
        <v>181</v>
      </c>
      <c r="C79" s="155"/>
      <c r="D79" s="155"/>
      <c r="E79" s="155"/>
      <c r="F79" s="159"/>
      <c r="G79" s="159"/>
      <c r="H79" s="115">
        <f>H24</f>
        <v>0</v>
      </c>
      <c r="I79" s="270"/>
      <c r="J79" s="271"/>
      <c r="K79" s="282">
        <f>K24</f>
        <v>0</v>
      </c>
      <c r="L79" s="159"/>
      <c r="M79" s="159"/>
      <c r="N79" s="115">
        <f>N24</f>
        <v>0</v>
      </c>
      <c r="O79" s="159"/>
      <c r="P79" s="159"/>
      <c r="Q79" s="115">
        <f>Q24</f>
        <v>0</v>
      </c>
      <c r="R79" s="159"/>
      <c r="S79" s="159"/>
      <c r="T79" s="210">
        <f>T24</f>
        <v>0</v>
      </c>
      <c r="U79" s="159"/>
      <c r="V79" s="159"/>
      <c r="W79" s="115">
        <f>W24</f>
        <v>0</v>
      </c>
      <c r="X79" s="115">
        <f t="shared" si="1"/>
        <v>0</v>
      </c>
      <c r="Y79" s="119"/>
    </row>
    <row r="80" spans="1:25" s="3" customFormat="1" ht="25.5">
      <c r="A80" s="134" t="s">
        <v>491</v>
      </c>
      <c r="B80" s="72" t="s">
        <v>442</v>
      </c>
      <c r="C80" s="155"/>
      <c r="D80" s="155"/>
      <c r="E80" s="155"/>
      <c r="F80" s="159"/>
      <c r="G80" s="159"/>
      <c r="H80" s="115">
        <f>H37</f>
        <v>112</v>
      </c>
      <c r="I80" s="270"/>
      <c r="J80" s="271"/>
      <c r="K80" s="282">
        <f>K37</f>
        <v>0</v>
      </c>
      <c r="L80" s="159"/>
      <c r="M80" s="159"/>
      <c r="N80" s="115">
        <f>N37</f>
        <v>0</v>
      </c>
      <c r="O80" s="159"/>
      <c r="P80" s="159"/>
      <c r="Q80" s="115">
        <f>Q37</f>
        <v>0</v>
      </c>
      <c r="R80" s="159"/>
      <c r="S80" s="159"/>
      <c r="T80" s="210">
        <f>T37</f>
        <v>0</v>
      </c>
      <c r="U80" s="159"/>
      <c r="V80" s="159"/>
      <c r="W80" s="115">
        <f>W37</f>
        <v>0</v>
      </c>
      <c r="X80" s="115">
        <f t="shared" si="1"/>
        <v>112</v>
      </c>
      <c r="Y80" s="119"/>
    </row>
    <row r="81" spans="1:40" s="3" customFormat="1" ht="41.25" hidden="1" customHeight="1">
      <c r="A81" s="121" t="s">
        <v>320</v>
      </c>
      <c r="B81" s="471" t="s">
        <v>179</v>
      </c>
      <c r="C81" s="472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2"/>
      <c r="V81" s="472"/>
      <c r="W81" s="472"/>
      <c r="X81" s="473"/>
      <c r="Y81" s="123"/>
      <c r="Z81" s="124"/>
      <c r="AA81" s="124"/>
      <c r="AB81" s="124"/>
      <c r="AC81" s="124"/>
      <c r="AD81" s="124"/>
      <c r="AE81" s="124"/>
      <c r="AF81" s="125"/>
      <c r="AG81" s="125"/>
      <c r="AH81" s="125"/>
      <c r="AI81" s="125"/>
      <c r="AJ81" s="125"/>
      <c r="AK81" s="126"/>
      <c r="AL81" s="126"/>
    </row>
    <row r="82" spans="1:40" s="3" customFormat="1" ht="82.5" hidden="1" customHeight="1">
      <c r="A82" s="134" t="s">
        <v>160</v>
      </c>
      <c r="B82" s="186" t="s">
        <v>156</v>
      </c>
      <c r="C82" s="135" t="s">
        <v>157</v>
      </c>
      <c r="D82" s="113" t="s">
        <v>584</v>
      </c>
      <c r="E82" s="135" t="s">
        <v>69</v>
      </c>
      <c r="F82" s="112">
        <v>0</v>
      </c>
      <c r="G82" s="112">
        <v>0</v>
      </c>
      <c r="H82" s="182">
        <v>0</v>
      </c>
      <c r="I82" s="272">
        <v>0</v>
      </c>
      <c r="J82" s="272">
        <v>0</v>
      </c>
      <c r="K82" s="283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12">
        <v>0</v>
      </c>
      <c r="V82" s="112">
        <v>0</v>
      </c>
      <c r="W82" s="182">
        <v>0</v>
      </c>
      <c r="X82" s="187">
        <f>H82+K82+W82</f>
        <v>0</v>
      </c>
      <c r="Y82" s="123" t="s">
        <v>198</v>
      </c>
      <c r="Z82" s="124"/>
      <c r="AA82" s="124"/>
      <c r="AB82" s="124"/>
      <c r="AC82" s="124"/>
      <c r="AD82" s="124"/>
      <c r="AE82" s="124"/>
      <c r="AF82" s="125"/>
      <c r="AG82" s="125"/>
      <c r="AH82" s="125"/>
      <c r="AI82" s="125"/>
      <c r="AJ82" s="125"/>
      <c r="AK82" s="126"/>
      <c r="AL82" s="126"/>
    </row>
    <row r="83" spans="1:40" s="3" customFormat="1" ht="60.75" hidden="1" customHeight="1">
      <c r="A83" s="134" t="s">
        <v>161</v>
      </c>
      <c r="B83" s="186" t="s">
        <v>158</v>
      </c>
      <c r="C83" s="135" t="s">
        <v>76</v>
      </c>
      <c r="D83" s="113" t="s">
        <v>584</v>
      </c>
      <c r="E83" s="135" t="s">
        <v>69</v>
      </c>
      <c r="F83" s="112">
        <v>0</v>
      </c>
      <c r="G83" s="112">
        <v>0</v>
      </c>
      <c r="H83" s="182">
        <v>0</v>
      </c>
      <c r="I83" s="272">
        <v>0</v>
      </c>
      <c r="J83" s="272">
        <v>0</v>
      </c>
      <c r="K83" s="283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12">
        <v>0</v>
      </c>
      <c r="V83" s="112">
        <v>0</v>
      </c>
      <c r="W83" s="182">
        <v>0</v>
      </c>
      <c r="X83" s="187">
        <f>H83+K83+W83+N83</f>
        <v>0</v>
      </c>
      <c r="Y83" s="123" t="s">
        <v>197</v>
      </c>
      <c r="Z83" s="124"/>
      <c r="AA83" s="124"/>
      <c r="AB83" s="124"/>
      <c r="AC83" s="124"/>
      <c r="AD83" s="124"/>
      <c r="AE83" s="124"/>
      <c r="AF83" s="125"/>
      <c r="AG83" s="125"/>
      <c r="AH83" s="125"/>
      <c r="AI83" s="125"/>
      <c r="AJ83" s="125"/>
      <c r="AK83" s="126"/>
      <c r="AL83" s="126"/>
    </row>
    <row r="84" spans="1:40" s="3" customFormat="1" ht="70.5" hidden="1" customHeight="1">
      <c r="A84" s="134" t="s">
        <v>162</v>
      </c>
      <c r="B84" s="186" t="s">
        <v>159</v>
      </c>
      <c r="C84" s="135" t="s">
        <v>181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112">
        <v>0</v>
      </c>
      <c r="M84" s="112">
        <v>0</v>
      </c>
      <c r="N84" s="182">
        <v>0</v>
      </c>
      <c r="O84" s="112">
        <v>0</v>
      </c>
      <c r="P84" s="112">
        <v>0</v>
      </c>
      <c r="Q84" s="182">
        <v>0</v>
      </c>
      <c r="R84" s="112">
        <v>0</v>
      </c>
      <c r="S84" s="112">
        <v>0</v>
      </c>
      <c r="T84" s="182">
        <v>0</v>
      </c>
      <c r="U84" s="112">
        <v>0</v>
      </c>
      <c r="V84" s="112">
        <v>0</v>
      </c>
      <c r="W84" s="182">
        <v>0</v>
      </c>
      <c r="X84" s="187">
        <f>H84+K84+W84+N84</f>
        <v>0</v>
      </c>
      <c r="Y84" s="123" t="s">
        <v>198</v>
      </c>
      <c r="Z84" s="124"/>
      <c r="AA84" s="124"/>
      <c r="AB84" s="124"/>
      <c r="AC84" s="124"/>
      <c r="AD84" s="124"/>
      <c r="AE84" s="124"/>
      <c r="AF84" s="125"/>
      <c r="AG84" s="125"/>
      <c r="AH84" s="125"/>
      <c r="AI84" s="125"/>
      <c r="AJ84" s="125"/>
      <c r="AK84" s="126"/>
      <c r="AL84" s="126"/>
    </row>
    <row r="85" spans="1:40" s="153" customFormat="1" ht="33.75" hidden="1" customHeight="1">
      <c r="A85" s="134" t="s">
        <v>163</v>
      </c>
      <c r="B85" s="469" t="s">
        <v>174</v>
      </c>
      <c r="C85" s="470"/>
      <c r="D85" s="188"/>
      <c r="E85" s="188"/>
      <c r="F85" s="188"/>
      <c r="G85" s="188"/>
      <c r="H85" s="189">
        <f>H86+H87+H88</f>
        <v>0</v>
      </c>
      <c r="I85" s="284"/>
      <c r="J85" s="284"/>
      <c r="K85" s="285">
        <f>K86+K87+K88</f>
        <v>0</v>
      </c>
      <c r="L85" s="188"/>
      <c r="M85" s="188"/>
      <c r="N85" s="189">
        <f>N86+N87+N88</f>
        <v>0</v>
      </c>
      <c r="O85" s="188"/>
      <c r="P85" s="188"/>
      <c r="Q85" s="189">
        <f>Q86+Q87+Q88</f>
        <v>0</v>
      </c>
      <c r="R85" s="188"/>
      <c r="S85" s="188"/>
      <c r="T85" s="189">
        <f>T86+T87+T88</f>
        <v>0</v>
      </c>
      <c r="U85" s="188"/>
      <c r="V85" s="188"/>
      <c r="W85" s="189">
        <f>W86+W87+W88</f>
        <v>0</v>
      </c>
      <c r="X85" s="190">
        <f>H85+K85+W85+N85</f>
        <v>0</v>
      </c>
      <c r="Y85" s="191"/>
      <c r="Z85" s="192"/>
      <c r="AA85" s="192"/>
      <c r="AB85" s="192"/>
      <c r="AC85" s="192"/>
      <c r="AD85" s="192"/>
      <c r="AE85" s="192"/>
      <c r="AF85" s="193"/>
      <c r="AG85" s="193"/>
      <c r="AH85" s="193"/>
      <c r="AI85" s="193"/>
      <c r="AJ85" s="193"/>
      <c r="AK85" s="194"/>
      <c r="AL85" s="194"/>
    </row>
    <row r="86" spans="1:40" s="3" customFormat="1" ht="24.75" hidden="1" customHeight="1">
      <c r="A86" s="134" t="s">
        <v>168</v>
      </c>
      <c r="B86" s="135" t="s">
        <v>157</v>
      </c>
      <c r="C86" s="195"/>
      <c r="D86" s="196"/>
      <c r="E86" s="196"/>
      <c r="F86" s="196"/>
      <c r="G86" s="196"/>
      <c r="H86" s="197">
        <f>H82</f>
        <v>0</v>
      </c>
      <c r="I86" s="286"/>
      <c r="J86" s="286"/>
      <c r="K86" s="28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96"/>
      <c r="V86" s="196"/>
      <c r="W86" s="197">
        <f>W82</f>
        <v>0</v>
      </c>
      <c r="X86" s="187">
        <f>H86+K86+W86</f>
        <v>0</v>
      </c>
      <c r="Y86" s="123"/>
      <c r="Z86" s="124"/>
      <c r="AA86" s="124"/>
      <c r="AB86" s="124"/>
      <c r="AC86" s="124"/>
      <c r="AD86" s="124"/>
      <c r="AE86" s="124"/>
      <c r="AF86" s="125"/>
      <c r="AG86" s="125"/>
      <c r="AH86" s="125"/>
      <c r="AI86" s="125"/>
      <c r="AJ86" s="125"/>
      <c r="AK86" s="126"/>
      <c r="AL86" s="126"/>
    </row>
    <row r="87" spans="1:40" s="3" customFormat="1" ht="24" hidden="1" customHeight="1">
      <c r="A87" s="134" t="s">
        <v>169</v>
      </c>
      <c r="B87" s="135" t="s">
        <v>76</v>
      </c>
      <c r="C87" s="195"/>
      <c r="D87" s="196"/>
      <c r="E87" s="196"/>
      <c r="F87" s="196"/>
      <c r="G87" s="196"/>
      <c r="H87" s="197">
        <f>H83</f>
        <v>0</v>
      </c>
      <c r="I87" s="286"/>
      <c r="J87" s="286"/>
      <c r="K87" s="28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7">
        <f>T83</f>
        <v>0</v>
      </c>
      <c r="U87" s="196"/>
      <c r="V87" s="196"/>
      <c r="W87" s="197">
        <f>W83</f>
        <v>0</v>
      </c>
      <c r="X87" s="197">
        <f>X83</f>
        <v>0</v>
      </c>
      <c r="Y87" s="123"/>
      <c r="Z87" s="124"/>
      <c r="AA87" s="124"/>
      <c r="AB87" s="124"/>
      <c r="AC87" s="124"/>
      <c r="AD87" s="124"/>
      <c r="AE87" s="124"/>
      <c r="AF87" s="125"/>
      <c r="AG87" s="125"/>
      <c r="AH87" s="125"/>
      <c r="AI87" s="125"/>
      <c r="AJ87" s="125"/>
      <c r="AK87" s="126"/>
      <c r="AL87" s="126"/>
    </row>
    <row r="88" spans="1:40" s="3" customFormat="1" ht="32.25" hidden="1" customHeight="1">
      <c r="A88" s="134" t="s">
        <v>170</v>
      </c>
      <c r="B88" s="135" t="s">
        <v>181</v>
      </c>
      <c r="C88" s="196"/>
      <c r="D88" s="196"/>
      <c r="E88" s="196"/>
      <c r="F88" s="196"/>
      <c r="G88" s="196"/>
      <c r="H88" s="197">
        <f>H84</f>
        <v>0</v>
      </c>
      <c r="I88" s="286"/>
      <c r="J88" s="286"/>
      <c r="K88" s="287">
        <f>K84</f>
        <v>0</v>
      </c>
      <c r="L88" s="196"/>
      <c r="M88" s="196"/>
      <c r="N88" s="197">
        <f>N84</f>
        <v>0</v>
      </c>
      <c r="O88" s="196"/>
      <c r="P88" s="196"/>
      <c r="Q88" s="197">
        <f>Q84</f>
        <v>0</v>
      </c>
      <c r="R88" s="196"/>
      <c r="S88" s="196"/>
      <c r="T88" s="196">
        <f>T84</f>
        <v>0</v>
      </c>
      <c r="U88" s="196"/>
      <c r="V88" s="196"/>
      <c r="W88" s="196">
        <f>W84</f>
        <v>0</v>
      </c>
      <c r="X88" s="196">
        <f>X84</f>
        <v>0</v>
      </c>
      <c r="Y88" s="123"/>
      <c r="Z88" s="124"/>
      <c r="AA88" s="124"/>
      <c r="AB88" s="124"/>
      <c r="AC88" s="124"/>
      <c r="AD88" s="124"/>
      <c r="AE88" s="124"/>
      <c r="AF88" s="125"/>
      <c r="AG88" s="125"/>
      <c r="AH88" s="125"/>
      <c r="AI88" s="125"/>
      <c r="AJ88" s="125"/>
      <c r="AK88" s="126"/>
      <c r="AL88" s="126"/>
    </row>
    <row r="89" spans="1:40" s="3" customFormat="1" ht="14.25" customHeight="1">
      <c r="A89" s="121" t="s">
        <v>217</v>
      </c>
      <c r="B89" s="461" t="s">
        <v>218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3"/>
      <c r="Y89" s="123"/>
      <c r="Z89" s="124"/>
      <c r="AA89" s="124"/>
      <c r="AB89" s="124"/>
      <c r="AC89" s="124"/>
      <c r="AD89" s="124"/>
      <c r="AE89" s="124"/>
      <c r="AF89" s="125"/>
      <c r="AG89" s="125"/>
      <c r="AH89" s="125"/>
      <c r="AI89" s="125"/>
      <c r="AJ89" s="125"/>
      <c r="AK89" s="126"/>
      <c r="AL89" s="126"/>
    </row>
    <row r="90" spans="1:40" s="3" customFormat="1" ht="171" customHeight="1">
      <c r="A90" s="134" t="s">
        <v>160</v>
      </c>
      <c r="B90" s="198" t="s">
        <v>176</v>
      </c>
      <c r="C90" s="247" t="s">
        <v>578</v>
      </c>
      <c r="D90" s="113" t="s">
        <v>584</v>
      </c>
      <c r="E90" s="135" t="s">
        <v>569</v>
      </c>
      <c r="F90" s="199" t="s">
        <v>332</v>
      </c>
      <c r="G90" s="113" t="s">
        <v>336</v>
      </c>
      <c r="H90" s="182">
        <f>4926-160-20</f>
        <v>4746</v>
      </c>
      <c r="I90" s="288" t="s">
        <v>527</v>
      </c>
      <c r="J90" s="273" t="s">
        <v>528</v>
      </c>
      <c r="K90" s="283">
        <f>4926-52+335</f>
        <v>5209</v>
      </c>
      <c r="L90" s="199" t="s">
        <v>545</v>
      </c>
      <c r="M90" s="273" t="s">
        <v>548</v>
      </c>
      <c r="N90" s="182">
        <v>4926</v>
      </c>
      <c r="O90" s="199" t="s">
        <v>546</v>
      </c>
      <c r="P90" s="273" t="s">
        <v>548</v>
      </c>
      <c r="Q90" s="205">
        <v>4803</v>
      </c>
      <c r="R90" s="236" t="s">
        <v>547</v>
      </c>
      <c r="S90" s="207" t="s">
        <v>251</v>
      </c>
      <c r="T90" s="205">
        <v>4877</v>
      </c>
      <c r="U90" s="199" t="s">
        <v>545</v>
      </c>
      <c r="V90" s="273" t="s">
        <v>548</v>
      </c>
      <c r="W90" s="205">
        <v>9852</v>
      </c>
      <c r="X90" s="210">
        <f>H90+K90+N90+Q90+W90+T90</f>
        <v>34413</v>
      </c>
      <c r="Y90" s="119"/>
    </row>
    <row r="91" spans="1:40" s="3" customFormat="1" ht="80.25" hidden="1" customHeight="1">
      <c r="A91" s="134" t="s">
        <v>161</v>
      </c>
      <c r="B91" s="200" t="s">
        <v>182</v>
      </c>
      <c r="C91" s="135" t="s">
        <v>157</v>
      </c>
      <c r="D91" s="113" t="s">
        <v>584</v>
      </c>
      <c r="E91" s="135" t="s">
        <v>69</v>
      </c>
      <c r="F91" s="159">
        <v>0</v>
      </c>
      <c r="G91" s="159">
        <v>0</v>
      </c>
      <c r="H91" s="182">
        <v>0</v>
      </c>
      <c r="I91" s="270">
        <v>0</v>
      </c>
      <c r="J91" s="270">
        <v>0</v>
      </c>
      <c r="K91" s="283">
        <v>0</v>
      </c>
      <c r="L91" s="159">
        <v>0</v>
      </c>
      <c r="M91" s="159">
        <v>0</v>
      </c>
      <c r="N91" s="182">
        <v>0</v>
      </c>
      <c r="O91" s="159">
        <v>0</v>
      </c>
      <c r="P91" s="159">
        <v>0</v>
      </c>
      <c r="Q91" s="182">
        <v>0</v>
      </c>
      <c r="R91" s="227">
        <v>0</v>
      </c>
      <c r="S91" s="227">
        <v>0</v>
      </c>
      <c r="T91" s="205">
        <v>0</v>
      </c>
      <c r="U91" s="159">
        <v>0</v>
      </c>
      <c r="V91" s="159">
        <v>0</v>
      </c>
      <c r="W91" s="205">
        <v>0</v>
      </c>
      <c r="X91" s="185">
        <f>H91+K91+W91+N91</f>
        <v>0</v>
      </c>
      <c r="Y91" s="119"/>
    </row>
    <row r="92" spans="1:40" s="3" customFormat="1" ht="80.25" hidden="1" customHeight="1">
      <c r="A92" s="134" t="s">
        <v>162</v>
      </c>
      <c r="B92" s="200" t="s">
        <v>180</v>
      </c>
      <c r="C92" s="135" t="s">
        <v>157</v>
      </c>
      <c r="D92" s="113" t="s">
        <v>584</v>
      </c>
      <c r="E92" s="135" t="s">
        <v>69</v>
      </c>
      <c r="F92" s="159">
        <v>0</v>
      </c>
      <c r="G92" s="159">
        <v>0</v>
      </c>
      <c r="H92" s="182">
        <v>0</v>
      </c>
      <c r="I92" s="270">
        <v>0</v>
      </c>
      <c r="J92" s="270">
        <v>0</v>
      </c>
      <c r="K92" s="283">
        <v>0</v>
      </c>
      <c r="L92" s="112">
        <v>0</v>
      </c>
      <c r="M92" s="112">
        <v>0</v>
      </c>
      <c r="N92" s="182">
        <v>0</v>
      </c>
      <c r="O92" s="112">
        <v>0</v>
      </c>
      <c r="P92" s="112">
        <v>0</v>
      </c>
      <c r="Q92" s="182">
        <v>0</v>
      </c>
      <c r="R92" s="214">
        <v>0</v>
      </c>
      <c r="S92" s="214">
        <v>0</v>
      </c>
      <c r="T92" s="205">
        <v>0</v>
      </c>
      <c r="U92" s="112">
        <v>0</v>
      </c>
      <c r="V92" s="112">
        <v>0</v>
      </c>
      <c r="W92" s="205">
        <v>0</v>
      </c>
      <c r="X92" s="185">
        <f>H92+K92+W92+N92</f>
        <v>0</v>
      </c>
      <c r="Y92" s="123" t="s">
        <v>198</v>
      </c>
    </row>
    <row r="93" spans="1:40" s="153" customFormat="1" ht="18" customHeight="1">
      <c r="A93" s="134" t="s">
        <v>161</v>
      </c>
      <c r="B93" s="469" t="s">
        <v>174</v>
      </c>
      <c r="C93" s="470"/>
      <c r="D93" s="201"/>
      <c r="E93" s="201"/>
      <c r="F93" s="201"/>
      <c r="G93" s="201"/>
      <c r="H93" s="202">
        <f>H94+H95</f>
        <v>4746</v>
      </c>
      <c r="I93" s="289"/>
      <c r="J93" s="289"/>
      <c r="K93" s="295">
        <f>K94+K95</f>
        <v>5209</v>
      </c>
      <c r="L93" s="201"/>
      <c r="M93" s="201"/>
      <c r="N93" s="202">
        <f>N94+N95</f>
        <v>4926</v>
      </c>
      <c r="O93" s="201"/>
      <c r="P93" s="201"/>
      <c r="Q93" s="206">
        <f>Q94+Q95</f>
        <v>4803</v>
      </c>
      <c r="R93" s="237"/>
      <c r="S93" s="237"/>
      <c r="T93" s="206">
        <f>T94+T95</f>
        <v>4877</v>
      </c>
      <c r="U93" s="201"/>
      <c r="V93" s="201"/>
      <c r="W93" s="206">
        <f>W94+W95</f>
        <v>9852</v>
      </c>
      <c r="X93" s="206">
        <f>X94+X95</f>
        <v>29536</v>
      </c>
      <c r="Y93" s="152"/>
    </row>
    <row r="94" spans="1:40" s="3" customFormat="1" ht="51.75" customHeight="1">
      <c r="A94" s="134" t="s">
        <v>162</v>
      </c>
      <c r="B94" s="247" t="s">
        <v>579</v>
      </c>
      <c r="C94" s="155"/>
      <c r="D94" s="159"/>
      <c r="E94" s="159"/>
      <c r="F94" s="159"/>
      <c r="G94" s="159"/>
      <c r="H94" s="185">
        <f>H90</f>
        <v>4746</v>
      </c>
      <c r="I94" s="270"/>
      <c r="J94" s="270"/>
      <c r="K94" s="282">
        <f>K90</f>
        <v>5209</v>
      </c>
      <c r="L94" s="159"/>
      <c r="M94" s="159"/>
      <c r="N94" s="185">
        <f>N90</f>
        <v>4926</v>
      </c>
      <c r="O94" s="159"/>
      <c r="P94" s="159"/>
      <c r="Q94" s="204">
        <f>Q90</f>
        <v>4803</v>
      </c>
      <c r="R94" s="227"/>
      <c r="S94" s="227"/>
      <c r="T94" s="204">
        <f>T90</f>
        <v>4877</v>
      </c>
      <c r="U94" s="159"/>
      <c r="V94" s="159"/>
      <c r="W94" s="204">
        <f>W90</f>
        <v>9852</v>
      </c>
      <c r="X94" s="204">
        <f>H94+K94+N94+Q94+W94</f>
        <v>29536</v>
      </c>
      <c r="Y94" s="119"/>
    </row>
    <row r="95" spans="1:40" s="3" customFormat="1" ht="25.5" hidden="1" customHeight="1">
      <c r="A95" s="134" t="s">
        <v>173</v>
      </c>
      <c r="B95" s="135" t="s">
        <v>157</v>
      </c>
      <c r="C95" s="155"/>
      <c r="D95" s="159"/>
      <c r="E95" s="159"/>
      <c r="F95" s="159"/>
      <c r="G95" s="159"/>
      <c r="H95" s="185">
        <f>H91++H92</f>
        <v>0</v>
      </c>
      <c r="I95" s="270"/>
      <c r="J95" s="270"/>
      <c r="K95" s="282">
        <f>K91++K92</f>
        <v>0</v>
      </c>
      <c r="L95" s="159"/>
      <c r="M95" s="159"/>
      <c r="N95" s="185">
        <f>N91++N92</f>
        <v>0</v>
      </c>
      <c r="O95" s="159"/>
      <c r="P95" s="159"/>
      <c r="Q95" s="185">
        <f>Q91++Q92</f>
        <v>0</v>
      </c>
      <c r="R95" s="159"/>
      <c r="S95" s="159"/>
      <c r="T95" s="185">
        <f>T91++T92</f>
        <v>0</v>
      </c>
      <c r="U95" s="159"/>
      <c r="V95" s="159"/>
      <c r="W95" s="185">
        <f>W91++W92</f>
        <v>0</v>
      </c>
      <c r="X95" s="185">
        <f>X91++X92</f>
        <v>0</v>
      </c>
      <c r="Y95" s="119"/>
    </row>
    <row r="96" spans="1:40" s="3" customFormat="1" ht="19.5" customHeight="1">
      <c r="A96" s="134" t="s">
        <v>297</v>
      </c>
      <c r="B96" s="495" t="s">
        <v>381</v>
      </c>
      <c r="C96" s="495"/>
      <c r="D96" s="495"/>
      <c r="E96" s="495"/>
      <c r="F96" s="495"/>
      <c r="G96" s="495"/>
      <c r="H96" s="495"/>
      <c r="I96" s="495"/>
      <c r="J96" s="495"/>
      <c r="K96" s="495"/>
      <c r="L96" s="495"/>
      <c r="M96" s="495"/>
      <c r="N96" s="495"/>
      <c r="O96" s="495"/>
      <c r="P96" s="495"/>
      <c r="Q96" s="495"/>
      <c r="R96" s="495"/>
      <c r="S96" s="495"/>
      <c r="T96" s="495"/>
      <c r="U96" s="495"/>
      <c r="V96" s="495"/>
      <c r="W96" s="495"/>
      <c r="X96" s="495"/>
      <c r="Y96" s="248"/>
      <c r="Z96" s="248"/>
      <c r="AA96" s="248"/>
      <c r="AB96" s="248"/>
      <c r="AC96" s="248"/>
      <c r="AD96" s="248"/>
      <c r="AE96" s="248"/>
      <c r="AF96" s="248"/>
      <c r="AG96" s="248"/>
      <c r="AH96" s="248"/>
      <c r="AI96" s="248"/>
      <c r="AJ96" s="248"/>
      <c r="AK96" s="248"/>
      <c r="AL96" s="126"/>
      <c r="AM96" s="126"/>
      <c r="AN96" s="126"/>
    </row>
    <row r="97" spans="1:25" s="3" customFormat="1" ht="81.75" customHeight="1">
      <c r="A97" s="134" t="s">
        <v>164</v>
      </c>
      <c r="B97" s="249" t="s">
        <v>382</v>
      </c>
      <c r="C97" s="250" t="s">
        <v>157</v>
      </c>
      <c r="D97" s="113" t="s">
        <v>584</v>
      </c>
      <c r="E97" s="135" t="s">
        <v>577</v>
      </c>
      <c r="F97" s="112">
        <v>0</v>
      </c>
      <c r="G97" s="113">
        <v>0</v>
      </c>
      <c r="H97" s="114">
        <v>0</v>
      </c>
      <c r="I97" s="272" t="s">
        <v>492</v>
      </c>
      <c r="J97" s="272" t="s">
        <v>529</v>
      </c>
      <c r="K97" s="282">
        <f>852-2-2</f>
        <v>848</v>
      </c>
      <c r="L97" s="112" t="s">
        <v>530</v>
      </c>
      <c r="M97" s="112" t="s">
        <v>531</v>
      </c>
      <c r="N97" s="185">
        <v>852</v>
      </c>
      <c r="O97" s="112" t="s">
        <v>493</v>
      </c>
      <c r="P97" s="112" t="s">
        <v>549</v>
      </c>
      <c r="Q97" s="204">
        <v>850</v>
      </c>
      <c r="R97" s="112">
        <v>0</v>
      </c>
      <c r="S97" s="113">
        <v>0</v>
      </c>
      <c r="T97" s="114">
        <v>0</v>
      </c>
      <c r="U97" s="112">
        <v>0</v>
      </c>
      <c r="V97" s="113">
        <v>0</v>
      </c>
      <c r="W97" s="114">
        <v>0</v>
      </c>
      <c r="X97" s="115">
        <f>H97+K97+N97+Q97+W97</f>
        <v>2550</v>
      </c>
      <c r="Y97" s="119"/>
    </row>
    <row r="98" spans="1:25" s="3" customFormat="1" ht="25.5" customHeight="1">
      <c r="A98" s="134" t="s">
        <v>165</v>
      </c>
      <c r="B98" s="469" t="s">
        <v>385</v>
      </c>
      <c r="C98" s="470"/>
      <c r="D98" s="159"/>
      <c r="E98" s="159"/>
      <c r="F98" s="159"/>
      <c r="G98" s="159"/>
      <c r="H98" s="202">
        <f>H97</f>
        <v>0</v>
      </c>
      <c r="I98" s="289"/>
      <c r="J98" s="289"/>
      <c r="K98" s="295">
        <f>K97</f>
        <v>848</v>
      </c>
      <c r="L98" s="201"/>
      <c r="M98" s="201"/>
      <c r="N98" s="202">
        <f>N97</f>
        <v>852</v>
      </c>
      <c r="O98" s="201"/>
      <c r="P98" s="201"/>
      <c r="Q98" s="206">
        <f>Q97</f>
        <v>850</v>
      </c>
      <c r="R98" s="201"/>
      <c r="S98" s="201"/>
      <c r="T98" s="206">
        <f>T97</f>
        <v>0</v>
      </c>
      <c r="U98" s="201"/>
      <c r="V98" s="201"/>
      <c r="W98" s="206">
        <f>W97</f>
        <v>0</v>
      </c>
      <c r="X98" s="206">
        <f>X97</f>
        <v>2550</v>
      </c>
      <c r="Y98" s="119"/>
    </row>
    <row r="99" spans="1:25" s="3" customFormat="1" ht="25.5" customHeight="1">
      <c r="A99" s="134" t="s">
        <v>166</v>
      </c>
      <c r="B99" s="250" t="s">
        <v>157</v>
      </c>
      <c r="C99" s="223"/>
      <c r="D99" s="159"/>
      <c r="E99" s="159"/>
      <c r="F99" s="159"/>
      <c r="G99" s="159"/>
      <c r="H99" s="185">
        <f>H97</f>
        <v>0</v>
      </c>
      <c r="I99" s="270"/>
      <c r="J99" s="270"/>
      <c r="K99" s="282">
        <f>K97</f>
        <v>848</v>
      </c>
      <c r="L99" s="159"/>
      <c r="M99" s="159"/>
      <c r="N99" s="185">
        <f>N97</f>
        <v>852</v>
      </c>
      <c r="O99" s="159"/>
      <c r="P99" s="159"/>
      <c r="Q99" s="204">
        <f>Q97</f>
        <v>850</v>
      </c>
      <c r="R99" s="159"/>
      <c r="S99" s="159"/>
      <c r="T99" s="204">
        <f>T97</f>
        <v>0</v>
      </c>
      <c r="U99" s="159"/>
      <c r="V99" s="159"/>
      <c r="W99" s="204">
        <f>W97</f>
        <v>0</v>
      </c>
      <c r="X99" s="204">
        <f>X97</f>
        <v>2550</v>
      </c>
      <c r="Y99" s="119"/>
    </row>
    <row r="100" spans="1:25" s="3" customFormat="1" ht="31.5" customHeight="1">
      <c r="A100" s="134" t="s">
        <v>386</v>
      </c>
      <c r="B100" s="474" t="s">
        <v>175</v>
      </c>
      <c r="C100" s="475"/>
      <c r="D100" s="203"/>
      <c r="E100" s="203"/>
      <c r="F100" s="203"/>
      <c r="G100" s="203"/>
      <c r="H100" s="202">
        <f>H101+H102+H103+H104+H105+H106+H107+H108+H109+H110</f>
        <v>7077.1</v>
      </c>
      <c r="I100" s="290"/>
      <c r="J100" s="290"/>
      <c r="K100" s="295">
        <f>K101+K102+K103+K104+K105+K106+K107+K108+K109+K110</f>
        <v>17852.8</v>
      </c>
      <c r="L100" s="203"/>
      <c r="M100" s="203"/>
      <c r="N100" s="206">
        <f>N101+N102+N103+N104+N105+N106+N107+N108+N109+N110+N111</f>
        <v>10918</v>
      </c>
      <c r="O100" s="203"/>
      <c r="P100" s="203"/>
      <c r="Q100" s="206">
        <f>Q101+Q102+Q103+Q104+Q105+Q106+Q107+Q108+Q109+Q110+Q111</f>
        <v>8272</v>
      </c>
      <c r="R100" s="203"/>
      <c r="S100" s="203"/>
      <c r="T100" s="206">
        <f>T101+T102+T103+T104+T105+T106+T107+T108+T109+T110+T111</f>
        <v>7509</v>
      </c>
      <c r="U100" s="203"/>
      <c r="V100" s="203"/>
      <c r="W100" s="206">
        <f>W101+W102+W103+W104+W105+W106+W107+W108+W109+W110+W111</f>
        <v>13441</v>
      </c>
      <c r="X100" s="206">
        <f>X101+X102+X103+X104+X105+X106+X107+X108+X109+X110+X111</f>
        <v>65069.9</v>
      </c>
      <c r="Y100" s="119"/>
    </row>
    <row r="101" spans="1:25" s="3" customFormat="1" ht="22.5">
      <c r="A101" s="134" t="s">
        <v>387</v>
      </c>
      <c r="B101" s="135" t="s">
        <v>78</v>
      </c>
      <c r="C101" s="155"/>
      <c r="D101" s="159"/>
      <c r="E101" s="159"/>
      <c r="F101" s="159"/>
      <c r="G101" s="159"/>
      <c r="H101" s="185">
        <f>H72+H87</f>
        <v>600</v>
      </c>
      <c r="I101" s="270"/>
      <c r="J101" s="270"/>
      <c r="K101" s="282">
        <f>K72+K87</f>
        <v>6800</v>
      </c>
      <c r="L101" s="159"/>
      <c r="M101" s="159"/>
      <c r="N101" s="204">
        <f>N72+N87</f>
        <v>4296</v>
      </c>
      <c r="O101" s="159"/>
      <c r="P101" s="159"/>
      <c r="Q101" s="185">
        <f>Q72+Q87</f>
        <v>1796</v>
      </c>
      <c r="R101" s="159"/>
      <c r="S101" s="159"/>
      <c r="T101" s="204">
        <f>T72+T87</f>
        <v>1796</v>
      </c>
      <c r="U101" s="159"/>
      <c r="V101" s="159"/>
      <c r="W101" s="204">
        <f>W72+W87</f>
        <v>2904</v>
      </c>
      <c r="X101" s="204">
        <f>H101+K101+N101+Q101+W101+T101</f>
        <v>18192</v>
      </c>
      <c r="Y101" s="119"/>
    </row>
    <row r="102" spans="1:25" s="3" customFormat="1" ht="22.5">
      <c r="A102" s="134" t="s">
        <v>388</v>
      </c>
      <c r="B102" s="141" t="s">
        <v>373</v>
      </c>
      <c r="C102" s="155"/>
      <c r="D102" s="159"/>
      <c r="E102" s="159"/>
      <c r="F102" s="159"/>
      <c r="G102" s="159"/>
      <c r="H102" s="185">
        <f>H73</f>
        <v>0</v>
      </c>
      <c r="I102" s="270"/>
      <c r="J102" s="270"/>
      <c r="K102" s="282">
        <f>K73</f>
        <v>0</v>
      </c>
      <c r="L102" s="159"/>
      <c r="M102" s="159"/>
      <c r="N102" s="185">
        <f>N73</f>
        <v>0</v>
      </c>
      <c r="O102" s="159"/>
      <c r="P102" s="159"/>
      <c r="Q102" s="185">
        <f>Q73</f>
        <v>0</v>
      </c>
      <c r="R102" s="159"/>
      <c r="S102" s="159"/>
      <c r="T102" s="204">
        <f>T73</f>
        <v>0</v>
      </c>
      <c r="U102" s="159"/>
      <c r="V102" s="159"/>
      <c r="W102" s="185">
        <f>W73</f>
        <v>685</v>
      </c>
      <c r="X102" s="185">
        <f t="shared" ref="X102:X111" si="2">H102+K102+N102+Q102+W102+T102</f>
        <v>685</v>
      </c>
      <c r="Y102" s="119"/>
    </row>
    <row r="103" spans="1:25" s="3" customFormat="1" ht="22.5">
      <c r="A103" s="134" t="s">
        <v>389</v>
      </c>
      <c r="B103" s="135" t="s">
        <v>87</v>
      </c>
      <c r="C103" s="155"/>
      <c r="D103" s="159"/>
      <c r="E103" s="159"/>
      <c r="F103" s="159"/>
      <c r="G103" s="159"/>
      <c r="H103" s="185">
        <f>H74</f>
        <v>596</v>
      </c>
      <c r="I103" s="270"/>
      <c r="J103" s="270"/>
      <c r="K103" s="282">
        <f>K74</f>
        <v>826.8</v>
      </c>
      <c r="L103" s="159"/>
      <c r="M103" s="159"/>
      <c r="N103" s="185">
        <f>N74</f>
        <v>427</v>
      </c>
      <c r="O103" s="159"/>
      <c r="P103" s="159"/>
      <c r="Q103" s="204">
        <f>Q74</f>
        <v>416</v>
      </c>
      <c r="R103" s="159"/>
      <c r="S103" s="159"/>
      <c r="T103" s="204">
        <f>T74</f>
        <v>423</v>
      </c>
      <c r="U103" s="159"/>
      <c r="V103" s="159"/>
      <c r="W103" s="185">
        <f>W74</f>
        <v>0</v>
      </c>
      <c r="X103" s="204">
        <f t="shared" si="2"/>
        <v>2688.8</v>
      </c>
      <c r="Y103" s="119"/>
    </row>
    <row r="104" spans="1:25" s="3" customFormat="1" ht="22.5">
      <c r="A104" s="134" t="s">
        <v>390</v>
      </c>
      <c r="B104" s="135" t="s">
        <v>88</v>
      </c>
      <c r="C104" s="155"/>
      <c r="D104" s="159"/>
      <c r="E104" s="159"/>
      <c r="F104" s="159"/>
      <c r="G104" s="159"/>
      <c r="H104" s="185">
        <f>H75</f>
        <v>0</v>
      </c>
      <c r="I104" s="270"/>
      <c r="J104" s="270"/>
      <c r="K104" s="282">
        <f>K75</f>
        <v>0</v>
      </c>
      <c r="L104" s="159"/>
      <c r="M104" s="159"/>
      <c r="N104" s="185">
        <f>N75</f>
        <v>0</v>
      </c>
      <c r="O104" s="159"/>
      <c r="P104" s="159"/>
      <c r="Q104" s="185">
        <f>Q75</f>
        <v>0</v>
      </c>
      <c r="R104" s="159"/>
      <c r="S104" s="159"/>
      <c r="T104" s="204">
        <f>T75</f>
        <v>0</v>
      </c>
      <c r="U104" s="159"/>
      <c r="V104" s="159"/>
      <c r="W104" s="185">
        <f>W75</f>
        <v>0</v>
      </c>
      <c r="X104" s="185">
        <f t="shared" si="2"/>
        <v>0</v>
      </c>
      <c r="Y104" s="119"/>
    </row>
    <row r="105" spans="1:25" s="3" customFormat="1" ht="22.5">
      <c r="A105" s="134" t="s">
        <v>391</v>
      </c>
      <c r="B105" s="135" t="s">
        <v>532</v>
      </c>
      <c r="C105" s="155"/>
      <c r="D105" s="159"/>
      <c r="E105" s="159"/>
      <c r="F105" s="159"/>
      <c r="G105" s="159"/>
      <c r="H105" s="185">
        <f>H76</f>
        <v>922.1</v>
      </c>
      <c r="I105" s="270"/>
      <c r="J105" s="270"/>
      <c r="K105" s="282">
        <f>K76</f>
        <v>4169</v>
      </c>
      <c r="L105" s="159"/>
      <c r="M105" s="159"/>
      <c r="N105" s="185">
        <f>N76</f>
        <v>417</v>
      </c>
      <c r="O105" s="159"/>
      <c r="P105" s="159"/>
      <c r="Q105" s="204">
        <f>Q76</f>
        <v>407</v>
      </c>
      <c r="R105" s="159"/>
      <c r="S105" s="159"/>
      <c r="T105" s="204">
        <f>T76</f>
        <v>413</v>
      </c>
      <c r="U105" s="159"/>
      <c r="V105" s="159"/>
      <c r="W105" s="185">
        <f>W76</f>
        <v>0</v>
      </c>
      <c r="X105" s="204">
        <f t="shared" si="2"/>
        <v>6328.1</v>
      </c>
      <c r="Y105" s="119"/>
    </row>
    <row r="106" spans="1:25" s="3" customFormat="1" ht="33.75">
      <c r="A106" s="134" t="s">
        <v>392</v>
      </c>
      <c r="B106" s="135" t="s">
        <v>580</v>
      </c>
      <c r="C106" s="155"/>
      <c r="D106" s="159"/>
      <c r="E106" s="159"/>
      <c r="F106" s="159"/>
      <c r="G106" s="159"/>
      <c r="H106" s="185">
        <f>H78</f>
        <v>0</v>
      </c>
      <c r="I106" s="270"/>
      <c r="J106" s="270"/>
      <c r="K106" s="282">
        <f>K78</f>
        <v>0</v>
      </c>
      <c r="L106" s="159"/>
      <c r="M106" s="159"/>
      <c r="N106" s="185">
        <f>N78</f>
        <v>0</v>
      </c>
      <c r="O106" s="159"/>
      <c r="P106" s="159"/>
      <c r="Q106" s="185">
        <f>Q78</f>
        <v>0</v>
      </c>
      <c r="R106" s="159"/>
      <c r="S106" s="159"/>
      <c r="T106" s="204">
        <f>T78</f>
        <v>0</v>
      </c>
      <c r="U106" s="159"/>
      <c r="V106" s="159"/>
      <c r="W106" s="185">
        <f>W78</f>
        <v>0</v>
      </c>
      <c r="X106" s="185">
        <f t="shared" si="2"/>
        <v>0</v>
      </c>
      <c r="Y106" s="119"/>
    </row>
    <row r="107" spans="1:25" s="3" customFormat="1">
      <c r="A107" s="134" t="s">
        <v>393</v>
      </c>
      <c r="B107" s="135" t="s">
        <v>581</v>
      </c>
      <c r="C107" s="155"/>
      <c r="D107" s="159"/>
      <c r="E107" s="159"/>
      <c r="F107" s="159"/>
      <c r="G107" s="159"/>
      <c r="H107" s="185">
        <f>H80</f>
        <v>112</v>
      </c>
      <c r="I107" s="270"/>
      <c r="J107" s="270"/>
      <c r="K107" s="282">
        <f>K80</f>
        <v>0</v>
      </c>
      <c r="L107" s="159"/>
      <c r="M107" s="159"/>
      <c r="N107" s="185">
        <f>N80</f>
        <v>0</v>
      </c>
      <c r="O107" s="159"/>
      <c r="P107" s="159"/>
      <c r="Q107" s="185">
        <f>Q80</f>
        <v>0</v>
      </c>
      <c r="R107" s="159"/>
      <c r="S107" s="159"/>
      <c r="T107" s="204">
        <f>T80</f>
        <v>0</v>
      </c>
      <c r="U107" s="159"/>
      <c r="V107" s="159"/>
      <c r="W107" s="185">
        <f>W80</f>
        <v>0</v>
      </c>
      <c r="X107" s="185">
        <f t="shared" si="2"/>
        <v>112</v>
      </c>
      <c r="Y107" s="119"/>
    </row>
    <row r="108" spans="1:25" s="3" customFormat="1" ht="22.5">
      <c r="A108" s="134" t="s">
        <v>394</v>
      </c>
      <c r="B108" s="135" t="s">
        <v>181</v>
      </c>
      <c r="C108" s="155"/>
      <c r="D108" s="159"/>
      <c r="E108" s="159"/>
      <c r="F108" s="159"/>
      <c r="G108" s="159"/>
      <c r="H108" s="185">
        <f>H88+H79</f>
        <v>0</v>
      </c>
      <c r="I108" s="270"/>
      <c r="J108" s="270"/>
      <c r="K108" s="282">
        <f>K88+K79</f>
        <v>0</v>
      </c>
      <c r="L108" s="159"/>
      <c r="M108" s="159"/>
      <c r="N108" s="185">
        <f>N88+N79</f>
        <v>0</v>
      </c>
      <c r="O108" s="159"/>
      <c r="P108" s="159"/>
      <c r="Q108" s="185">
        <f>Q88+Q79</f>
        <v>0</v>
      </c>
      <c r="R108" s="159"/>
      <c r="S108" s="159"/>
      <c r="T108" s="204">
        <f>T88+T79</f>
        <v>0</v>
      </c>
      <c r="U108" s="159"/>
      <c r="V108" s="159"/>
      <c r="W108" s="185">
        <f>W88+W79</f>
        <v>0</v>
      </c>
      <c r="X108" s="185">
        <f t="shared" si="2"/>
        <v>0</v>
      </c>
      <c r="Y108" s="119"/>
    </row>
    <row r="109" spans="1:25" s="3" customFormat="1" ht="26.25" customHeight="1">
      <c r="A109" s="134" t="s">
        <v>395</v>
      </c>
      <c r="B109" s="247" t="s">
        <v>582</v>
      </c>
      <c r="C109" s="155"/>
      <c r="D109" s="159"/>
      <c r="E109" s="159"/>
      <c r="F109" s="159"/>
      <c r="G109" s="159"/>
      <c r="H109" s="185">
        <f>H94+H77</f>
        <v>4847</v>
      </c>
      <c r="I109" s="270"/>
      <c r="J109" s="270"/>
      <c r="K109" s="282">
        <f>K94+K77</f>
        <v>5209</v>
      </c>
      <c r="L109" s="159"/>
      <c r="M109" s="159"/>
      <c r="N109" s="204">
        <v>0</v>
      </c>
      <c r="O109" s="227"/>
      <c r="P109" s="227"/>
      <c r="Q109" s="204">
        <v>0</v>
      </c>
      <c r="R109" s="159"/>
      <c r="S109" s="159"/>
      <c r="T109" s="204">
        <v>0</v>
      </c>
      <c r="U109" s="159"/>
      <c r="V109" s="159"/>
      <c r="W109" s="204">
        <v>0</v>
      </c>
      <c r="X109" s="204">
        <f t="shared" si="2"/>
        <v>10056</v>
      </c>
      <c r="Y109" s="119"/>
    </row>
    <row r="110" spans="1:25" s="3" customFormat="1" ht="24.75" customHeight="1">
      <c r="A110" s="134" t="s">
        <v>396</v>
      </c>
      <c r="B110" s="250" t="s">
        <v>157</v>
      </c>
      <c r="C110" s="155"/>
      <c r="D110" s="159"/>
      <c r="E110" s="159"/>
      <c r="F110" s="159"/>
      <c r="G110" s="159"/>
      <c r="H110" s="185">
        <f>H99</f>
        <v>0</v>
      </c>
      <c r="I110" s="270"/>
      <c r="J110" s="270"/>
      <c r="K110" s="282">
        <f>K99</f>
        <v>848</v>
      </c>
      <c r="L110" s="159"/>
      <c r="M110" s="159"/>
      <c r="N110" s="185">
        <f>N99</f>
        <v>852</v>
      </c>
      <c r="O110" s="159"/>
      <c r="P110" s="159"/>
      <c r="Q110" s="204">
        <f>Q99</f>
        <v>850</v>
      </c>
      <c r="R110" s="159"/>
      <c r="S110" s="159"/>
      <c r="T110" s="204">
        <f>T99</f>
        <v>0</v>
      </c>
      <c r="U110" s="159"/>
      <c r="V110" s="159"/>
      <c r="W110" s="185">
        <f>W99</f>
        <v>0</v>
      </c>
      <c r="X110" s="204">
        <f t="shared" si="2"/>
        <v>2550</v>
      </c>
      <c r="Y110" s="119"/>
    </row>
    <row r="111" spans="1:25" s="3" customFormat="1" ht="24.75" customHeight="1">
      <c r="A111" s="134" t="s">
        <v>557</v>
      </c>
      <c r="B111" s="300" t="s">
        <v>583</v>
      </c>
      <c r="C111" s="155"/>
      <c r="D111" s="159"/>
      <c r="E111" s="159"/>
      <c r="F111" s="159"/>
      <c r="G111" s="159"/>
      <c r="H111" s="185">
        <v>0</v>
      </c>
      <c r="I111" s="270"/>
      <c r="J111" s="270"/>
      <c r="K111" s="185">
        <v>0</v>
      </c>
      <c r="L111" s="159"/>
      <c r="M111" s="159"/>
      <c r="N111" s="204">
        <f>N94</f>
        <v>4926</v>
      </c>
      <c r="O111" s="227"/>
      <c r="P111" s="227"/>
      <c r="Q111" s="204">
        <f>Q94</f>
        <v>4803</v>
      </c>
      <c r="R111" s="159"/>
      <c r="S111" s="159"/>
      <c r="T111" s="204">
        <f>T94</f>
        <v>4877</v>
      </c>
      <c r="U111" s="159"/>
      <c r="V111" s="159"/>
      <c r="W111" s="204">
        <f>W94</f>
        <v>9852</v>
      </c>
      <c r="X111" s="204">
        <f t="shared" si="2"/>
        <v>24458</v>
      </c>
      <c r="Y111" s="119"/>
    </row>
    <row r="112" spans="1:25" s="3" customFormat="1" ht="15">
      <c r="A112" s="468" t="s">
        <v>177</v>
      </c>
      <c r="B112" s="468"/>
      <c r="C112" s="468"/>
      <c r="D112" s="468"/>
      <c r="E112" s="468"/>
      <c r="F112" s="468"/>
      <c r="G112" s="468"/>
      <c r="H112" s="468"/>
      <c r="I112" s="468"/>
      <c r="J112" s="468"/>
      <c r="K112" s="468"/>
      <c r="L112" s="468"/>
      <c r="M112" s="468"/>
      <c r="N112" s="468"/>
      <c r="O112" s="468"/>
      <c r="P112" s="468"/>
      <c r="Q112" s="468"/>
      <c r="R112" s="468"/>
      <c r="S112" s="468"/>
      <c r="T112" s="468"/>
      <c r="U112" s="468"/>
      <c r="V112" s="468"/>
      <c r="W112" s="468"/>
      <c r="X112" s="468"/>
      <c r="Y112" s="119"/>
    </row>
    <row r="113" spans="1:25" s="3" customFormat="1">
      <c r="A113" s="117"/>
      <c r="D113" s="4"/>
      <c r="E113" s="4"/>
      <c r="F113" s="4"/>
      <c r="G113" s="4"/>
      <c r="H113" s="4"/>
      <c r="I113" s="291"/>
      <c r="J113" s="291"/>
      <c r="K113" s="291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119"/>
    </row>
    <row r="114" spans="1:25" s="3" customFormat="1">
      <c r="A114" s="117"/>
      <c r="D114" s="4"/>
      <c r="E114" s="4"/>
      <c r="F114" s="4"/>
      <c r="G114" s="4"/>
      <c r="H114" s="4"/>
      <c r="I114" s="291"/>
      <c r="J114" s="291"/>
      <c r="K114" s="291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119"/>
    </row>
    <row r="115" spans="1:25" s="3" customFormat="1">
      <c r="A115" s="117"/>
      <c r="D115" s="4"/>
      <c r="E115" s="4"/>
      <c r="F115" s="4"/>
      <c r="G115" s="4"/>
      <c r="H115" s="4"/>
      <c r="I115" s="291"/>
      <c r="J115" s="291"/>
      <c r="K115" s="291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119"/>
    </row>
    <row r="116" spans="1:25">
      <c r="D116" s="2"/>
      <c r="E116" s="2"/>
      <c r="F116" s="2"/>
      <c r="G116" s="2"/>
      <c r="H116" s="2"/>
      <c r="I116" s="291"/>
      <c r="J116" s="291"/>
      <c r="K116" s="29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4"/>
    </row>
    <row r="117" spans="1:25">
      <c r="D117" s="2"/>
      <c r="E117" s="2"/>
      <c r="F117" s="2"/>
      <c r="G117" s="2"/>
      <c r="H117" s="2"/>
      <c r="I117" s="291"/>
      <c r="J117" s="291"/>
      <c r="K117" s="29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4"/>
    </row>
    <row r="118" spans="1:25">
      <c r="D118" s="2"/>
      <c r="E118" s="2"/>
      <c r="F118" s="2"/>
      <c r="G118" s="2"/>
      <c r="H118" s="2"/>
      <c r="I118" s="291"/>
      <c r="J118" s="291"/>
      <c r="K118" s="29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4"/>
    </row>
    <row r="119" spans="1:25">
      <c r="D119" s="2"/>
      <c r="E119" s="2"/>
      <c r="F119" s="2"/>
      <c r="G119" s="2"/>
      <c r="H119" s="2"/>
      <c r="I119" s="291"/>
      <c r="J119" s="291"/>
      <c r="K119" s="29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4"/>
    </row>
    <row r="120" spans="1:25">
      <c r="D120" s="2"/>
      <c r="E120" s="2"/>
      <c r="F120" s="2"/>
      <c r="G120" s="2"/>
      <c r="H120" s="2"/>
      <c r="I120" s="291"/>
      <c r="J120" s="291"/>
      <c r="K120" s="29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4"/>
    </row>
    <row r="121" spans="1:25">
      <c r="D121" s="2"/>
      <c r="E121" s="2"/>
      <c r="F121" s="2"/>
      <c r="G121" s="2"/>
      <c r="H121" s="2"/>
      <c r="I121" s="291"/>
      <c r="J121" s="291"/>
      <c r="K121" s="29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4"/>
    </row>
    <row r="122" spans="1:25">
      <c r="D122" s="2"/>
      <c r="E122" s="2"/>
      <c r="F122" s="2"/>
      <c r="G122" s="2"/>
      <c r="H122" s="2"/>
      <c r="I122" s="291"/>
      <c r="J122" s="291"/>
      <c r="K122" s="29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4"/>
    </row>
    <row r="123" spans="1:25">
      <c r="D123" s="2"/>
      <c r="E123" s="2"/>
      <c r="F123" s="2"/>
      <c r="G123" s="2"/>
      <c r="H123" s="2"/>
      <c r="I123" s="291"/>
      <c r="J123" s="291"/>
      <c r="K123" s="29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4"/>
    </row>
    <row r="124" spans="1:25">
      <c r="D124" s="2"/>
      <c r="E124" s="2"/>
      <c r="F124" s="2"/>
      <c r="G124" s="2"/>
      <c r="H124" s="2"/>
      <c r="I124" s="291"/>
      <c r="J124" s="291"/>
      <c r="K124" s="291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4"/>
    </row>
    <row r="125" spans="1:25">
      <c r="D125" s="2"/>
      <c r="E125" s="2"/>
      <c r="F125" s="2"/>
      <c r="G125" s="2"/>
      <c r="H125" s="2"/>
      <c r="I125" s="291"/>
      <c r="J125" s="291"/>
      <c r="K125" s="291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4"/>
    </row>
    <row r="126" spans="1:25">
      <c r="D126" s="2"/>
      <c r="E126" s="2"/>
      <c r="F126" s="2"/>
      <c r="G126" s="2"/>
      <c r="H126" s="2"/>
      <c r="I126" s="291"/>
      <c r="J126" s="291"/>
      <c r="K126" s="291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4"/>
    </row>
    <row r="127" spans="1:25">
      <c r="D127" s="2"/>
      <c r="E127" s="2"/>
      <c r="F127" s="2"/>
      <c r="G127" s="2"/>
      <c r="H127" s="2"/>
      <c r="I127" s="291"/>
      <c r="J127" s="291"/>
      <c r="K127" s="291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4"/>
    </row>
    <row r="128" spans="1:25">
      <c r="D128" s="2"/>
      <c r="E128" s="2"/>
      <c r="F128" s="2"/>
      <c r="G128" s="2"/>
      <c r="H128" s="2"/>
      <c r="I128" s="291"/>
      <c r="J128" s="291"/>
      <c r="K128" s="29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4"/>
    </row>
    <row r="129" spans="4:24">
      <c r="D129" s="2"/>
      <c r="E129" s="2"/>
      <c r="F129" s="2"/>
      <c r="G129" s="2"/>
      <c r="H129" s="2"/>
      <c r="I129" s="291"/>
      <c r="J129" s="291"/>
      <c r="K129" s="29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4"/>
    </row>
    <row r="130" spans="4:24">
      <c r="D130" s="2"/>
      <c r="E130" s="2"/>
      <c r="F130" s="2"/>
      <c r="G130" s="2"/>
      <c r="H130" s="2"/>
      <c r="I130" s="291"/>
      <c r="J130" s="291"/>
      <c r="K130" s="29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4"/>
    </row>
    <row r="131" spans="4:24">
      <c r="D131" s="2"/>
      <c r="E131" s="2"/>
      <c r="F131" s="2"/>
      <c r="G131" s="2"/>
      <c r="H131" s="2"/>
      <c r="I131" s="291"/>
      <c r="J131" s="291"/>
      <c r="K131" s="29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4"/>
    </row>
    <row r="132" spans="4:24">
      <c r="D132" s="2"/>
      <c r="E132" s="2"/>
      <c r="F132" s="2"/>
      <c r="G132" s="2"/>
      <c r="H132" s="2"/>
      <c r="I132" s="291"/>
      <c r="J132" s="291"/>
      <c r="K132" s="29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4"/>
    </row>
    <row r="133" spans="4:24">
      <c r="D133" s="2"/>
      <c r="E133" s="2"/>
      <c r="F133" s="2"/>
      <c r="G133" s="2"/>
      <c r="H133" s="2"/>
      <c r="I133" s="291"/>
      <c r="J133" s="291"/>
      <c r="K133" s="29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4"/>
    </row>
    <row r="134" spans="4:24">
      <c r="D134" s="2"/>
      <c r="E134" s="2"/>
      <c r="F134" s="2"/>
      <c r="G134" s="2"/>
      <c r="H134" s="2"/>
      <c r="I134" s="291"/>
      <c r="J134" s="291"/>
      <c r="K134" s="29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4"/>
    </row>
    <row r="135" spans="4:24">
      <c r="D135" s="2"/>
      <c r="E135" s="2"/>
      <c r="F135" s="2"/>
      <c r="G135" s="2"/>
      <c r="H135" s="2"/>
      <c r="I135" s="291"/>
      <c r="J135" s="291"/>
      <c r="K135" s="291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4"/>
    </row>
    <row r="136" spans="4:24">
      <c r="D136" s="2"/>
      <c r="E136" s="2"/>
      <c r="F136" s="2"/>
      <c r="G136" s="2"/>
      <c r="H136" s="2"/>
      <c r="I136" s="291"/>
      <c r="J136" s="291"/>
      <c r="K136" s="291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4"/>
    </row>
    <row r="137" spans="4:24">
      <c r="D137" s="2"/>
      <c r="E137" s="2"/>
      <c r="F137" s="2"/>
      <c r="G137" s="2"/>
      <c r="H137" s="2"/>
      <c r="I137" s="291"/>
      <c r="J137" s="291"/>
      <c r="K137" s="291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4"/>
    </row>
    <row r="138" spans="4:24">
      <c r="D138" s="2"/>
      <c r="E138" s="2"/>
      <c r="F138" s="2"/>
      <c r="G138" s="2"/>
      <c r="H138" s="2"/>
      <c r="I138" s="291"/>
      <c r="J138" s="291"/>
      <c r="K138" s="291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4"/>
    </row>
    <row r="139" spans="4:24">
      <c r="D139" s="2"/>
      <c r="E139" s="2"/>
      <c r="F139" s="2"/>
      <c r="G139" s="2"/>
      <c r="H139" s="2"/>
      <c r="I139" s="291"/>
      <c r="J139" s="291"/>
      <c r="K139" s="291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4"/>
    </row>
    <row r="140" spans="4:24">
      <c r="D140" s="2"/>
      <c r="E140" s="2"/>
      <c r="F140" s="2"/>
      <c r="G140" s="2"/>
      <c r="H140" s="2"/>
      <c r="I140" s="291"/>
      <c r="J140" s="291"/>
      <c r="K140" s="29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4"/>
    </row>
    <row r="141" spans="4:24">
      <c r="D141" s="2"/>
      <c r="E141" s="2"/>
      <c r="F141" s="2"/>
      <c r="G141" s="2"/>
      <c r="H141" s="2"/>
      <c r="I141" s="291"/>
      <c r="J141" s="291"/>
      <c r="K141" s="291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4"/>
    </row>
    <row r="142" spans="4:24">
      <c r="D142" s="2"/>
      <c r="E142" s="2"/>
      <c r="F142" s="2"/>
      <c r="G142" s="2"/>
      <c r="H142" s="2"/>
      <c r="I142" s="291"/>
      <c r="J142" s="291"/>
      <c r="K142" s="291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4"/>
    </row>
    <row r="143" spans="4:24">
      <c r="D143" s="2"/>
      <c r="E143" s="2"/>
      <c r="F143" s="2"/>
      <c r="G143" s="2"/>
      <c r="H143" s="2"/>
      <c r="I143" s="291"/>
      <c r="J143" s="291"/>
      <c r="K143" s="291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4"/>
    </row>
    <row r="144" spans="4:24">
      <c r="D144" s="2"/>
      <c r="E144" s="2"/>
      <c r="F144" s="2"/>
      <c r="G144" s="2"/>
      <c r="H144" s="2"/>
      <c r="I144" s="291"/>
      <c r="J144" s="291"/>
      <c r="K144" s="291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4"/>
    </row>
    <row r="145" spans="4:24">
      <c r="D145" s="2"/>
      <c r="E145" s="2"/>
      <c r="F145" s="2"/>
      <c r="G145" s="2"/>
      <c r="H145" s="2"/>
      <c r="I145" s="291"/>
      <c r="J145" s="291"/>
      <c r="K145" s="291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4"/>
    </row>
    <row r="146" spans="4:24">
      <c r="D146" s="2"/>
      <c r="E146" s="2"/>
      <c r="F146" s="2"/>
      <c r="G146" s="2"/>
      <c r="H146" s="2"/>
      <c r="I146" s="291"/>
      <c r="J146" s="291"/>
      <c r="K146" s="291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4"/>
    </row>
    <row r="147" spans="4:24">
      <c r="D147" s="2"/>
      <c r="E147" s="2"/>
      <c r="F147" s="2"/>
      <c r="G147" s="2"/>
      <c r="H147" s="2"/>
      <c r="I147" s="291"/>
      <c r="J147" s="291"/>
      <c r="K147" s="291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4"/>
    </row>
    <row r="148" spans="4:24">
      <c r="D148" s="2"/>
      <c r="E148" s="2"/>
      <c r="F148" s="2"/>
      <c r="G148" s="2"/>
      <c r="H148" s="2"/>
      <c r="I148" s="291"/>
      <c r="J148" s="291"/>
      <c r="K148" s="291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4"/>
    </row>
    <row r="149" spans="4:24">
      <c r="D149" s="2"/>
      <c r="E149" s="2"/>
      <c r="F149" s="2"/>
      <c r="G149" s="2"/>
      <c r="H149" s="2"/>
      <c r="I149" s="291"/>
      <c r="J149" s="291"/>
      <c r="K149" s="291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4"/>
    </row>
    <row r="150" spans="4:24">
      <c r="D150" s="2"/>
      <c r="E150" s="2"/>
      <c r="F150" s="2"/>
      <c r="G150" s="2"/>
      <c r="H150" s="2"/>
      <c r="I150" s="291"/>
      <c r="J150" s="291"/>
      <c r="K150" s="291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4"/>
    </row>
    <row r="151" spans="4:24">
      <c r="D151" s="2"/>
      <c r="E151" s="2"/>
      <c r="F151" s="2"/>
      <c r="G151" s="2"/>
      <c r="H151" s="2"/>
      <c r="I151" s="291"/>
      <c r="J151" s="291"/>
      <c r="K151" s="291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4"/>
    </row>
    <row r="152" spans="4:24">
      <c r="D152" s="2"/>
      <c r="E152" s="2"/>
      <c r="F152" s="2"/>
      <c r="G152" s="2"/>
      <c r="H152" s="2"/>
      <c r="I152" s="291"/>
      <c r="J152" s="291"/>
      <c r="K152" s="291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4"/>
    </row>
    <row r="153" spans="4:24">
      <c r="D153" s="2"/>
      <c r="E153" s="2"/>
      <c r="F153" s="2"/>
      <c r="G153" s="2"/>
      <c r="H153" s="2"/>
      <c r="I153" s="291"/>
      <c r="J153" s="291"/>
      <c r="K153" s="291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4"/>
    </row>
    <row r="154" spans="4:24">
      <c r="D154" s="2"/>
      <c r="E154" s="2"/>
      <c r="F154" s="2"/>
      <c r="G154" s="2"/>
      <c r="H154" s="2"/>
      <c r="I154" s="291"/>
      <c r="J154" s="291"/>
      <c r="K154" s="291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4"/>
    </row>
    <row r="155" spans="4:24">
      <c r="D155" s="2"/>
      <c r="E155" s="2"/>
      <c r="F155" s="2"/>
      <c r="G155" s="2"/>
      <c r="H155" s="2"/>
      <c r="I155" s="291"/>
      <c r="J155" s="291"/>
      <c r="K155" s="291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4"/>
    </row>
    <row r="156" spans="4:24">
      <c r="D156" s="2"/>
      <c r="E156" s="2"/>
      <c r="F156" s="2"/>
      <c r="G156" s="2"/>
      <c r="H156" s="2"/>
      <c r="I156" s="291"/>
      <c r="J156" s="291"/>
      <c r="K156" s="291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4"/>
    </row>
    <row r="157" spans="4:24">
      <c r="D157" s="2"/>
      <c r="E157" s="2"/>
      <c r="F157" s="2"/>
      <c r="G157" s="2"/>
      <c r="H157" s="2"/>
      <c r="I157" s="291"/>
      <c r="J157" s="291"/>
      <c r="K157" s="291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4"/>
    </row>
    <row r="158" spans="4:24">
      <c r="D158" s="2"/>
      <c r="E158" s="2"/>
      <c r="F158" s="2"/>
      <c r="G158" s="2"/>
      <c r="H158" s="2"/>
      <c r="I158" s="291"/>
      <c r="J158" s="291"/>
      <c r="K158" s="291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4"/>
    </row>
    <row r="159" spans="4:24">
      <c r="D159" s="2"/>
      <c r="E159" s="2"/>
      <c r="F159" s="2"/>
      <c r="G159" s="2"/>
      <c r="H159" s="2"/>
      <c r="I159" s="291"/>
      <c r="J159" s="291"/>
      <c r="K159" s="291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4"/>
    </row>
    <row r="160" spans="4:24">
      <c r="D160" s="2"/>
      <c r="E160" s="2"/>
      <c r="F160" s="2"/>
      <c r="G160" s="2"/>
      <c r="H160" s="2"/>
      <c r="I160" s="291"/>
      <c r="J160" s="291"/>
      <c r="K160" s="291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4"/>
    </row>
    <row r="161" spans="4:24">
      <c r="D161" s="2"/>
      <c r="E161" s="2"/>
      <c r="F161" s="2"/>
      <c r="G161" s="2"/>
      <c r="H161" s="2"/>
      <c r="I161" s="291"/>
      <c r="J161" s="291"/>
      <c r="K161" s="291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4"/>
    </row>
    <row r="162" spans="4:24">
      <c r="D162" s="2"/>
      <c r="E162" s="2"/>
      <c r="F162" s="2"/>
      <c r="G162" s="2"/>
      <c r="H162" s="2"/>
      <c r="I162" s="291"/>
      <c r="J162" s="291"/>
      <c r="K162" s="291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4"/>
    </row>
    <row r="163" spans="4:24">
      <c r="D163" s="2"/>
      <c r="E163" s="2"/>
      <c r="F163" s="2"/>
      <c r="G163" s="2"/>
      <c r="H163" s="2"/>
      <c r="I163" s="291"/>
      <c r="J163" s="291"/>
      <c r="K163" s="291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4"/>
    </row>
    <row r="164" spans="4:24">
      <c r="D164" s="2"/>
      <c r="E164" s="2"/>
      <c r="F164" s="2"/>
      <c r="G164" s="2"/>
      <c r="H164" s="2"/>
      <c r="I164" s="291"/>
      <c r="J164" s="291"/>
      <c r="K164" s="291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4"/>
    </row>
    <row r="165" spans="4:24">
      <c r="D165" s="2"/>
      <c r="E165" s="2"/>
      <c r="F165" s="2"/>
      <c r="G165" s="2"/>
      <c r="H165" s="2"/>
      <c r="I165" s="291"/>
      <c r="J165" s="291"/>
      <c r="K165" s="291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4"/>
    </row>
    <row r="166" spans="4:24">
      <c r="D166" s="2"/>
      <c r="E166" s="2"/>
      <c r="F166" s="2"/>
      <c r="G166" s="2"/>
      <c r="H166" s="2"/>
      <c r="I166" s="291"/>
      <c r="J166" s="291"/>
      <c r="K166" s="291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4"/>
    </row>
    <row r="167" spans="4:24">
      <c r="D167" s="2"/>
      <c r="E167" s="2"/>
      <c r="F167" s="2"/>
      <c r="G167" s="2"/>
      <c r="H167" s="2"/>
      <c r="I167" s="291"/>
      <c r="J167" s="291"/>
      <c r="K167" s="29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4"/>
    </row>
    <row r="168" spans="4:24">
      <c r="D168" s="2"/>
      <c r="E168" s="2"/>
      <c r="F168" s="2"/>
      <c r="G168" s="2"/>
      <c r="H168" s="2"/>
      <c r="I168" s="291"/>
      <c r="J168" s="291"/>
      <c r="K168" s="291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4"/>
    </row>
    <row r="169" spans="4:24">
      <c r="D169" s="2"/>
      <c r="E169" s="2"/>
      <c r="F169" s="2"/>
      <c r="G169" s="2"/>
      <c r="H169" s="2"/>
      <c r="I169" s="291"/>
      <c r="J169" s="291"/>
      <c r="K169" s="291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4"/>
    </row>
    <row r="170" spans="4:24">
      <c r="D170" s="2"/>
      <c r="E170" s="2"/>
      <c r="F170" s="2"/>
      <c r="G170" s="2"/>
      <c r="H170" s="2"/>
      <c r="I170" s="291"/>
      <c r="J170" s="291"/>
      <c r="K170" s="291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4"/>
    </row>
    <row r="171" spans="4:24">
      <c r="D171" s="2"/>
      <c r="E171" s="2"/>
      <c r="F171" s="2"/>
      <c r="G171" s="2"/>
      <c r="H171" s="2"/>
      <c r="I171" s="291"/>
      <c r="J171" s="291"/>
      <c r="K171" s="291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4"/>
    </row>
    <row r="172" spans="4:24">
      <c r="D172" s="2"/>
      <c r="E172" s="2"/>
      <c r="F172" s="2"/>
      <c r="G172" s="2"/>
      <c r="H172" s="2"/>
      <c r="I172" s="291"/>
      <c r="J172" s="291"/>
      <c r="K172" s="29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4"/>
    </row>
    <row r="173" spans="4:24">
      <c r="D173" s="2"/>
      <c r="E173" s="2"/>
      <c r="F173" s="2"/>
      <c r="G173" s="2"/>
      <c r="H173" s="2"/>
      <c r="I173" s="291"/>
      <c r="J173" s="291"/>
      <c r="K173" s="291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4"/>
    </row>
    <row r="174" spans="4:24">
      <c r="D174" s="2"/>
      <c r="E174" s="2"/>
      <c r="F174" s="2"/>
      <c r="G174" s="2"/>
      <c r="H174" s="2"/>
      <c r="I174" s="291"/>
      <c r="J174" s="291"/>
      <c r="K174" s="291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4"/>
    </row>
    <row r="175" spans="4:24">
      <c r="D175" s="2"/>
      <c r="E175" s="2"/>
      <c r="F175" s="2"/>
      <c r="G175" s="2"/>
      <c r="H175" s="2"/>
      <c r="I175" s="291"/>
      <c r="J175" s="291"/>
      <c r="K175" s="291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4"/>
    </row>
    <row r="176" spans="4:24">
      <c r="D176" s="2"/>
      <c r="E176" s="2"/>
      <c r="F176" s="2"/>
      <c r="G176" s="2"/>
      <c r="H176" s="2"/>
      <c r="I176" s="291"/>
      <c r="J176" s="291"/>
      <c r="K176" s="291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4"/>
    </row>
    <row r="177" spans="4:24">
      <c r="D177" s="2"/>
      <c r="E177" s="2"/>
      <c r="F177" s="2"/>
      <c r="G177" s="2"/>
      <c r="H177" s="2"/>
      <c r="I177" s="291"/>
      <c r="J177" s="291"/>
      <c r="K177" s="291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4"/>
    </row>
    <row r="178" spans="4:24">
      <c r="D178" s="2"/>
      <c r="E178" s="2"/>
      <c r="F178" s="2"/>
      <c r="G178" s="2"/>
      <c r="H178" s="2"/>
      <c r="I178" s="291"/>
      <c r="J178" s="291"/>
      <c r="K178" s="291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4"/>
    </row>
    <row r="179" spans="4:24">
      <c r="D179" s="2"/>
      <c r="E179" s="2"/>
      <c r="F179" s="2"/>
      <c r="G179" s="2"/>
      <c r="H179" s="2"/>
      <c r="I179" s="291"/>
      <c r="J179" s="291"/>
      <c r="K179" s="291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4"/>
    </row>
    <row r="180" spans="4:24">
      <c r="D180" s="2"/>
      <c r="E180" s="2"/>
      <c r="F180" s="2"/>
      <c r="G180" s="2"/>
      <c r="H180" s="2"/>
      <c r="I180" s="291"/>
      <c r="J180" s="291"/>
      <c r="K180" s="291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4"/>
    </row>
    <row r="181" spans="4:24">
      <c r="D181" s="2"/>
      <c r="E181" s="2"/>
      <c r="F181" s="2"/>
      <c r="G181" s="2"/>
      <c r="H181" s="2"/>
      <c r="I181" s="291"/>
      <c r="J181" s="291"/>
      <c r="K181" s="291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4"/>
    </row>
    <row r="182" spans="4:24">
      <c r="D182" s="2"/>
      <c r="E182" s="2"/>
      <c r="F182" s="2"/>
      <c r="G182" s="2"/>
      <c r="H182" s="2"/>
      <c r="I182" s="291"/>
      <c r="J182" s="291"/>
      <c r="K182" s="291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4"/>
    </row>
    <row r="183" spans="4:24">
      <c r="D183" s="2"/>
      <c r="E183" s="2"/>
      <c r="F183" s="2"/>
      <c r="G183" s="2"/>
      <c r="H183" s="2"/>
      <c r="I183" s="291"/>
      <c r="J183" s="291"/>
      <c r="K183" s="291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4"/>
    </row>
    <row r="184" spans="4:24">
      <c r="D184" s="2"/>
      <c r="E184" s="2"/>
      <c r="F184" s="2"/>
      <c r="G184" s="2"/>
      <c r="H184" s="2"/>
      <c r="I184" s="291"/>
      <c r="J184" s="291"/>
      <c r="K184" s="291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4"/>
    </row>
    <row r="185" spans="4:24">
      <c r="D185" s="2"/>
      <c r="E185" s="2"/>
      <c r="F185" s="2"/>
      <c r="G185" s="2"/>
      <c r="H185" s="2"/>
      <c r="I185" s="291"/>
      <c r="J185" s="291"/>
      <c r="K185" s="291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4"/>
    </row>
    <row r="186" spans="4:24">
      <c r="D186" s="2"/>
      <c r="E186" s="2"/>
      <c r="F186" s="2"/>
      <c r="G186" s="2"/>
      <c r="H186" s="2"/>
      <c r="I186" s="291"/>
      <c r="J186" s="291"/>
      <c r="K186" s="291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4"/>
    </row>
    <row r="187" spans="4:24">
      <c r="D187" s="2"/>
      <c r="E187" s="2"/>
      <c r="F187" s="2"/>
      <c r="G187" s="2"/>
      <c r="H187" s="2"/>
      <c r="I187" s="291"/>
      <c r="J187" s="291"/>
      <c r="K187" s="291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4"/>
    </row>
    <row r="188" spans="4:24">
      <c r="D188" s="2"/>
      <c r="E188" s="2"/>
      <c r="F188" s="2"/>
      <c r="G188" s="2"/>
      <c r="H188" s="2"/>
      <c r="I188" s="291"/>
      <c r="J188" s="291"/>
      <c r="K188" s="291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4"/>
    </row>
    <row r="189" spans="4:24">
      <c r="D189" s="2"/>
      <c r="E189" s="2"/>
      <c r="F189" s="2"/>
      <c r="G189" s="2"/>
      <c r="H189" s="2"/>
      <c r="I189" s="291"/>
      <c r="J189" s="291"/>
      <c r="K189" s="291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4"/>
    </row>
    <row r="190" spans="4:24">
      <c r="D190" s="2"/>
      <c r="E190" s="2"/>
      <c r="F190" s="2"/>
      <c r="G190" s="2"/>
      <c r="H190" s="2"/>
      <c r="I190" s="291"/>
      <c r="J190" s="291"/>
      <c r="K190" s="291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4"/>
    </row>
    <row r="191" spans="4:24">
      <c r="D191" s="2"/>
      <c r="E191" s="2"/>
      <c r="F191" s="2"/>
      <c r="G191" s="2"/>
      <c r="H191" s="2"/>
      <c r="I191" s="291"/>
      <c r="J191" s="291"/>
      <c r="K191" s="291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4"/>
    </row>
    <row r="192" spans="4:24">
      <c r="D192" s="2"/>
      <c r="E192" s="2"/>
      <c r="F192" s="2"/>
      <c r="G192" s="2"/>
      <c r="H192" s="2"/>
      <c r="I192" s="291"/>
      <c r="J192" s="291"/>
      <c r="K192" s="291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4"/>
    </row>
    <row r="193" spans="4:24">
      <c r="D193" s="2"/>
      <c r="E193" s="2"/>
      <c r="F193" s="2"/>
      <c r="G193" s="2"/>
      <c r="H193" s="2"/>
      <c r="I193" s="291"/>
      <c r="J193" s="291"/>
      <c r="K193" s="291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4"/>
    </row>
    <row r="194" spans="4:24">
      <c r="D194" s="2"/>
      <c r="E194" s="2"/>
      <c r="F194" s="2"/>
      <c r="G194" s="2"/>
      <c r="H194" s="2"/>
      <c r="I194" s="291"/>
      <c r="J194" s="291"/>
      <c r="K194" s="291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4"/>
    </row>
    <row r="195" spans="4:24">
      <c r="D195" s="2"/>
      <c r="E195" s="2"/>
      <c r="F195" s="2"/>
      <c r="G195" s="2"/>
      <c r="H195" s="2"/>
      <c r="I195" s="291"/>
      <c r="J195" s="291"/>
      <c r="K195" s="291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4"/>
    </row>
    <row r="196" spans="4:24">
      <c r="D196" s="2"/>
      <c r="E196" s="2"/>
      <c r="F196" s="2"/>
      <c r="G196" s="2"/>
      <c r="H196" s="2"/>
      <c r="I196" s="291"/>
      <c r="J196" s="291"/>
      <c r="K196" s="291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4"/>
    </row>
    <row r="197" spans="4:24">
      <c r="D197" s="2"/>
      <c r="E197" s="2"/>
      <c r="F197" s="2"/>
      <c r="G197" s="2"/>
      <c r="H197" s="2"/>
      <c r="I197" s="291"/>
      <c r="J197" s="291"/>
      <c r="K197" s="291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4"/>
    </row>
    <row r="198" spans="4:24">
      <c r="D198" s="2"/>
      <c r="E198" s="2"/>
      <c r="F198" s="2"/>
      <c r="G198" s="2"/>
      <c r="H198" s="2"/>
      <c r="I198" s="291"/>
      <c r="J198" s="291"/>
      <c r="K198" s="291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4"/>
    </row>
    <row r="199" spans="4:24">
      <c r="D199" s="2"/>
      <c r="E199" s="2"/>
      <c r="F199" s="2"/>
      <c r="G199" s="2"/>
      <c r="H199" s="2"/>
      <c r="I199" s="291"/>
      <c r="J199" s="291"/>
      <c r="K199" s="291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4"/>
    </row>
    <row r="200" spans="4:24">
      <c r="D200" s="2"/>
      <c r="E200" s="2"/>
      <c r="F200" s="2"/>
      <c r="G200" s="2"/>
      <c r="H200" s="2"/>
      <c r="I200" s="291"/>
      <c r="J200" s="291"/>
      <c r="K200" s="291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4"/>
    </row>
    <row r="201" spans="4:24">
      <c r="D201" s="2"/>
      <c r="E201" s="2"/>
      <c r="F201" s="2"/>
      <c r="G201" s="2"/>
      <c r="H201" s="2"/>
      <c r="I201" s="291"/>
      <c r="J201" s="291"/>
      <c r="K201" s="291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4"/>
    </row>
    <row r="202" spans="4:24">
      <c r="D202" s="2"/>
      <c r="E202" s="2"/>
      <c r="F202" s="2"/>
      <c r="G202" s="2"/>
      <c r="H202" s="2"/>
      <c r="I202" s="291"/>
      <c r="J202" s="291"/>
      <c r="K202" s="291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4"/>
    </row>
    <row r="203" spans="4:24">
      <c r="D203" s="2"/>
      <c r="E203" s="2"/>
      <c r="F203" s="2"/>
      <c r="G203" s="2"/>
      <c r="H203" s="2"/>
      <c r="I203" s="291"/>
      <c r="J203" s="291"/>
      <c r="K203" s="291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4"/>
    </row>
    <row r="204" spans="4:24">
      <c r="D204" s="2"/>
      <c r="E204" s="2"/>
      <c r="F204" s="2"/>
      <c r="G204" s="2"/>
      <c r="H204" s="2"/>
      <c r="I204" s="291"/>
      <c r="J204" s="291"/>
      <c r="K204" s="291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4"/>
    </row>
    <row r="205" spans="4:24">
      <c r="D205" s="2"/>
      <c r="E205" s="2"/>
      <c r="F205" s="2"/>
      <c r="G205" s="2"/>
      <c r="H205" s="2"/>
      <c r="I205" s="291"/>
      <c r="J205" s="291"/>
      <c r="K205" s="291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4"/>
    </row>
    <row r="206" spans="4:24">
      <c r="D206" s="2"/>
      <c r="E206" s="2"/>
      <c r="F206" s="2"/>
      <c r="G206" s="2"/>
      <c r="H206" s="2"/>
      <c r="I206" s="291"/>
      <c r="J206" s="291"/>
      <c r="K206" s="291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4"/>
    </row>
    <row r="207" spans="4:24">
      <c r="D207" s="2"/>
      <c r="E207" s="2"/>
      <c r="F207" s="2"/>
      <c r="G207" s="2"/>
      <c r="H207" s="2"/>
      <c r="I207" s="291"/>
      <c r="J207" s="291"/>
      <c r="K207" s="291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4"/>
    </row>
    <row r="208" spans="4:24">
      <c r="D208" s="2"/>
      <c r="E208" s="2"/>
      <c r="F208" s="2"/>
      <c r="G208" s="2"/>
      <c r="H208" s="2"/>
      <c r="I208" s="291"/>
      <c r="J208" s="291"/>
      <c r="K208" s="291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4"/>
    </row>
    <row r="209" spans="4:24">
      <c r="D209" s="2"/>
      <c r="E209" s="2"/>
      <c r="F209" s="2"/>
      <c r="G209" s="2"/>
      <c r="H209" s="2"/>
      <c r="I209" s="291"/>
      <c r="J209" s="291"/>
      <c r="K209" s="291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4"/>
    </row>
    <row r="210" spans="4:24">
      <c r="D210" s="2"/>
      <c r="E210" s="2"/>
      <c r="F210" s="2"/>
      <c r="G210" s="2"/>
      <c r="H210" s="2"/>
      <c r="I210" s="291"/>
      <c r="J210" s="291"/>
      <c r="K210" s="291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4"/>
    </row>
    <row r="211" spans="4:24">
      <c r="D211" s="2"/>
      <c r="E211" s="2"/>
      <c r="F211" s="2"/>
      <c r="G211" s="2"/>
      <c r="H211" s="2"/>
      <c r="I211" s="291"/>
      <c r="J211" s="291"/>
      <c r="K211" s="291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4"/>
    </row>
    <row r="212" spans="4:24">
      <c r="D212" s="2"/>
      <c r="E212" s="2"/>
      <c r="F212" s="2"/>
      <c r="G212" s="2"/>
      <c r="H212" s="2"/>
      <c r="I212" s="291"/>
      <c r="J212" s="291"/>
      <c r="K212" s="291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4"/>
    </row>
    <row r="213" spans="4:24">
      <c r="D213" s="2"/>
      <c r="E213" s="2"/>
      <c r="F213" s="2"/>
      <c r="G213" s="2"/>
      <c r="H213" s="2"/>
      <c r="I213" s="291"/>
      <c r="J213" s="291"/>
      <c r="K213" s="291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4"/>
    </row>
    <row r="214" spans="4:24">
      <c r="D214" s="2"/>
      <c r="E214" s="2"/>
      <c r="F214" s="2"/>
      <c r="G214" s="2"/>
      <c r="H214" s="2"/>
      <c r="I214" s="291"/>
      <c r="J214" s="291"/>
      <c r="K214" s="291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4"/>
    </row>
    <row r="215" spans="4:24">
      <c r="D215" s="2"/>
      <c r="E215" s="2"/>
      <c r="F215" s="2"/>
      <c r="G215" s="2"/>
      <c r="H215" s="2"/>
      <c r="I215" s="291"/>
      <c r="J215" s="291"/>
      <c r="K215" s="291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4"/>
    </row>
    <row r="216" spans="4:24">
      <c r="D216" s="2"/>
      <c r="E216" s="2"/>
      <c r="F216" s="2"/>
      <c r="G216" s="2"/>
      <c r="H216" s="2"/>
      <c r="I216" s="291"/>
      <c r="J216" s="291"/>
      <c r="K216" s="291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4"/>
    </row>
    <row r="217" spans="4:24">
      <c r="D217" s="2"/>
      <c r="E217" s="2"/>
      <c r="F217" s="2"/>
      <c r="G217" s="2"/>
      <c r="H217" s="2"/>
      <c r="I217" s="291"/>
      <c r="J217" s="291"/>
      <c r="K217" s="291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4"/>
    </row>
    <row r="218" spans="4:24">
      <c r="D218" s="2"/>
      <c r="E218" s="2"/>
      <c r="F218" s="2"/>
      <c r="G218" s="2"/>
      <c r="H218" s="2"/>
      <c r="I218" s="291"/>
      <c r="J218" s="291"/>
      <c r="K218" s="291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4"/>
    </row>
    <row r="219" spans="4:24">
      <c r="D219" s="2"/>
      <c r="E219" s="2"/>
      <c r="F219" s="2"/>
      <c r="G219" s="2"/>
      <c r="H219" s="2"/>
      <c r="I219" s="291"/>
      <c r="J219" s="291"/>
      <c r="K219" s="291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4"/>
    </row>
    <row r="220" spans="4:24">
      <c r="D220" s="2"/>
      <c r="E220" s="2"/>
      <c r="F220" s="2"/>
      <c r="G220" s="2"/>
      <c r="H220" s="2"/>
      <c r="I220" s="291"/>
      <c r="J220" s="291"/>
      <c r="K220" s="291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4"/>
    </row>
    <row r="221" spans="4:24">
      <c r="D221" s="2"/>
      <c r="E221" s="2"/>
      <c r="F221" s="2"/>
      <c r="G221" s="2"/>
      <c r="H221" s="2"/>
      <c r="I221" s="291"/>
      <c r="J221" s="291"/>
      <c r="K221" s="291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4"/>
    </row>
    <row r="222" spans="4:24">
      <c r="D222" s="2"/>
      <c r="E222" s="2"/>
      <c r="F222" s="2"/>
      <c r="G222" s="2"/>
      <c r="H222" s="2"/>
      <c r="I222" s="291"/>
      <c r="J222" s="291"/>
      <c r="K222" s="291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4"/>
    </row>
    <row r="223" spans="4:24">
      <c r="D223" s="2"/>
      <c r="E223" s="2"/>
      <c r="F223" s="2"/>
      <c r="G223" s="2"/>
      <c r="H223" s="2"/>
      <c r="I223" s="291"/>
      <c r="J223" s="291"/>
      <c r="K223" s="291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4"/>
    </row>
    <row r="224" spans="4:24">
      <c r="D224" s="2"/>
      <c r="E224" s="2"/>
      <c r="F224" s="2"/>
      <c r="G224" s="2"/>
      <c r="H224" s="2"/>
      <c r="I224" s="291"/>
      <c r="J224" s="291"/>
      <c r="K224" s="291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4"/>
    </row>
    <row r="225" spans="4:24">
      <c r="D225" s="2"/>
      <c r="E225" s="2"/>
      <c r="F225" s="2"/>
      <c r="G225" s="2"/>
      <c r="H225" s="2"/>
      <c r="I225" s="291"/>
      <c r="J225" s="291"/>
      <c r="K225" s="291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4"/>
    </row>
    <row r="226" spans="4:24">
      <c r="D226" s="2"/>
      <c r="E226" s="2"/>
      <c r="F226" s="2"/>
      <c r="G226" s="2"/>
      <c r="H226" s="2"/>
      <c r="I226" s="291"/>
      <c r="J226" s="291"/>
      <c r="K226" s="291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4"/>
    </row>
    <row r="227" spans="4:24">
      <c r="D227" s="2"/>
      <c r="E227" s="2"/>
      <c r="F227" s="2"/>
      <c r="G227" s="2"/>
      <c r="H227" s="2"/>
      <c r="I227" s="291"/>
      <c r="J227" s="291"/>
      <c r="K227" s="291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4"/>
    </row>
    <row r="228" spans="4:24">
      <c r="D228" s="2"/>
      <c r="E228" s="2"/>
      <c r="F228" s="2"/>
      <c r="G228" s="2"/>
      <c r="H228" s="2"/>
      <c r="I228" s="291"/>
      <c r="J228" s="291"/>
      <c r="K228" s="291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4"/>
    </row>
    <row r="229" spans="4:24">
      <c r="D229" s="2"/>
      <c r="E229" s="2"/>
      <c r="F229" s="2"/>
      <c r="G229" s="2"/>
      <c r="H229" s="2"/>
      <c r="I229" s="291"/>
      <c r="J229" s="291"/>
      <c r="K229" s="291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4"/>
    </row>
    <row r="230" spans="4:24">
      <c r="D230" s="2"/>
      <c r="E230" s="2"/>
      <c r="F230" s="2"/>
      <c r="G230" s="2"/>
      <c r="H230" s="2"/>
      <c r="I230" s="291"/>
      <c r="J230" s="291"/>
      <c r="K230" s="291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4"/>
    </row>
    <row r="231" spans="4:24">
      <c r="D231" s="2"/>
      <c r="E231" s="2"/>
      <c r="F231" s="2"/>
      <c r="G231" s="2"/>
      <c r="H231" s="2"/>
      <c r="I231" s="291"/>
      <c r="J231" s="291"/>
      <c r="K231" s="291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4"/>
    </row>
    <row r="232" spans="4:24">
      <c r="D232" s="2"/>
      <c r="E232" s="2"/>
      <c r="F232" s="2"/>
      <c r="G232" s="2"/>
      <c r="H232" s="2"/>
      <c r="I232" s="291"/>
      <c r="J232" s="291"/>
      <c r="K232" s="291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4"/>
    </row>
    <row r="233" spans="4:24">
      <c r="D233" s="2"/>
      <c r="E233" s="2"/>
      <c r="F233" s="2"/>
      <c r="G233" s="2"/>
      <c r="H233" s="2"/>
      <c r="I233" s="291"/>
      <c r="J233" s="291"/>
      <c r="K233" s="291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4"/>
    </row>
    <row r="234" spans="4:24">
      <c r="D234" s="2"/>
      <c r="E234" s="2"/>
      <c r="F234" s="2"/>
      <c r="G234" s="2"/>
      <c r="H234" s="2"/>
      <c r="I234" s="291"/>
      <c r="J234" s="291"/>
      <c r="K234" s="291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4"/>
    </row>
    <row r="235" spans="4:24">
      <c r="D235" s="2"/>
      <c r="E235" s="2"/>
      <c r="F235" s="2"/>
      <c r="G235" s="2"/>
      <c r="H235" s="2"/>
      <c r="I235" s="291"/>
      <c r="J235" s="291"/>
      <c r="K235" s="291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4"/>
    </row>
    <row r="236" spans="4:24">
      <c r="D236" s="2"/>
      <c r="E236" s="2"/>
      <c r="F236" s="2"/>
      <c r="G236" s="2"/>
      <c r="H236" s="2"/>
      <c r="I236" s="291"/>
      <c r="J236" s="291"/>
      <c r="K236" s="291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4"/>
    </row>
    <row r="237" spans="4:24">
      <c r="D237" s="2"/>
      <c r="E237" s="2"/>
      <c r="F237" s="2"/>
      <c r="G237" s="2"/>
      <c r="H237" s="2"/>
      <c r="I237" s="291"/>
      <c r="J237" s="291"/>
      <c r="K237" s="291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4"/>
    </row>
    <row r="238" spans="4:24">
      <c r="D238" s="2"/>
      <c r="E238" s="2"/>
      <c r="F238" s="2"/>
      <c r="G238" s="2"/>
      <c r="H238" s="2"/>
      <c r="I238" s="291"/>
      <c r="J238" s="291"/>
      <c r="K238" s="291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4"/>
    </row>
    <row r="239" spans="4:24">
      <c r="D239" s="2"/>
      <c r="E239" s="2"/>
      <c r="F239" s="2"/>
      <c r="G239" s="2"/>
      <c r="H239" s="2"/>
      <c r="I239" s="291"/>
      <c r="J239" s="291"/>
      <c r="K239" s="291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4"/>
    </row>
    <row r="240" spans="4:24">
      <c r="D240" s="2"/>
      <c r="E240" s="2"/>
      <c r="F240" s="2"/>
      <c r="G240" s="2"/>
      <c r="H240" s="2"/>
      <c r="I240" s="291"/>
      <c r="J240" s="291"/>
      <c r="K240" s="291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4"/>
    </row>
    <row r="241" spans="4:24">
      <c r="D241" s="2"/>
      <c r="E241" s="2"/>
      <c r="F241" s="2"/>
      <c r="G241" s="2"/>
      <c r="H241" s="2"/>
      <c r="I241" s="291"/>
      <c r="J241" s="291"/>
      <c r="K241" s="291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4"/>
    </row>
    <row r="242" spans="4:24">
      <c r="D242" s="2"/>
      <c r="E242" s="2"/>
      <c r="F242" s="2"/>
      <c r="G242" s="2"/>
      <c r="H242" s="2"/>
      <c r="I242" s="291"/>
      <c r="J242" s="291"/>
      <c r="K242" s="291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4"/>
    </row>
    <row r="243" spans="4:24">
      <c r="D243" s="2"/>
      <c r="E243" s="2"/>
      <c r="F243" s="2"/>
      <c r="G243" s="2"/>
      <c r="H243" s="2"/>
      <c r="I243" s="291"/>
      <c r="J243" s="291"/>
      <c r="K243" s="291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4"/>
    </row>
    <row r="244" spans="4:24">
      <c r="D244" s="2"/>
      <c r="E244" s="2"/>
      <c r="F244" s="2"/>
      <c r="G244" s="2"/>
      <c r="H244" s="2"/>
      <c r="I244" s="291"/>
      <c r="J244" s="291"/>
      <c r="K244" s="291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4"/>
    </row>
    <row r="245" spans="4:24">
      <c r="D245" s="2"/>
      <c r="E245" s="2"/>
      <c r="F245" s="2"/>
      <c r="G245" s="2"/>
      <c r="H245" s="2"/>
      <c r="I245" s="291"/>
      <c r="J245" s="291"/>
      <c r="K245" s="291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4"/>
    </row>
    <row r="246" spans="4:24">
      <c r="D246" s="2"/>
      <c r="E246" s="2"/>
      <c r="F246" s="2"/>
      <c r="G246" s="2"/>
      <c r="H246" s="2"/>
      <c r="I246" s="291"/>
      <c r="J246" s="291"/>
      <c r="K246" s="291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4"/>
    </row>
    <row r="247" spans="4:24">
      <c r="D247" s="2"/>
      <c r="E247" s="2"/>
      <c r="F247" s="2"/>
      <c r="G247" s="2"/>
      <c r="H247" s="2"/>
      <c r="I247" s="291"/>
      <c r="J247" s="291"/>
      <c r="K247" s="291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4"/>
    </row>
    <row r="248" spans="4:24">
      <c r="D248" s="2"/>
      <c r="E248" s="2"/>
      <c r="F248" s="2"/>
      <c r="G248" s="2"/>
      <c r="H248" s="2"/>
      <c r="I248" s="291"/>
      <c r="J248" s="291"/>
      <c r="K248" s="291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4"/>
    </row>
    <row r="249" spans="4:24">
      <c r="D249" s="2"/>
      <c r="E249" s="2"/>
      <c r="F249" s="2"/>
      <c r="G249" s="2"/>
      <c r="H249" s="2"/>
      <c r="I249" s="291"/>
      <c r="J249" s="291"/>
      <c r="K249" s="291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4"/>
    </row>
    <row r="250" spans="4:24">
      <c r="D250" s="2"/>
      <c r="E250" s="2"/>
      <c r="F250" s="2"/>
      <c r="G250" s="2"/>
      <c r="H250" s="2"/>
      <c r="I250" s="291"/>
      <c r="J250" s="291"/>
      <c r="K250" s="291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4"/>
    </row>
    <row r="251" spans="4:24">
      <c r="D251" s="2"/>
      <c r="E251" s="2"/>
      <c r="F251" s="2"/>
      <c r="G251" s="2"/>
      <c r="H251" s="2"/>
      <c r="I251" s="291"/>
      <c r="J251" s="291"/>
      <c r="K251" s="291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4"/>
    </row>
    <row r="252" spans="4:24">
      <c r="D252" s="2"/>
      <c r="E252" s="2"/>
      <c r="F252" s="2"/>
      <c r="G252" s="2"/>
      <c r="H252" s="2"/>
      <c r="I252" s="291"/>
      <c r="J252" s="291"/>
      <c r="K252" s="291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4"/>
    </row>
    <row r="253" spans="4:24">
      <c r="D253" s="2"/>
      <c r="E253" s="2"/>
      <c r="F253" s="2"/>
      <c r="G253" s="2"/>
      <c r="H253" s="2"/>
      <c r="I253" s="291"/>
      <c r="J253" s="291"/>
      <c r="K253" s="291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4"/>
    </row>
    <row r="254" spans="4:24">
      <c r="D254" s="2"/>
      <c r="E254" s="2"/>
      <c r="F254" s="2"/>
      <c r="G254" s="2"/>
      <c r="H254" s="2"/>
      <c r="I254" s="291"/>
      <c r="J254" s="291"/>
      <c r="K254" s="291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4"/>
    </row>
    <row r="255" spans="4:24">
      <c r="D255" s="2"/>
      <c r="E255" s="2"/>
      <c r="F255" s="2"/>
      <c r="G255" s="2"/>
      <c r="H255" s="2"/>
      <c r="I255" s="291"/>
      <c r="J255" s="291"/>
      <c r="K255" s="291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4"/>
    </row>
    <row r="256" spans="4:24">
      <c r="D256" s="2"/>
      <c r="E256" s="2"/>
      <c r="F256" s="2"/>
      <c r="G256" s="2"/>
      <c r="H256" s="2"/>
      <c r="I256" s="291"/>
      <c r="J256" s="291"/>
      <c r="K256" s="291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4"/>
    </row>
    <row r="257" spans="4:24">
      <c r="D257" s="2"/>
      <c r="E257" s="2"/>
      <c r="F257" s="2"/>
      <c r="G257" s="2"/>
      <c r="H257" s="2"/>
      <c r="I257" s="291"/>
      <c r="J257" s="291"/>
      <c r="K257" s="291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4"/>
    </row>
    <row r="258" spans="4:24">
      <c r="D258" s="2"/>
      <c r="E258" s="2"/>
      <c r="F258" s="2"/>
      <c r="G258" s="2"/>
      <c r="H258" s="2"/>
      <c r="I258" s="291"/>
      <c r="J258" s="291"/>
      <c r="K258" s="291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4"/>
    </row>
    <row r="259" spans="4:24">
      <c r="D259" s="2"/>
      <c r="E259" s="2"/>
      <c r="F259" s="2"/>
      <c r="G259" s="2"/>
      <c r="H259" s="2"/>
      <c r="I259" s="291"/>
      <c r="J259" s="291"/>
      <c r="K259" s="291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4"/>
    </row>
    <row r="260" spans="4:24">
      <c r="D260" s="2"/>
      <c r="E260" s="2"/>
      <c r="F260" s="2"/>
      <c r="G260" s="2"/>
      <c r="H260" s="2"/>
      <c r="I260" s="291"/>
      <c r="J260" s="291"/>
      <c r="K260" s="291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4"/>
    </row>
    <row r="261" spans="4:24">
      <c r="D261" s="2"/>
      <c r="E261" s="2"/>
      <c r="F261" s="2"/>
      <c r="G261" s="2"/>
      <c r="H261" s="2"/>
      <c r="I261" s="291"/>
      <c r="J261" s="291"/>
      <c r="K261" s="291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4"/>
    </row>
    <row r="262" spans="4:24">
      <c r="D262" s="2"/>
      <c r="E262" s="2"/>
      <c r="F262" s="2"/>
      <c r="G262" s="2"/>
      <c r="H262" s="2"/>
      <c r="I262" s="291"/>
      <c r="J262" s="291"/>
      <c r="K262" s="291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4"/>
    </row>
    <row r="263" spans="4:24">
      <c r="D263" s="2"/>
      <c r="E263" s="2"/>
      <c r="F263" s="2"/>
      <c r="G263" s="2"/>
      <c r="H263" s="2"/>
      <c r="I263" s="291"/>
      <c r="J263" s="291"/>
      <c r="K263" s="291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4"/>
    </row>
    <row r="264" spans="4:24">
      <c r="D264" s="2"/>
      <c r="E264" s="2"/>
      <c r="F264" s="2"/>
      <c r="G264" s="2"/>
      <c r="H264" s="2"/>
      <c r="I264" s="291"/>
      <c r="J264" s="291"/>
      <c r="K264" s="291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4"/>
    </row>
    <row r="265" spans="4:24">
      <c r="D265" s="2"/>
      <c r="E265" s="2"/>
      <c r="F265" s="2"/>
      <c r="G265" s="2"/>
      <c r="H265" s="2"/>
      <c r="I265" s="291"/>
      <c r="J265" s="291"/>
      <c r="K265" s="291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4"/>
    </row>
    <row r="266" spans="4:24">
      <c r="D266" s="2"/>
      <c r="E266" s="2"/>
      <c r="F266" s="2"/>
      <c r="G266" s="2"/>
      <c r="H266" s="2"/>
      <c r="I266" s="291"/>
      <c r="J266" s="291"/>
      <c r="K266" s="291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4"/>
    </row>
    <row r="267" spans="4:24">
      <c r="D267" s="2"/>
      <c r="E267" s="2"/>
      <c r="F267" s="2"/>
      <c r="G267" s="2"/>
      <c r="H267" s="2"/>
      <c r="I267" s="291"/>
      <c r="J267" s="291"/>
      <c r="K267" s="291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4"/>
    </row>
    <row r="268" spans="4:24">
      <c r="D268" s="2"/>
      <c r="E268" s="2"/>
      <c r="F268" s="2"/>
      <c r="G268" s="2"/>
      <c r="H268" s="2"/>
      <c r="I268" s="291"/>
      <c r="J268" s="291"/>
      <c r="K268" s="291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4"/>
    </row>
    <row r="269" spans="4:24">
      <c r="D269" s="2"/>
      <c r="E269" s="2"/>
      <c r="F269" s="2"/>
      <c r="G269" s="2"/>
      <c r="H269" s="2"/>
      <c r="I269" s="291"/>
      <c r="J269" s="291"/>
      <c r="K269" s="291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4"/>
    </row>
    <row r="270" spans="4:24">
      <c r="D270" s="2"/>
      <c r="E270" s="2"/>
      <c r="F270" s="2"/>
      <c r="G270" s="2"/>
      <c r="H270" s="2"/>
      <c r="I270" s="291"/>
      <c r="J270" s="291"/>
      <c r="K270" s="291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4"/>
    </row>
    <row r="271" spans="4:24">
      <c r="D271" s="2"/>
      <c r="E271" s="2"/>
      <c r="F271" s="2"/>
      <c r="G271" s="2"/>
      <c r="H271" s="2"/>
      <c r="I271" s="291"/>
      <c r="J271" s="291"/>
      <c r="K271" s="291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4"/>
    </row>
    <row r="272" spans="4:24">
      <c r="D272" s="2"/>
      <c r="E272" s="2"/>
      <c r="F272" s="2"/>
      <c r="G272" s="2"/>
      <c r="H272" s="2"/>
      <c r="I272" s="291"/>
      <c r="J272" s="291"/>
      <c r="K272" s="291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4"/>
    </row>
    <row r="273" spans="4:24">
      <c r="D273" s="2"/>
      <c r="E273" s="2"/>
      <c r="F273" s="2"/>
      <c r="G273" s="2"/>
      <c r="H273" s="2"/>
      <c r="I273" s="291"/>
      <c r="J273" s="291"/>
      <c r="K273" s="291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4"/>
    </row>
    <row r="274" spans="4:24">
      <c r="D274" s="2"/>
      <c r="E274" s="2"/>
      <c r="F274" s="2"/>
      <c r="G274" s="2"/>
      <c r="H274" s="2"/>
      <c r="I274" s="291"/>
      <c r="J274" s="291"/>
      <c r="K274" s="291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4"/>
    </row>
    <row r="275" spans="4:24">
      <c r="D275" s="2"/>
      <c r="E275" s="2"/>
      <c r="F275" s="2"/>
      <c r="G275" s="2"/>
      <c r="H275" s="2"/>
      <c r="I275" s="291"/>
      <c r="J275" s="291"/>
      <c r="K275" s="291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4"/>
    </row>
    <row r="276" spans="4:24">
      <c r="D276" s="2"/>
      <c r="E276" s="2"/>
      <c r="F276" s="2"/>
      <c r="G276" s="2"/>
      <c r="H276" s="2"/>
      <c r="I276" s="291"/>
      <c r="J276" s="291"/>
      <c r="K276" s="291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4"/>
    </row>
    <row r="277" spans="4:24">
      <c r="D277" s="2"/>
      <c r="E277" s="2"/>
      <c r="F277" s="2"/>
      <c r="G277" s="2"/>
      <c r="H277" s="2"/>
      <c r="I277" s="291"/>
      <c r="J277" s="291"/>
      <c r="K277" s="291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4"/>
    </row>
    <row r="278" spans="4:24">
      <c r="D278" s="2"/>
      <c r="E278" s="2"/>
      <c r="F278" s="2"/>
      <c r="G278" s="2"/>
      <c r="H278" s="2"/>
      <c r="I278" s="291"/>
      <c r="J278" s="291"/>
      <c r="K278" s="291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4"/>
    </row>
    <row r="279" spans="4:24">
      <c r="D279" s="2"/>
      <c r="E279" s="2"/>
      <c r="F279" s="2"/>
      <c r="G279" s="2"/>
      <c r="H279" s="2"/>
      <c r="I279" s="291"/>
      <c r="J279" s="291"/>
      <c r="K279" s="291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4"/>
    </row>
    <row r="280" spans="4:24">
      <c r="D280" s="2"/>
      <c r="E280" s="2"/>
      <c r="F280" s="2"/>
      <c r="G280" s="2"/>
      <c r="H280" s="2"/>
      <c r="I280" s="291"/>
      <c r="J280" s="291"/>
      <c r="K280" s="291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4"/>
    </row>
    <row r="281" spans="4:24">
      <c r="D281" s="2"/>
      <c r="E281" s="2"/>
      <c r="F281" s="2"/>
      <c r="G281" s="2"/>
      <c r="H281" s="2"/>
      <c r="I281" s="291"/>
      <c r="J281" s="291"/>
      <c r="K281" s="291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4"/>
    </row>
    <row r="282" spans="4:24">
      <c r="D282" s="2"/>
      <c r="E282" s="2"/>
      <c r="F282" s="2"/>
      <c r="G282" s="2"/>
      <c r="H282" s="2"/>
      <c r="I282" s="291"/>
      <c r="J282" s="291"/>
      <c r="K282" s="291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4"/>
    </row>
    <row r="283" spans="4:24">
      <c r="D283" s="2"/>
      <c r="E283" s="2"/>
      <c r="F283" s="2"/>
      <c r="G283" s="2"/>
      <c r="H283" s="2"/>
      <c r="I283" s="291"/>
      <c r="J283" s="291"/>
      <c r="K283" s="291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4"/>
    </row>
    <row r="284" spans="4:24">
      <c r="D284" s="2"/>
      <c r="E284" s="2"/>
      <c r="F284" s="2"/>
      <c r="G284" s="2"/>
      <c r="H284" s="2"/>
      <c r="I284" s="291"/>
      <c r="J284" s="291"/>
      <c r="K284" s="291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4"/>
    </row>
    <row r="285" spans="4:24">
      <c r="D285" s="2"/>
      <c r="E285" s="2"/>
      <c r="F285" s="2"/>
      <c r="G285" s="2"/>
      <c r="H285" s="2"/>
      <c r="I285" s="291"/>
      <c r="J285" s="291"/>
      <c r="K285" s="291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4"/>
    </row>
    <row r="286" spans="4:24">
      <c r="D286" s="2"/>
      <c r="E286" s="2"/>
      <c r="F286" s="2"/>
      <c r="G286" s="2"/>
      <c r="H286" s="2"/>
      <c r="I286" s="291"/>
      <c r="J286" s="291"/>
      <c r="K286" s="291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4"/>
    </row>
    <row r="287" spans="4:24">
      <c r="D287" s="2"/>
      <c r="E287" s="2"/>
      <c r="F287" s="2"/>
      <c r="G287" s="2"/>
      <c r="H287" s="2"/>
      <c r="I287" s="291"/>
      <c r="J287" s="291"/>
      <c r="K287" s="291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4"/>
    </row>
    <row r="288" spans="4:24">
      <c r="D288" s="2"/>
      <c r="E288" s="2"/>
      <c r="F288" s="2"/>
      <c r="G288" s="2"/>
      <c r="H288" s="2"/>
      <c r="I288" s="291"/>
      <c r="J288" s="291"/>
      <c r="K288" s="291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4"/>
    </row>
    <row r="289" spans="4:24">
      <c r="D289" s="2"/>
      <c r="E289" s="2"/>
      <c r="F289" s="2"/>
      <c r="G289" s="2"/>
      <c r="H289" s="2"/>
      <c r="I289" s="291"/>
      <c r="J289" s="291"/>
      <c r="K289" s="291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4"/>
    </row>
    <row r="290" spans="4:24">
      <c r="D290" s="2"/>
      <c r="E290" s="2"/>
      <c r="F290" s="2"/>
      <c r="G290" s="2"/>
      <c r="H290" s="2"/>
      <c r="I290" s="291"/>
      <c r="J290" s="291"/>
      <c r="K290" s="291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4"/>
    </row>
    <row r="291" spans="4:24">
      <c r="D291" s="2"/>
      <c r="E291" s="2"/>
      <c r="F291" s="2"/>
      <c r="G291" s="2"/>
      <c r="H291" s="2"/>
      <c r="I291" s="291"/>
      <c r="J291" s="291"/>
      <c r="K291" s="291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4"/>
    </row>
  </sheetData>
  <mergeCells count="28">
    <mergeCell ref="J2:X2"/>
    <mergeCell ref="I3:X3"/>
    <mergeCell ref="I4:X4"/>
    <mergeCell ref="K6:X6"/>
    <mergeCell ref="B12:X12"/>
    <mergeCell ref="B13:X13"/>
    <mergeCell ref="A7:X7"/>
    <mergeCell ref="A9:A10"/>
    <mergeCell ref="B9:B10"/>
    <mergeCell ref="C9:C10"/>
    <mergeCell ref="D9:D10"/>
    <mergeCell ref="E9:E10"/>
    <mergeCell ref="F9:H9"/>
    <mergeCell ref="I9:K9"/>
    <mergeCell ref="L9:N9"/>
    <mergeCell ref="O9:Q9"/>
    <mergeCell ref="U9:W9"/>
    <mergeCell ref="X9:X10"/>
    <mergeCell ref="R9:T9"/>
    <mergeCell ref="B96:X96"/>
    <mergeCell ref="B98:C98"/>
    <mergeCell ref="B100:C100"/>
    <mergeCell ref="A112:X112"/>
    <mergeCell ref="B71:C71"/>
    <mergeCell ref="B81:X81"/>
    <mergeCell ref="B85:C85"/>
    <mergeCell ref="B93:C93"/>
    <mergeCell ref="B89:X89"/>
  </mergeCells>
  <phoneticPr fontId="28" type="noConversion"/>
  <pageMargins left="0.15748031496062992" right="0.15748031496062992" top="0.15748031496062992" bottom="0.16" header="0.18" footer="0.31496062992125984"/>
  <pageSetup paperSize="9" scale="6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N291"/>
  <sheetViews>
    <sheetView topLeftCell="A9" zoomScale="90" zoomScaleNormal="90" workbookViewId="0">
      <pane ySplit="3" topLeftCell="A77" activePane="bottomLeft" state="frozen"/>
      <selection activeCell="A9" sqref="A9"/>
      <selection pane="bottomLeft" activeCell="E98" sqref="E98"/>
    </sheetView>
  </sheetViews>
  <sheetFormatPr defaultRowHeight="15.75"/>
  <cols>
    <col min="1" max="1" width="5.85546875" style="116" customWidth="1"/>
    <col min="2" max="2" width="40.285156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253" customWidth="1"/>
    <col min="10" max="10" width="8.140625" style="253" customWidth="1"/>
    <col min="11" max="11" width="8.42578125" style="253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7.42578125" style="1" customWidth="1"/>
    <col min="22" max="22" width="8" style="1" customWidth="1"/>
    <col min="23" max="23" width="10.28515625" style="1" customWidth="1"/>
    <col min="24" max="24" width="8.7109375" style="3" customWidth="1"/>
    <col min="25" max="25" width="44.5703125" style="5" customWidth="1"/>
    <col min="26" max="16384" width="9.140625" style="1"/>
  </cols>
  <sheetData>
    <row r="1" spans="1:38" ht="9" customHeight="1"/>
    <row r="2" spans="1:38" s="3" customFormat="1">
      <c r="A2" s="117"/>
      <c r="I2" s="253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481"/>
      <c r="W2" s="481"/>
      <c r="X2" s="481"/>
      <c r="Y2" s="119"/>
    </row>
    <row r="3" spans="1:38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481"/>
      <c r="W3" s="481"/>
      <c r="X3" s="481"/>
      <c r="Y3" s="119"/>
    </row>
    <row r="4" spans="1:38" s="3" customFormat="1" ht="16.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481"/>
      <c r="W4" s="481"/>
      <c r="X4" s="481"/>
      <c r="Y4" s="119"/>
    </row>
    <row r="5" spans="1:38" s="3" customFormat="1" ht="20.25" customHeight="1">
      <c r="A5" s="117"/>
      <c r="I5" s="254"/>
      <c r="J5" s="254"/>
      <c r="K5" s="254"/>
      <c r="L5" s="118"/>
      <c r="M5" s="118"/>
      <c r="N5" s="118"/>
      <c r="O5" s="118"/>
      <c r="P5" s="118"/>
      <c r="Q5" s="118" t="s">
        <v>71</v>
      </c>
      <c r="R5" s="118"/>
      <c r="S5" s="118"/>
      <c r="T5" s="118"/>
      <c r="U5" s="118"/>
      <c r="V5" s="118"/>
      <c r="W5" s="118"/>
      <c r="X5" s="118"/>
      <c r="Y5" s="119"/>
    </row>
    <row r="6" spans="1:38" s="3" customFormat="1" ht="36" customHeight="1">
      <c r="A6" s="117"/>
      <c r="I6" s="254"/>
      <c r="J6" s="254"/>
      <c r="K6" s="484" t="s">
        <v>335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484"/>
      <c r="W6" s="484"/>
      <c r="X6" s="484"/>
      <c r="Y6" s="119"/>
    </row>
    <row r="7" spans="1:38" s="3" customFormat="1" ht="18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483"/>
      <c r="W7" s="483"/>
      <c r="X7" s="483"/>
      <c r="Y7" s="119"/>
    </row>
    <row r="8" spans="1:38" s="3" customFormat="1" ht="2.25" customHeight="1">
      <c r="A8" s="117"/>
      <c r="I8" s="253"/>
      <c r="J8" s="253"/>
      <c r="K8" s="253"/>
      <c r="Y8" s="119"/>
    </row>
    <row r="9" spans="1:38" s="3" customFormat="1" ht="15" customHeight="1">
      <c r="A9" s="476" t="s">
        <v>57</v>
      </c>
      <c r="B9" s="478" t="s">
        <v>64</v>
      </c>
      <c r="C9" s="499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361</v>
      </c>
      <c r="P9" s="480"/>
      <c r="Q9" s="480"/>
      <c r="R9" s="488" t="s">
        <v>533</v>
      </c>
      <c r="S9" s="489"/>
      <c r="T9" s="490"/>
      <c r="U9" s="488" t="s">
        <v>588</v>
      </c>
      <c r="V9" s="489"/>
      <c r="W9" s="490"/>
      <c r="X9" s="478" t="s">
        <v>322</v>
      </c>
      <c r="Y9" s="119"/>
    </row>
    <row r="10" spans="1:38" s="3" customFormat="1" ht="136.5" hidden="1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255" t="s">
        <v>68</v>
      </c>
      <c r="J10" s="255" t="s">
        <v>323</v>
      </c>
      <c r="K10" s="255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120" t="s">
        <v>68</v>
      </c>
      <c r="S10" s="120" t="s">
        <v>323</v>
      </c>
      <c r="T10" s="120" t="s">
        <v>324</v>
      </c>
      <c r="U10" s="120" t="s">
        <v>68</v>
      </c>
      <c r="V10" s="120" t="s">
        <v>323</v>
      </c>
      <c r="W10" s="120" t="s">
        <v>324</v>
      </c>
      <c r="X10" s="479"/>
      <c r="Y10" s="119"/>
    </row>
    <row r="11" spans="1:38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256">
        <v>9</v>
      </c>
      <c r="J11" s="256">
        <v>10</v>
      </c>
      <c r="K11" s="256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22">
        <v>19</v>
      </c>
      <c r="T11" s="122">
        <v>20</v>
      </c>
      <c r="U11" s="122">
        <v>21</v>
      </c>
      <c r="V11" s="122">
        <v>22</v>
      </c>
      <c r="W11" s="122">
        <v>23</v>
      </c>
      <c r="X11" s="122">
        <v>24</v>
      </c>
      <c r="Y11" s="119"/>
    </row>
    <row r="12" spans="1:38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7"/>
      <c r="Y12" s="119"/>
    </row>
    <row r="13" spans="1:38" s="3" customFormat="1" ht="33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2"/>
      <c r="V13" s="462"/>
      <c r="W13" s="462"/>
      <c r="X13" s="463"/>
      <c r="Y13" s="123"/>
      <c r="Z13" s="124"/>
      <c r="AA13" s="124"/>
      <c r="AB13" s="124"/>
      <c r="AC13" s="124"/>
      <c r="AD13" s="124"/>
      <c r="AE13" s="124"/>
      <c r="AF13" s="125"/>
      <c r="AG13" s="125"/>
      <c r="AH13" s="125"/>
      <c r="AI13" s="125"/>
      <c r="AJ13" s="125"/>
      <c r="AK13" s="126"/>
      <c r="AL13" s="126"/>
    </row>
    <row r="14" spans="1:38" s="3" customFormat="1" ht="51.7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257"/>
      <c r="J14" s="257"/>
      <c r="K14" s="257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2"/>
      <c r="Y14" s="133"/>
    </row>
    <row r="15" spans="1:38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585</v>
      </c>
      <c r="E15" s="135" t="s">
        <v>569</v>
      </c>
      <c r="F15" s="136" t="s">
        <v>417</v>
      </c>
      <c r="G15" s="138" t="s">
        <v>346</v>
      </c>
      <c r="H15" s="115">
        <v>600</v>
      </c>
      <c r="I15" s="258" t="s">
        <v>445</v>
      </c>
      <c r="J15" s="259" t="s">
        <v>419</v>
      </c>
      <c r="K15" s="260">
        <v>6800</v>
      </c>
      <c r="L15" s="136" t="s">
        <v>589</v>
      </c>
      <c r="M15" s="138" t="s">
        <v>560</v>
      </c>
      <c r="N15" s="115">
        <v>4296</v>
      </c>
      <c r="O15" s="136" t="s">
        <v>590</v>
      </c>
      <c r="P15" s="138" t="s">
        <v>552</v>
      </c>
      <c r="Q15" s="115">
        <v>1796</v>
      </c>
      <c r="R15" s="138" t="s">
        <v>553</v>
      </c>
      <c r="S15" s="138" t="s">
        <v>554</v>
      </c>
      <c r="T15" s="115">
        <v>1796</v>
      </c>
      <c r="U15" s="136" t="s">
        <v>591</v>
      </c>
      <c r="V15" s="138" t="s">
        <v>556</v>
      </c>
      <c r="W15" s="115">
        <v>2904</v>
      </c>
      <c r="X15" s="115">
        <f>H15+K15+W15+N15+Q15+T15</f>
        <v>18192</v>
      </c>
      <c r="Y15" s="123"/>
    </row>
    <row r="16" spans="1:38" s="3" customFormat="1" ht="72.75" customHeight="1">
      <c r="A16" s="139" t="s">
        <v>61</v>
      </c>
      <c r="B16" s="140" t="s">
        <v>75</v>
      </c>
      <c r="C16" s="141" t="s">
        <v>373</v>
      </c>
      <c r="D16" s="142" t="s">
        <v>584</v>
      </c>
      <c r="E16" s="141" t="s">
        <v>566</v>
      </c>
      <c r="F16" s="143">
        <v>0</v>
      </c>
      <c r="G16" s="144">
        <v>0</v>
      </c>
      <c r="H16" s="145">
        <v>0</v>
      </c>
      <c r="I16" s="261">
        <v>0</v>
      </c>
      <c r="J16" s="262">
        <v>0</v>
      </c>
      <c r="K16" s="263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143">
        <v>0</v>
      </c>
      <c r="S16" s="144">
        <v>0</v>
      </c>
      <c r="T16" s="145">
        <v>0</v>
      </c>
      <c r="U16" s="143" t="s">
        <v>326</v>
      </c>
      <c r="V16" s="146" t="s">
        <v>339</v>
      </c>
      <c r="W16" s="145">
        <v>685</v>
      </c>
      <c r="X16" s="115">
        <f>H16+K16+W16+N16+Q16</f>
        <v>685</v>
      </c>
      <c r="Y16" s="123"/>
    </row>
    <row r="17" spans="1:25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264">
        <v>94</v>
      </c>
      <c r="J17" s="265"/>
      <c r="K17" s="266">
        <f>K15+K16</f>
        <v>6800</v>
      </c>
      <c r="L17" s="149">
        <v>64</v>
      </c>
      <c r="M17" s="150"/>
      <c r="N17" s="151">
        <f>N15+N16</f>
        <v>4296</v>
      </c>
      <c r="O17" s="149">
        <v>31</v>
      </c>
      <c r="P17" s="150"/>
      <c r="Q17" s="151">
        <f>Q15+Q16</f>
        <v>1796</v>
      </c>
      <c r="R17" s="149">
        <v>119</v>
      </c>
      <c r="S17" s="150"/>
      <c r="T17" s="151">
        <f>T15+T16</f>
        <v>1796</v>
      </c>
      <c r="U17" s="149">
        <v>50</v>
      </c>
      <c r="V17" s="150"/>
      <c r="W17" s="151">
        <f>W15+W16</f>
        <v>3589</v>
      </c>
      <c r="X17" s="151">
        <f>X15+X16</f>
        <v>18877</v>
      </c>
      <c r="Y17" s="152"/>
    </row>
    <row r="18" spans="1:25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267"/>
      <c r="J18" s="268"/>
      <c r="K18" s="269"/>
      <c r="L18" s="155"/>
      <c r="M18" s="156"/>
      <c r="N18" s="157"/>
      <c r="O18" s="155"/>
      <c r="P18" s="156"/>
      <c r="Q18" s="157"/>
      <c r="R18" s="155"/>
      <c r="S18" s="156"/>
      <c r="T18" s="157"/>
      <c r="U18" s="155"/>
      <c r="V18" s="156"/>
      <c r="W18" s="157"/>
      <c r="X18" s="157"/>
      <c r="Y18" s="119"/>
    </row>
    <row r="19" spans="1:25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267"/>
      <c r="J19" s="268"/>
      <c r="K19" s="269"/>
      <c r="L19" s="155"/>
      <c r="M19" s="156"/>
      <c r="N19" s="157"/>
      <c r="O19" s="155"/>
      <c r="P19" s="156"/>
      <c r="Q19" s="157"/>
      <c r="R19" s="155"/>
      <c r="S19" s="156"/>
      <c r="T19" s="157"/>
      <c r="U19" s="155"/>
      <c r="V19" s="156"/>
      <c r="W19" s="157"/>
      <c r="X19" s="157"/>
      <c r="Y19" s="119"/>
    </row>
    <row r="20" spans="1:25" s="3" customFormat="1" ht="63" customHeight="1">
      <c r="A20" s="134" t="s">
        <v>93</v>
      </c>
      <c r="B20" s="158" t="s">
        <v>81</v>
      </c>
      <c r="C20" s="135" t="s">
        <v>87</v>
      </c>
      <c r="D20" s="113" t="s">
        <v>584</v>
      </c>
      <c r="E20" s="135" t="s">
        <v>567</v>
      </c>
      <c r="F20" s="112" t="s">
        <v>356</v>
      </c>
      <c r="G20" s="113" t="s">
        <v>357</v>
      </c>
      <c r="H20" s="115">
        <v>222</v>
      </c>
      <c r="I20" s="270">
        <v>0</v>
      </c>
      <c r="J20" s="271">
        <v>0</v>
      </c>
      <c r="K20" s="260">
        <v>0</v>
      </c>
      <c r="L20" s="159">
        <v>0</v>
      </c>
      <c r="M20" s="160">
        <v>0</v>
      </c>
      <c r="N20" s="115">
        <v>0</v>
      </c>
      <c r="O20" s="159">
        <v>0</v>
      </c>
      <c r="P20" s="160">
        <v>0</v>
      </c>
      <c r="Q20" s="115">
        <v>0</v>
      </c>
      <c r="R20" s="112" t="s">
        <v>327</v>
      </c>
      <c r="S20" s="113" t="s">
        <v>537</v>
      </c>
      <c r="T20" s="115">
        <v>256</v>
      </c>
      <c r="U20" s="112">
        <v>0</v>
      </c>
      <c r="V20" s="113">
        <v>0</v>
      </c>
      <c r="W20" s="115">
        <v>0</v>
      </c>
      <c r="X20" s="115">
        <f t="shared" ref="X20:X25" si="0">H20+K20+W20+N20+Q20+T20</f>
        <v>478</v>
      </c>
      <c r="Y20" s="119"/>
    </row>
    <row r="21" spans="1:25" s="3" customFormat="1" ht="98.25" customHeight="1">
      <c r="A21" s="134" t="s">
        <v>94</v>
      </c>
      <c r="B21" s="158" t="s">
        <v>82</v>
      </c>
      <c r="C21" s="135" t="s">
        <v>88</v>
      </c>
      <c r="D21" s="113" t="s">
        <v>584</v>
      </c>
      <c r="E21" s="135" t="s">
        <v>568</v>
      </c>
      <c r="F21" s="159">
        <v>0</v>
      </c>
      <c r="G21" s="160">
        <v>0</v>
      </c>
      <c r="H21" s="115">
        <v>0</v>
      </c>
      <c r="I21" s="270">
        <v>0</v>
      </c>
      <c r="J21" s="271">
        <v>0</v>
      </c>
      <c r="K21" s="260">
        <v>0</v>
      </c>
      <c r="L21" s="159">
        <v>0</v>
      </c>
      <c r="M21" s="160">
        <v>0</v>
      </c>
      <c r="N21" s="115">
        <v>0</v>
      </c>
      <c r="O21" s="159">
        <v>0</v>
      </c>
      <c r="P21" s="160">
        <v>0</v>
      </c>
      <c r="Q21" s="115">
        <v>0</v>
      </c>
      <c r="R21" s="112">
        <v>0</v>
      </c>
      <c r="S21" s="113">
        <v>0</v>
      </c>
      <c r="T21" s="115">
        <v>0</v>
      </c>
      <c r="U21" s="112">
        <v>0</v>
      </c>
      <c r="V21" s="113">
        <v>0</v>
      </c>
      <c r="W21" s="115">
        <v>0</v>
      </c>
      <c r="X21" s="115">
        <f t="shared" si="0"/>
        <v>0</v>
      </c>
      <c r="Y21" s="119"/>
    </row>
    <row r="22" spans="1:25" s="3" customFormat="1" ht="156.75" customHeight="1">
      <c r="A22" s="134" t="s">
        <v>95</v>
      </c>
      <c r="B22" s="158" t="s">
        <v>83</v>
      </c>
      <c r="C22" s="247" t="s">
        <v>565</v>
      </c>
      <c r="D22" s="113" t="s">
        <v>584</v>
      </c>
      <c r="E22" s="135" t="s">
        <v>570</v>
      </c>
      <c r="F22" s="159">
        <v>0</v>
      </c>
      <c r="G22" s="160">
        <v>0</v>
      </c>
      <c r="H22" s="115">
        <v>0</v>
      </c>
      <c r="I22" s="272" t="s">
        <v>485</v>
      </c>
      <c r="J22" s="273" t="s">
        <v>521</v>
      </c>
      <c r="K22" s="260">
        <v>426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59">
        <v>0</v>
      </c>
      <c r="S22" s="160">
        <v>0</v>
      </c>
      <c r="T22" s="115">
        <v>0</v>
      </c>
      <c r="U22" s="159">
        <v>0</v>
      </c>
      <c r="V22" s="160">
        <v>0</v>
      </c>
      <c r="W22" s="115">
        <v>0</v>
      </c>
      <c r="X22" s="115">
        <f t="shared" si="0"/>
        <v>426</v>
      </c>
      <c r="Y22" s="123"/>
    </row>
    <row r="23" spans="1:25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584</v>
      </c>
      <c r="E23" s="135" t="s">
        <v>571</v>
      </c>
      <c r="F23" s="112" t="s">
        <v>329</v>
      </c>
      <c r="G23" s="113" t="s">
        <v>403</v>
      </c>
      <c r="H23" s="115">
        <v>101</v>
      </c>
      <c r="I23" s="270">
        <v>0</v>
      </c>
      <c r="J23" s="273">
        <v>0</v>
      </c>
      <c r="K23" s="260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59">
        <v>0</v>
      </c>
      <c r="S23" s="160">
        <v>0</v>
      </c>
      <c r="T23" s="115">
        <v>0</v>
      </c>
      <c r="U23" s="159">
        <v>0</v>
      </c>
      <c r="V23" s="160">
        <v>0</v>
      </c>
      <c r="W23" s="115">
        <v>0</v>
      </c>
      <c r="X23" s="115">
        <f t="shared" si="0"/>
        <v>101</v>
      </c>
      <c r="Y23" s="119"/>
    </row>
    <row r="24" spans="1:25" s="3" customFormat="1" ht="90" customHeight="1">
      <c r="A24" s="134" t="s">
        <v>97</v>
      </c>
      <c r="B24" s="158" t="s">
        <v>563</v>
      </c>
      <c r="C24" s="135" t="s">
        <v>564</v>
      </c>
      <c r="D24" s="113" t="s">
        <v>584</v>
      </c>
      <c r="E24" s="135" t="s">
        <v>568</v>
      </c>
      <c r="F24" s="159">
        <v>0</v>
      </c>
      <c r="G24" s="160">
        <v>0</v>
      </c>
      <c r="H24" s="115">
        <v>0</v>
      </c>
      <c r="I24" s="270">
        <v>0</v>
      </c>
      <c r="J24" s="273">
        <v>0</v>
      </c>
      <c r="K24" s="260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59">
        <v>0</v>
      </c>
      <c r="S24" s="160">
        <v>0</v>
      </c>
      <c r="T24" s="115">
        <v>0</v>
      </c>
      <c r="U24" s="159">
        <v>0</v>
      </c>
      <c r="V24" s="160">
        <v>0</v>
      </c>
      <c r="W24" s="115">
        <v>0</v>
      </c>
      <c r="X24" s="115">
        <f t="shared" si="0"/>
        <v>0</v>
      </c>
      <c r="Y24" s="119"/>
    </row>
    <row r="25" spans="1:25" s="3" customFormat="1" ht="183" customHeight="1">
      <c r="A25" s="134" t="s">
        <v>98</v>
      </c>
      <c r="B25" s="304" t="s">
        <v>85</v>
      </c>
      <c r="C25" s="299" t="s">
        <v>592</v>
      </c>
      <c r="D25" s="113" t="s">
        <v>584</v>
      </c>
      <c r="E25" s="135" t="s">
        <v>568</v>
      </c>
      <c r="F25" s="159">
        <v>0</v>
      </c>
      <c r="G25" s="160">
        <v>0</v>
      </c>
      <c r="H25" s="115">
        <v>0</v>
      </c>
      <c r="I25" s="270">
        <v>0</v>
      </c>
      <c r="J25" s="271">
        <v>0</v>
      </c>
      <c r="K25" s="260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159">
        <v>0</v>
      </c>
      <c r="S25" s="160">
        <v>0</v>
      </c>
      <c r="T25" s="115">
        <v>0</v>
      </c>
      <c r="U25" s="159">
        <v>0</v>
      </c>
      <c r="V25" s="160">
        <v>0</v>
      </c>
      <c r="W25" s="115">
        <v>0</v>
      </c>
      <c r="X25" s="115">
        <f t="shared" si="0"/>
        <v>0</v>
      </c>
      <c r="Y25" s="119"/>
    </row>
    <row r="26" spans="1:25" s="153" customFormat="1">
      <c r="A26" s="134" t="s">
        <v>99</v>
      </c>
      <c r="B26" s="147" t="s">
        <v>122</v>
      </c>
      <c r="C26" s="148"/>
      <c r="D26" s="148"/>
      <c r="E26" s="148"/>
      <c r="F26" s="149">
        <v>5</v>
      </c>
      <c r="G26" s="150"/>
      <c r="H26" s="161">
        <f>H20+H21+H22+H25+H24+H23</f>
        <v>323</v>
      </c>
      <c r="I26" s="289">
        <f>1+2-1</f>
        <v>2</v>
      </c>
      <c r="J26" s="271">
        <v>0</v>
      </c>
      <c r="K26" s="292">
        <f>K20+K21+K22+K25+K24+K23</f>
        <v>426</v>
      </c>
      <c r="L26" s="162">
        <v>0</v>
      </c>
      <c r="M26" s="163"/>
      <c r="N26" s="161">
        <f>N20+N21+N22+N25+N24+N23</f>
        <v>0</v>
      </c>
      <c r="O26" s="162">
        <v>2</v>
      </c>
      <c r="P26" s="163"/>
      <c r="Q26" s="161">
        <f>Q20+Q21+Q22+Q25+Q24+Q23</f>
        <v>0</v>
      </c>
      <c r="R26" s="162">
        <v>0</v>
      </c>
      <c r="S26" s="163"/>
      <c r="T26" s="161">
        <f>T20+T21+T22+T25+T24</f>
        <v>256</v>
      </c>
      <c r="U26" s="162">
        <v>0</v>
      </c>
      <c r="V26" s="163"/>
      <c r="W26" s="161">
        <f>W20+W21+W22+W25+W24</f>
        <v>0</v>
      </c>
      <c r="X26" s="161">
        <f>SUM(X20:X25)</f>
        <v>1005</v>
      </c>
      <c r="Y26" s="152"/>
    </row>
    <row r="27" spans="1:25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267"/>
      <c r="J27" s="268"/>
      <c r="K27" s="269"/>
      <c r="L27" s="155"/>
      <c r="M27" s="156"/>
      <c r="N27" s="157"/>
      <c r="O27" s="155"/>
      <c r="P27" s="156"/>
      <c r="Q27" s="157"/>
      <c r="R27" s="155"/>
      <c r="S27" s="156"/>
      <c r="T27" s="157"/>
      <c r="U27" s="155"/>
      <c r="V27" s="156"/>
      <c r="W27" s="157"/>
      <c r="X27" s="157"/>
      <c r="Y27" s="119"/>
    </row>
    <row r="28" spans="1:25" s="3" customFormat="1" ht="72" customHeight="1">
      <c r="A28" s="134" t="s">
        <v>101</v>
      </c>
      <c r="B28" s="72" t="s">
        <v>81</v>
      </c>
      <c r="C28" s="135" t="s">
        <v>103</v>
      </c>
      <c r="D28" s="113" t="s">
        <v>584</v>
      </c>
      <c r="E28" s="135" t="s">
        <v>573</v>
      </c>
      <c r="F28" s="112" t="s">
        <v>404</v>
      </c>
      <c r="G28" s="113" t="s">
        <v>414</v>
      </c>
      <c r="H28" s="115">
        <v>56</v>
      </c>
      <c r="I28" s="272" t="s">
        <v>498</v>
      </c>
      <c r="J28" s="273" t="s">
        <v>499</v>
      </c>
      <c r="K28" s="260">
        <v>192.5</v>
      </c>
      <c r="L28" s="159">
        <v>0</v>
      </c>
      <c r="M28" s="160">
        <v>0</v>
      </c>
      <c r="N28" s="115">
        <v>0</v>
      </c>
      <c r="O28" s="159">
        <v>0</v>
      </c>
      <c r="P28" s="160">
        <v>0</v>
      </c>
      <c r="Q28" s="115">
        <v>0</v>
      </c>
      <c r="R28" s="112">
        <v>0</v>
      </c>
      <c r="S28" s="113">
        <v>0</v>
      </c>
      <c r="T28" s="114">
        <v>0</v>
      </c>
      <c r="U28" s="112">
        <v>0</v>
      </c>
      <c r="V28" s="113">
        <v>0</v>
      </c>
      <c r="W28" s="114">
        <v>0</v>
      </c>
      <c r="X28" s="115">
        <f>H28+K28+W28+N28+Q28+T28</f>
        <v>248.5</v>
      </c>
      <c r="Y28" s="119"/>
    </row>
    <row r="29" spans="1:25" s="3" customFormat="1" ht="84.75" customHeight="1">
      <c r="A29" s="134" t="s">
        <v>106</v>
      </c>
      <c r="B29" s="72" t="s">
        <v>82</v>
      </c>
      <c r="C29" s="135" t="s">
        <v>104</v>
      </c>
      <c r="D29" s="113" t="s">
        <v>584</v>
      </c>
      <c r="E29" s="135" t="s">
        <v>568</v>
      </c>
      <c r="F29" s="159">
        <v>0</v>
      </c>
      <c r="G29" s="160">
        <v>0</v>
      </c>
      <c r="H29" s="115">
        <v>0</v>
      </c>
      <c r="I29" s="270">
        <v>0</v>
      </c>
      <c r="J29" s="271">
        <v>0</v>
      </c>
      <c r="K29" s="260">
        <v>0</v>
      </c>
      <c r="L29" s="159">
        <v>0</v>
      </c>
      <c r="M29" s="160">
        <v>0</v>
      </c>
      <c r="N29" s="115">
        <v>0</v>
      </c>
      <c r="O29" s="159">
        <v>0</v>
      </c>
      <c r="P29" s="160">
        <v>0</v>
      </c>
      <c r="Q29" s="115">
        <v>0</v>
      </c>
      <c r="R29" s="112">
        <v>0</v>
      </c>
      <c r="S29" s="113">
        <v>0</v>
      </c>
      <c r="T29" s="114">
        <v>0</v>
      </c>
      <c r="U29" s="112">
        <v>0</v>
      </c>
      <c r="V29" s="113">
        <v>0</v>
      </c>
      <c r="W29" s="114">
        <v>0</v>
      </c>
      <c r="X29" s="115">
        <f>H29+K29+W29+N29+Q29+T29</f>
        <v>0</v>
      </c>
      <c r="Y29" s="119"/>
    </row>
    <row r="30" spans="1:25" s="3" customFormat="1" ht="138" customHeight="1">
      <c r="A30" s="134" t="s">
        <v>107</v>
      </c>
      <c r="B30" s="72" t="s">
        <v>83</v>
      </c>
      <c r="C30" s="247" t="s">
        <v>562</v>
      </c>
      <c r="D30" s="113" t="s">
        <v>584</v>
      </c>
      <c r="E30" s="135" t="s">
        <v>570</v>
      </c>
      <c r="F30" s="159">
        <v>0</v>
      </c>
      <c r="G30" s="160">
        <v>0</v>
      </c>
      <c r="H30" s="115">
        <v>0</v>
      </c>
      <c r="I30" s="272" t="s">
        <v>471</v>
      </c>
      <c r="J30" s="273" t="s">
        <v>522</v>
      </c>
      <c r="K30" s="260">
        <v>170</v>
      </c>
      <c r="L30" s="159">
        <v>0</v>
      </c>
      <c r="M30" s="160">
        <v>0</v>
      </c>
      <c r="N30" s="115">
        <v>0</v>
      </c>
      <c r="O30" s="159">
        <v>0</v>
      </c>
      <c r="P30" s="160">
        <v>0</v>
      </c>
      <c r="Q30" s="115">
        <v>0</v>
      </c>
      <c r="R30" s="112">
        <v>0</v>
      </c>
      <c r="S30" s="113">
        <v>0</v>
      </c>
      <c r="T30" s="114">
        <v>0</v>
      </c>
      <c r="U30" s="112">
        <v>0</v>
      </c>
      <c r="V30" s="113">
        <v>0</v>
      </c>
      <c r="W30" s="114">
        <v>0</v>
      </c>
      <c r="X30" s="115">
        <f>H30+K30+W30+N30+Q30+T30</f>
        <v>170</v>
      </c>
      <c r="Y30" s="119"/>
    </row>
    <row r="31" spans="1:25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1</v>
      </c>
      <c r="G31" s="165"/>
      <c r="H31" s="166">
        <f>H28+H29+H30</f>
        <v>56</v>
      </c>
      <c r="I31" s="274">
        <f>12+1+2</f>
        <v>15</v>
      </c>
      <c r="J31" s="275"/>
      <c r="K31" s="276">
        <f>K28+K29+K30</f>
        <v>362.5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4">
        <v>0</v>
      </c>
      <c r="S31" s="165"/>
      <c r="T31" s="166">
        <f>T28+T29+T30</f>
        <v>0</v>
      </c>
      <c r="U31" s="164">
        <v>0</v>
      </c>
      <c r="V31" s="165"/>
      <c r="W31" s="166">
        <f>W28+W29+W30</f>
        <v>0</v>
      </c>
      <c r="X31" s="167">
        <f>SUM(X28:X30)</f>
        <v>418.5</v>
      </c>
      <c r="Y31" s="152"/>
    </row>
    <row r="32" spans="1:25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267"/>
      <c r="J32" s="268"/>
      <c r="K32" s="269"/>
      <c r="L32" s="155"/>
      <c r="M32" s="156"/>
      <c r="N32" s="157"/>
      <c r="O32" s="155"/>
      <c r="P32" s="156"/>
      <c r="Q32" s="157"/>
      <c r="R32" s="155"/>
      <c r="S32" s="156"/>
      <c r="T32" s="157"/>
      <c r="U32" s="155"/>
      <c r="V32" s="156"/>
      <c r="W32" s="157"/>
      <c r="X32" s="157"/>
      <c r="Y32" s="119"/>
    </row>
    <row r="33" spans="1:25" s="3" customFormat="1" ht="74.25" customHeight="1">
      <c r="A33" s="134" t="s">
        <v>110</v>
      </c>
      <c r="B33" s="72" t="s">
        <v>81</v>
      </c>
      <c r="C33" s="135" t="s">
        <v>111</v>
      </c>
      <c r="D33" s="113" t="s">
        <v>584</v>
      </c>
      <c r="E33" s="135" t="s">
        <v>574</v>
      </c>
      <c r="F33" s="112" t="s">
        <v>358</v>
      </c>
      <c r="G33" s="113" t="s">
        <v>405</v>
      </c>
      <c r="H33" s="114">
        <v>314</v>
      </c>
      <c r="I33" s="272" t="s">
        <v>330</v>
      </c>
      <c r="J33" s="273" t="s">
        <v>232</v>
      </c>
      <c r="K33" s="277">
        <v>140</v>
      </c>
      <c r="L33" s="159">
        <v>0</v>
      </c>
      <c r="M33" s="160">
        <v>0</v>
      </c>
      <c r="N33" s="115">
        <v>0</v>
      </c>
      <c r="O33" s="159">
        <v>0</v>
      </c>
      <c r="P33" s="160">
        <v>0</v>
      </c>
      <c r="Q33" s="115">
        <v>0</v>
      </c>
      <c r="R33" s="112" t="s">
        <v>330</v>
      </c>
      <c r="S33" s="113" t="s">
        <v>379</v>
      </c>
      <c r="T33" s="115">
        <v>167</v>
      </c>
      <c r="U33" s="112">
        <v>0</v>
      </c>
      <c r="V33" s="113">
        <v>0</v>
      </c>
      <c r="W33" s="114">
        <v>0</v>
      </c>
      <c r="X33" s="115">
        <f>H33+K33+W33+N33+Q33+T33</f>
        <v>621</v>
      </c>
      <c r="Y33" s="119"/>
    </row>
    <row r="34" spans="1:25" s="3" customFormat="1" ht="88.5" customHeight="1">
      <c r="A34" s="134" t="s">
        <v>115</v>
      </c>
      <c r="B34" s="72" t="s">
        <v>82</v>
      </c>
      <c r="C34" s="135" t="s">
        <v>112</v>
      </c>
      <c r="D34" s="113" t="s">
        <v>584</v>
      </c>
      <c r="E34" s="135" t="s">
        <v>568</v>
      </c>
      <c r="F34" s="159">
        <v>0</v>
      </c>
      <c r="G34" s="160">
        <v>0</v>
      </c>
      <c r="H34" s="115">
        <v>0</v>
      </c>
      <c r="I34" s="270">
        <v>0</v>
      </c>
      <c r="J34" s="271">
        <v>0</v>
      </c>
      <c r="K34" s="260">
        <v>0</v>
      </c>
      <c r="L34" s="159">
        <v>0</v>
      </c>
      <c r="M34" s="160">
        <v>0</v>
      </c>
      <c r="N34" s="115">
        <v>0</v>
      </c>
      <c r="O34" s="159">
        <v>0</v>
      </c>
      <c r="P34" s="160">
        <v>0</v>
      </c>
      <c r="Q34" s="115">
        <v>0</v>
      </c>
      <c r="R34" s="112">
        <v>0</v>
      </c>
      <c r="S34" s="113">
        <v>0</v>
      </c>
      <c r="T34" s="114">
        <v>0</v>
      </c>
      <c r="U34" s="112">
        <v>0</v>
      </c>
      <c r="V34" s="113">
        <v>0</v>
      </c>
      <c r="W34" s="114">
        <v>0</v>
      </c>
      <c r="X34" s="115">
        <f>H34+K34+W34+N34+Q34+T34</f>
        <v>0</v>
      </c>
      <c r="Y34" s="119"/>
    </row>
    <row r="35" spans="1:25" s="3" customFormat="1" ht="107.25" customHeight="1">
      <c r="A35" s="134" t="s">
        <v>116</v>
      </c>
      <c r="B35" s="72" t="s">
        <v>83</v>
      </c>
      <c r="C35" s="135" t="s">
        <v>523</v>
      </c>
      <c r="D35" s="113" t="s">
        <v>584</v>
      </c>
      <c r="E35" s="135" t="s">
        <v>570</v>
      </c>
      <c r="F35" s="159">
        <v>0</v>
      </c>
      <c r="G35" s="160">
        <v>0</v>
      </c>
      <c r="H35" s="115">
        <v>0</v>
      </c>
      <c r="I35" s="272" t="s">
        <v>524</v>
      </c>
      <c r="J35" s="273" t="s">
        <v>514</v>
      </c>
      <c r="K35" s="260">
        <v>968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2">
        <v>0</v>
      </c>
      <c r="S35" s="113">
        <v>0</v>
      </c>
      <c r="T35" s="114">
        <v>0</v>
      </c>
      <c r="U35" s="112">
        <v>0</v>
      </c>
      <c r="V35" s="113">
        <v>0</v>
      </c>
      <c r="W35" s="114">
        <v>0</v>
      </c>
      <c r="X35" s="115">
        <f>H35+K35+W35+N35+Q35+T35</f>
        <v>968</v>
      </c>
      <c r="Y35" s="119"/>
    </row>
    <row r="36" spans="1:25" s="3" customFormat="1" ht="0.75" hidden="1" customHeight="1">
      <c r="A36" s="134" t="s">
        <v>118</v>
      </c>
      <c r="B36" s="72" t="s">
        <v>84</v>
      </c>
      <c r="C36" s="135" t="s">
        <v>114</v>
      </c>
      <c r="D36" s="113" t="s">
        <v>584</v>
      </c>
      <c r="E36" s="135" t="s">
        <v>69</v>
      </c>
      <c r="F36" s="112">
        <v>0</v>
      </c>
      <c r="G36" s="113">
        <v>0</v>
      </c>
      <c r="H36" s="114">
        <v>0</v>
      </c>
      <c r="I36" s="272">
        <v>0</v>
      </c>
      <c r="J36" s="273">
        <v>0</v>
      </c>
      <c r="K36" s="277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2">
        <v>0</v>
      </c>
      <c r="S36" s="113">
        <v>0</v>
      </c>
      <c r="T36" s="114">
        <v>0</v>
      </c>
      <c r="U36" s="112">
        <v>0</v>
      </c>
      <c r="V36" s="113">
        <v>0</v>
      </c>
      <c r="W36" s="114">
        <v>0</v>
      </c>
      <c r="X36" s="115">
        <f>H36+K36+W36+N36+Q36+T36</f>
        <v>0</v>
      </c>
      <c r="Y36" s="119"/>
    </row>
    <row r="37" spans="1:25" s="3" customFormat="1" ht="71.25" customHeight="1">
      <c r="A37" s="134" t="s">
        <v>117</v>
      </c>
      <c r="B37" s="72" t="s">
        <v>86</v>
      </c>
      <c r="C37" s="135" t="s">
        <v>443</v>
      </c>
      <c r="D37" s="113" t="s">
        <v>584</v>
      </c>
      <c r="E37" s="135" t="s">
        <v>571</v>
      </c>
      <c r="F37" s="113" t="s">
        <v>349</v>
      </c>
      <c r="G37" s="113" t="s">
        <v>453</v>
      </c>
      <c r="H37" s="115">
        <v>112</v>
      </c>
      <c r="I37" s="272">
        <v>0</v>
      </c>
      <c r="J37" s="273">
        <v>0</v>
      </c>
      <c r="K37" s="277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2">
        <v>0</v>
      </c>
      <c r="S37" s="113">
        <v>0</v>
      </c>
      <c r="T37" s="114">
        <v>0</v>
      </c>
      <c r="U37" s="112">
        <v>0</v>
      </c>
      <c r="V37" s="113">
        <v>0</v>
      </c>
      <c r="W37" s="114">
        <v>0</v>
      </c>
      <c r="X37" s="115">
        <f>H37+K37+W37+N37+Q37+T37</f>
        <v>112</v>
      </c>
      <c r="Y37" s="119"/>
    </row>
    <row r="38" spans="1:25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166">
        <f>H33+H34+H35+H36+H37</f>
        <v>426</v>
      </c>
      <c r="I38" s="274">
        <v>4</v>
      </c>
      <c r="J38" s="275"/>
      <c r="K38" s="276">
        <f>K33+K34+K35+K36+K37</f>
        <v>1108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0</v>
      </c>
      <c r="R38" s="164">
        <v>1</v>
      </c>
      <c r="S38" s="165"/>
      <c r="T38" s="166">
        <f>T33+T34+T35+T36+T37</f>
        <v>167</v>
      </c>
      <c r="U38" s="164">
        <v>0</v>
      </c>
      <c r="V38" s="165"/>
      <c r="W38" s="166">
        <f>W33+W34+W35+W36+W37</f>
        <v>0</v>
      </c>
      <c r="X38" s="167">
        <f>SUM(X33:X37)</f>
        <v>1701</v>
      </c>
      <c r="Y38" s="152"/>
    </row>
    <row r="39" spans="1:25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272"/>
      <c r="J39" s="273"/>
      <c r="K39" s="277"/>
      <c r="L39" s="112"/>
      <c r="M39" s="113"/>
      <c r="N39" s="114"/>
      <c r="O39" s="112"/>
      <c r="P39" s="113"/>
      <c r="Q39" s="114"/>
      <c r="R39" s="112"/>
      <c r="S39" s="113"/>
      <c r="T39" s="114"/>
      <c r="U39" s="112"/>
      <c r="V39" s="113"/>
      <c r="W39" s="114"/>
      <c r="X39" s="114"/>
      <c r="Y39" s="119"/>
    </row>
    <row r="40" spans="1:25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584</v>
      </c>
      <c r="E40" s="135" t="s">
        <v>570</v>
      </c>
      <c r="F40" s="159">
        <v>0</v>
      </c>
      <c r="G40" s="160">
        <v>0</v>
      </c>
      <c r="H40" s="115">
        <v>0</v>
      </c>
      <c r="I40" s="273" t="s">
        <v>415</v>
      </c>
      <c r="J40" s="273" t="s">
        <v>500</v>
      </c>
      <c r="K40" s="260">
        <v>494.3</v>
      </c>
      <c r="L40" s="159">
        <v>0</v>
      </c>
      <c r="M40" s="160">
        <v>0</v>
      </c>
      <c r="N40" s="115">
        <v>0</v>
      </c>
      <c r="O40" s="159">
        <v>0</v>
      </c>
      <c r="P40" s="160">
        <v>0</v>
      </c>
      <c r="Q40" s="115">
        <v>0</v>
      </c>
      <c r="R40" s="112">
        <v>0</v>
      </c>
      <c r="S40" s="113">
        <v>0</v>
      </c>
      <c r="T40" s="114">
        <v>0</v>
      </c>
      <c r="U40" s="112">
        <v>0</v>
      </c>
      <c r="V40" s="113">
        <v>0</v>
      </c>
      <c r="W40" s="114">
        <v>0</v>
      </c>
      <c r="X40" s="115">
        <f>H40+K40+W40+N40+Q40+T40</f>
        <v>494.3</v>
      </c>
      <c r="Y40" s="119"/>
    </row>
    <row r="41" spans="1:25" s="3" customFormat="1" ht="84" customHeight="1">
      <c r="A41" s="134" t="s">
        <v>121</v>
      </c>
      <c r="B41" s="72" t="s">
        <v>82</v>
      </c>
      <c r="C41" s="135" t="s">
        <v>125</v>
      </c>
      <c r="D41" s="113" t="s">
        <v>584</v>
      </c>
      <c r="E41" s="135" t="s">
        <v>568</v>
      </c>
      <c r="F41" s="159">
        <v>0</v>
      </c>
      <c r="G41" s="160">
        <v>0</v>
      </c>
      <c r="H41" s="115">
        <v>0</v>
      </c>
      <c r="I41" s="270">
        <v>0</v>
      </c>
      <c r="J41" s="271">
        <v>0</v>
      </c>
      <c r="K41" s="260">
        <v>0</v>
      </c>
      <c r="L41" s="159">
        <v>0</v>
      </c>
      <c r="M41" s="160">
        <v>0</v>
      </c>
      <c r="N41" s="115">
        <v>0</v>
      </c>
      <c r="O41" s="159">
        <v>0</v>
      </c>
      <c r="P41" s="160">
        <v>0</v>
      </c>
      <c r="Q41" s="115">
        <v>0</v>
      </c>
      <c r="R41" s="112">
        <v>0</v>
      </c>
      <c r="S41" s="113">
        <v>0</v>
      </c>
      <c r="T41" s="114">
        <v>0</v>
      </c>
      <c r="U41" s="112">
        <v>0</v>
      </c>
      <c r="V41" s="113">
        <v>0</v>
      </c>
      <c r="W41" s="114">
        <v>0</v>
      </c>
      <c r="X41" s="115">
        <f>H41+K41+W41+N41+Q41+T41</f>
        <v>0</v>
      </c>
      <c r="Y41" s="119"/>
    </row>
    <row r="42" spans="1:25" s="3" customFormat="1" ht="105.75" customHeight="1">
      <c r="A42" s="134" t="s">
        <v>134</v>
      </c>
      <c r="B42" s="72" t="s">
        <v>83</v>
      </c>
      <c r="C42" s="135" t="s">
        <v>558</v>
      </c>
      <c r="D42" s="113" t="s">
        <v>586</v>
      </c>
      <c r="E42" s="135" t="s">
        <v>573</v>
      </c>
      <c r="F42" s="113" t="s">
        <v>415</v>
      </c>
      <c r="G42" s="113" t="s">
        <v>409</v>
      </c>
      <c r="H42" s="115">
        <v>564.1</v>
      </c>
      <c r="I42" s="273" t="s">
        <v>415</v>
      </c>
      <c r="J42" s="273" t="s">
        <v>478</v>
      </c>
      <c r="K42" s="260">
        <v>460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2">
        <v>0</v>
      </c>
      <c r="S42" s="113">
        <v>0</v>
      </c>
      <c r="T42" s="114">
        <v>0</v>
      </c>
      <c r="U42" s="112">
        <v>0</v>
      </c>
      <c r="V42" s="113">
        <v>0</v>
      </c>
      <c r="W42" s="114">
        <v>0</v>
      </c>
      <c r="X42" s="115">
        <f>H42+K42+W42+N42+Q42+T42</f>
        <v>1024.0999999999999</v>
      </c>
      <c r="Y42" s="119"/>
    </row>
    <row r="43" spans="1:25" s="153" customFormat="1">
      <c r="A43" s="134" t="s">
        <v>135</v>
      </c>
      <c r="B43" s="147" t="s">
        <v>123</v>
      </c>
      <c r="C43" s="148"/>
      <c r="D43" s="148"/>
      <c r="E43" s="148"/>
      <c r="F43" s="164">
        <v>2</v>
      </c>
      <c r="G43" s="165"/>
      <c r="H43" s="166">
        <f>H40+H41+H42</f>
        <v>564.1</v>
      </c>
      <c r="I43" s="274">
        <f>2+1+1</f>
        <v>4</v>
      </c>
      <c r="J43" s="275"/>
      <c r="K43" s="276">
        <f>K40+K41+K42</f>
        <v>954.3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4">
        <v>0</v>
      </c>
      <c r="S43" s="165"/>
      <c r="T43" s="166">
        <f>T40+T41+T42</f>
        <v>0</v>
      </c>
      <c r="U43" s="164">
        <v>0</v>
      </c>
      <c r="V43" s="165"/>
      <c r="W43" s="166">
        <f>W40+W41+W42</f>
        <v>0</v>
      </c>
      <c r="X43" s="167">
        <f>SUM(X40:X42)</f>
        <v>1518.3999999999999</v>
      </c>
      <c r="Y43" s="152"/>
    </row>
    <row r="44" spans="1:25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272"/>
      <c r="J44" s="273"/>
      <c r="K44" s="277"/>
      <c r="L44" s="112"/>
      <c r="M44" s="113"/>
      <c r="N44" s="114"/>
      <c r="O44" s="112"/>
      <c r="P44" s="113"/>
      <c r="Q44" s="114"/>
      <c r="R44" s="112"/>
      <c r="S44" s="113"/>
      <c r="T44" s="114"/>
      <c r="U44" s="112"/>
      <c r="V44" s="113"/>
      <c r="W44" s="114"/>
      <c r="X44" s="114"/>
      <c r="Y44" s="119"/>
    </row>
    <row r="45" spans="1:25" s="3" customFormat="1" ht="86.25" customHeight="1">
      <c r="A45" s="134" t="s">
        <v>137</v>
      </c>
      <c r="B45" s="72" t="s">
        <v>81</v>
      </c>
      <c r="C45" s="135" t="s">
        <v>124</v>
      </c>
      <c r="D45" s="113" t="s">
        <v>584</v>
      </c>
      <c r="E45" s="135" t="s">
        <v>568</v>
      </c>
      <c r="F45" s="159">
        <v>0</v>
      </c>
      <c r="G45" s="160">
        <v>0</v>
      </c>
      <c r="H45" s="115">
        <v>0</v>
      </c>
      <c r="I45" s="270">
        <v>0</v>
      </c>
      <c r="J45" s="271">
        <v>0</v>
      </c>
      <c r="K45" s="260">
        <v>0</v>
      </c>
      <c r="L45" s="159">
        <v>0</v>
      </c>
      <c r="M45" s="160">
        <v>0</v>
      </c>
      <c r="N45" s="115">
        <v>0</v>
      </c>
      <c r="O45" s="159">
        <v>0</v>
      </c>
      <c r="P45" s="160">
        <v>0</v>
      </c>
      <c r="Q45" s="115">
        <v>0</v>
      </c>
      <c r="R45" s="112">
        <v>0</v>
      </c>
      <c r="S45" s="113">
        <v>0</v>
      </c>
      <c r="T45" s="114">
        <v>0</v>
      </c>
      <c r="U45" s="112">
        <v>0</v>
      </c>
      <c r="V45" s="113">
        <v>0</v>
      </c>
      <c r="W45" s="114">
        <v>0</v>
      </c>
      <c r="X45" s="115">
        <f>H45+K45+W45+N45+Q45+T45</f>
        <v>0</v>
      </c>
      <c r="Y45" s="119"/>
    </row>
    <row r="46" spans="1:25" s="3" customFormat="1" ht="108" customHeight="1">
      <c r="A46" s="134" t="s">
        <v>138</v>
      </c>
      <c r="B46" s="72" t="s">
        <v>127</v>
      </c>
      <c r="C46" s="135" t="s">
        <v>473</v>
      </c>
      <c r="D46" s="113" t="s">
        <v>584</v>
      </c>
      <c r="E46" s="135" t="s">
        <v>570</v>
      </c>
      <c r="F46" s="112">
        <v>0</v>
      </c>
      <c r="G46" s="113">
        <v>0</v>
      </c>
      <c r="H46" s="114">
        <v>0</v>
      </c>
      <c r="I46" s="273" t="s">
        <v>462</v>
      </c>
      <c r="J46" s="273" t="s">
        <v>525</v>
      </c>
      <c r="K46" s="277">
        <v>7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2">
        <v>0</v>
      </c>
      <c r="S46" s="113">
        <v>0</v>
      </c>
      <c r="T46" s="114">
        <v>0</v>
      </c>
      <c r="U46" s="112">
        <v>0</v>
      </c>
      <c r="V46" s="113">
        <v>0</v>
      </c>
      <c r="W46" s="114">
        <v>0</v>
      </c>
      <c r="X46" s="115">
        <f>H46+K46+W46+N46+Q46+T46</f>
        <v>7</v>
      </c>
      <c r="Y46" s="119"/>
    </row>
    <row r="47" spans="1:25" s="3" customFormat="1" ht="81" customHeight="1">
      <c r="A47" s="134" t="s">
        <v>139</v>
      </c>
      <c r="B47" s="72" t="s">
        <v>82</v>
      </c>
      <c r="C47" s="135" t="s">
        <v>128</v>
      </c>
      <c r="D47" s="113" t="s">
        <v>584</v>
      </c>
      <c r="E47" s="135" t="s">
        <v>568</v>
      </c>
      <c r="F47" s="159">
        <v>0</v>
      </c>
      <c r="G47" s="160">
        <v>0</v>
      </c>
      <c r="H47" s="115">
        <v>0</v>
      </c>
      <c r="I47" s="270">
        <v>0</v>
      </c>
      <c r="J47" s="271">
        <v>0</v>
      </c>
      <c r="K47" s="260">
        <v>0</v>
      </c>
      <c r="L47" s="159">
        <v>0</v>
      </c>
      <c r="M47" s="160">
        <v>0</v>
      </c>
      <c r="N47" s="115">
        <v>0</v>
      </c>
      <c r="O47" s="159">
        <v>0</v>
      </c>
      <c r="P47" s="160">
        <v>0</v>
      </c>
      <c r="Q47" s="115">
        <v>0</v>
      </c>
      <c r="R47" s="112">
        <v>0</v>
      </c>
      <c r="S47" s="113">
        <v>0</v>
      </c>
      <c r="T47" s="114">
        <v>0</v>
      </c>
      <c r="U47" s="112">
        <v>0</v>
      </c>
      <c r="V47" s="113">
        <v>0</v>
      </c>
      <c r="W47" s="114">
        <v>0</v>
      </c>
      <c r="X47" s="115">
        <f>H47+K47+W47+N47+Q47+T47</f>
        <v>0</v>
      </c>
      <c r="Y47" s="119"/>
    </row>
    <row r="48" spans="1:25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584</v>
      </c>
      <c r="E48" s="135" t="s">
        <v>69</v>
      </c>
      <c r="F48" s="112">
        <v>0</v>
      </c>
      <c r="G48" s="113">
        <v>0</v>
      </c>
      <c r="H48" s="114">
        <v>0</v>
      </c>
      <c r="I48" s="272">
        <v>0</v>
      </c>
      <c r="J48" s="273">
        <v>0</v>
      </c>
      <c r="K48" s="277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2">
        <v>0</v>
      </c>
      <c r="S48" s="113">
        <v>0</v>
      </c>
      <c r="T48" s="114">
        <v>0</v>
      </c>
      <c r="U48" s="112">
        <v>0</v>
      </c>
      <c r="V48" s="113">
        <v>0</v>
      </c>
      <c r="W48" s="114">
        <v>0</v>
      </c>
      <c r="X48" s="115">
        <f>H48+K48+W48</f>
        <v>0</v>
      </c>
      <c r="Y48" s="119"/>
    </row>
    <row r="49" spans="1:25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274">
        <v>2</v>
      </c>
      <c r="J49" s="275"/>
      <c r="K49" s="276">
        <f>+K45+K46+K47+K48</f>
        <v>7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4">
        <v>0</v>
      </c>
      <c r="S49" s="165"/>
      <c r="T49" s="166">
        <f>+T45+T46+T47+T48</f>
        <v>0</v>
      </c>
      <c r="U49" s="164">
        <v>0</v>
      </c>
      <c r="V49" s="165"/>
      <c r="W49" s="166">
        <f>+W45+W46+W47+W48</f>
        <v>0</v>
      </c>
      <c r="X49" s="167">
        <f>SUM(X45:X47)</f>
        <v>7</v>
      </c>
      <c r="Y49" s="152"/>
    </row>
    <row r="50" spans="1:25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272"/>
      <c r="J50" s="273"/>
      <c r="K50" s="277"/>
      <c r="L50" s="112"/>
      <c r="M50" s="113"/>
      <c r="N50" s="114"/>
      <c r="O50" s="112"/>
      <c r="P50" s="113"/>
      <c r="Q50" s="114"/>
      <c r="R50" s="112"/>
      <c r="S50" s="113"/>
      <c r="T50" s="114"/>
      <c r="U50" s="112"/>
      <c r="V50" s="113"/>
      <c r="W50" s="114"/>
      <c r="X50" s="114"/>
      <c r="Y50" s="119"/>
    </row>
    <row r="51" spans="1:25" s="3" customFormat="1" ht="74.25" customHeight="1">
      <c r="A51" s="134" t="s">
        <v>140</v>
      </c>
      <c r="B51" s="72" t="s">
        <v>130</v>
      </c>
      <c r="C51" s="135" t="s">
        <v>124</v>
      </c>
      <c r="D51" s="113" t="s">
        <v>584</v>
      </c>
      <c r="E51" s="135" t="s">
        <v>571</v>
      </c>
      <c r="F51" s="113" t="s">
        <v>353</v>
      </c>
      <c r="G51" s="113" t="s">
        <v>354</v>
      </c>
      <c r="H51" s="115">
        <v>4</v>
      </c>
      <c r="I51" s="270">
        <v>0</v>
      </c>
      <c r="J51" s="271">
        <v>0</v>
      </c>
      <c r="K51" s="260">
        <v>0</v>
      </c>
      <c r="L51" s="159">
        <v>0</v>
      </c>
      <c r="M51" s="160">
        <v>0</v>
      </c>
      <c r="N51" s="115">
        <v>0</v>
      </c>
      <c r="O51" s="159">
        <v>0</v>
      </c>
      <c r="P51" s="160">
        <v>0</v>
      </c>
      <c r="Q51" s="115">
        <v>0</v>
      </c>
      <c r="R51" s="112">
        <v>0</v>
      </c>
      <c r="S51" s="113">
        <v>0</v>
      </c>
      <c r="T51" s="114">
        <v>0</v>
      </c>
      <c r="U51" s="112">
        <v>0</v>
      </c>
      <c r="V51" s="113">
        <v>0</v>
      </c>
      <c r="W51" s="114">
        <v>0</v>
      </c>
      <c r="X51" s="115">
        <f>H51+K51+W51+N51+Q51+T51</f>
        <v>4</v>
      </c>
      <c r="Y51" s="119"/>
    </row>
    <row r="52" spans="1:25" s="3" customFormat="1" ht="85.5" customHeight="1">
      <c r="A52" s="134" t="s">
        <v>141</v>
      </c>
      <c r="B52" s="72" t="s">
        <v>132</v>
      </c>
      <c r="C52" s="135" t="s">
        <v>125</v>
      </c>
      <c r="D52" s="113" t="s">
        <v>584</v>
      </c>
      <c r="E52" s="135" t="s">
        <v>568</v>
      </c>
      <c r="F52" s="159">
        <v>0</v>
      </c>
      <c r="G52" s="160">
        <v>0</v>
      </c>
      <c r="H52" s="115">
        <v>0</v>
      </c>
      <c r="I52" s="270">
        <v>0</v>
      </c>
      <c r="J52" s="271">
        <v>0</v>
      </c>
      <c r="K52" s="260">
        <v>0</v>
      </c>
      <c r="L52" s="159">
        <v>0</v>
      </c>
      <c r="M52" s="160">
        <v>0</v>
      </c>
      <c r="N52" s="115">
        <v>0</v>
      </c>
      <c r="O52" s="159">
        <v>0</v>
      </c>
      <c r="P52" s="160">
        <v>0</v>
      </c>
      <c r="Q52" s="115">
        <v>0</v>
      </c>
      <c r="R52" s="112">
        <v>0</v>
      </c>
      <c r="S52" s="113">
        <v>0</v>
      </c>
      <c r="T52" s="114">
        <v>0</v>
      </c>
      <c r="U52" s="112">
        <v>0</v>
      </c>
      <c r="V52" s="113">
        <v>0</v>
      </c>
      <c r="W52" s="114">
        <v>0</v>
      </c>
      <c r="X52" s="115">
        <f>H52+K52+W52+N52+Q52+T52</f>
        <v>0</v>
      </c>
      <c r="Y52" s="119"/>
    </row>
    <row r="53" spans="1:25" s="3" customFormat="1" ht="86.25" customHeight="1">
      <c r="A53" s="134" t="s">
        <v>142</v>
      </c>
      <c r="B53" s="72" t="s">
        <v>127</v>
      </c>
      <c r="C53" s="135" t="s">
        <v>89</v>
      </c>
      <c r="D53" s="113" t="s">
        <v>584</v>
      </c>
      <c r="E53" s="135" t="s">
        <v>568</v>
      </c>
      <c r="F53" s="159">
        <v>0</v>
      </c>
      <c r="G53" s="160">
        <v>0</v>
      </c>
      <c r="H53" s="115">
        <v>0</v>
      </c>
      <c r="I53" s="272">
        <v>0</v>
      </c>
      <c r="J53" s="273">
        <v>0</v>
      </c>
      <c r="K53" s="277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2">
        <v>0</v>
      </c>
      <c r="S53" s="113">
        <v>0</v>
      </c>
      <c r="T53" s="114">
        <v>0</v>
      </c>
      <c r="U53" s="112">
        <v>0</v>
      </c>
      <c r="V53" s="113">
        <v>0</v>
      </c>
      <c r="W53" s="114">
        <v>0</v>
      </c>
      <c r="X53" s="115">
        <f>H53+K53+W53+N53+Q53+T53</f>
        <v>0</v>
      </c>
      <c r="Y53" s="119"/>
    </row>
    <row r="54" spans="1:25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264">
        <v>0</v>
      </c>
      <c r="J54" s="265"/>
      <c r="K54" s="266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Q51+Q52+Q53</f>
        <v>0</v>
      </c>
      <c r="R54" s="149">
        <v>0</v>
      </c>
      <c r="S54" s="150"/>
      <c r="T54" s="151">
        <f>T51+T52</f>
        <v>0</v>
      </c>
      <c r="U54" s="149">
        <v>0</v>
      </c>
      <c r="V54" s="150"/>
      <c r="W54" s="151">
        <f>W51+W52</f>
        <v>0</v>
      </c>
      <c r="X54" s="151">
        <f>X51+X52+X53</f>
        <v>4</v>
      </c>
      <c r="Y54" s="152"/>
    </row>
    <row r="55" spans="1:25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272"/>
      <c r="J55" s="273"/>
      <c r="K55" s="277"/>
      <c r="L55" s="112"/>
      <c r="M55" s="113"/>
      <c r="N55" s="114"/>
      <c r="O55" s="112"/>
      <c r="P55" s="113"/>
      <c r="Q55" s="114"/>
      <c r="R55" s="112"/>
      <c r="S55" s="113"/>
      <c r="T55" s="114"/>
      <c r="U55" s="112"/>
      <c r="V55" s="113"/>
      <c r="W55" s="114"/>
      <c r="X55" s="114"/>
      <c r="Y55" s="119"/>
    </row>
    <row r="56" spans="1:25" s="3" customFormat="1" ht="110.25" customHeight="1">
      <c r="A56" s="134" t="s">
        <v>296</v>
      </c>
      <c r="B56" s="72" t="s">
        <v>131</v>
      </c>
      <c r="C56" s="135" t="s">
        <v>454</v>
      </c>
      <c r="D56" s="113" t="s">
        <v>587</v>
      </c>
      <c r="E56" s="135" t="s">
        <v>570</v>
      </c>
      <c r="F56" s="112">
        <v>0</v>
      </c>
      <c r="G56" s="113">
        <v>0</v>
      </c>
      <c r="H56" s="114">
        <v>0</v>
      </c>
      <c r="I56" s="272" t="s">
        <v>455</v>
      </c>
      <c r="J56" s="273" t="s">
        <v>511</v>
      </c>
      <c r="K56" s="277">
        <v>169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2">
        <v>0</v>
      </c>
      <c r="S56" s="113">
        <v>0</v>
      </c>
      <c r="T56" s="114">
        <v>0</v>
      </c>
      <c r="U56" s="112">
        <v>0</v>
      </c>
      <c r="V56" s="113">
        <v>0</v>
      </c>
      <c r="W56" s="114">
        <v>0</v>
      </c>
      <c r="X56" s="115">
        <f>H56+K56+W56+N56+Q56+T56</f>
        <v>169</v>
      </c>
      <c r="Y56" s="119"/>
    </row>
    <row r="57" spans="1:25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264">
        <v>1</v>
      </c>
      <c r="J57" s="265"/>
      <c r="K57" s="266">
        <f>K56</f>
        <v>169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49">
        <v>0</v>
      </c>
      <c r="S57" s="150"/>
      <c r="T57" s="151">
        <f>T56</f>
        <v>0</v>
      </c>
      <c r="U57" s="149">
        <v>0</v>
      </c>
      <c r="V57" s="150"/>
      <c r="W57" s="151">
        <f>W56</f>
        <v>0</v>
      </c>
      <c r="X57" s="167">
        <f>SUM(X56)</f>
        <v>169</v>
      </c>
      <c r="Y57" s="152"/>
    </row>
    <row r="58" spans="1:25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272"/>
      <c r="J58" s="273"/>
      <c r="K58" s="277"/>
      <c r="L58" s="112"/>
      <c r="M58" s="113"/>
      <c r="N58" s="114"/>
      <c r="O58" s="112"/>
      <c r="P58" s="113"/>
      <c r="Q58" s="114"/>
      <c r="R58" s="112"/>
      <c r="S58" s="113"/>
      <c r="T58" s="114"/>
      <c r="U58" s="112"/>
      <c r="V58" s="113"/>
      <c r="W58" s="114"/>
      <c r="X58" s="114"/>
      <c r="Y58" s="119"/>
    </row>
    <row r="59" spans="1:25" s="3" customFormat="1" ht="111.75" customHeight="1">
      <c r="A59" s="134" t="s">
        <v>147</v>
      </c>
      <c r="B59" s="72" t="s">
        <v>131</v>
      </c>
      <c r="C59" s="247" t="s">
        <v>449</v>
      </c>
      <c r="D59" s="113" t="s">
        <v>584</v>
      </c>
      <c r="E59" s="135" t="s">
        <v>570</v>
      </c>
      <c r="F59" s="112">
        <v>0</v>
      </c>
      <c r="G59" s="113">
        <v>0</v>
      </c>
      <c r="H59" s="114">
        <v>0</v>
      </c>
      <c r="I59" s="272" t="s">
        <v>456</v>
      </c>
      <c r="J59" s="273" t="s">
        <v>440</v>
      </c>
      <c r="K59" s="277">
        <v>16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2">
        <v>0</v>
      </c>
      <c r="S59" s="113">
        <v>0</v>
      </c>
      <c r="T59" s="114">
        <v>0</v>
      </c>
      <c r="U59" s="112">
        <v>0</v>
      </c>
      <c r="V59" s="113">
        <v>0</v>
      </c>
      <c r="W59" s="114">
        <v>0</v>
      </c>
      <c r="X59" s="115">
        <f>H59+K59+W59+N59+Q59+T59</f>
        <v>16</v>
      </c>
      <c r="Y59" s="119"/>
    </row>
    <row r="60" spans="1:25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264">
        <v>2</v>
      </c>
      <c r="J60" s="265"/>
      <c r="K60" s="266">
        <f>K59</f>
        <v>16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49">
        <v>0</v>
      </c>
      <c r="S60" s="150"/>
      <c r="T60" s="151">
        <f>T59</f>
        <v>0</v>
      </c>
      <c r="U60" s="149">
        <v>0</v>
      </c>
      <c r="V60" s="150"/>
      <c r="W60" s="151">
        <f>W59</f>
        <v>0</v>
      </c>
      <c r="X60" s="167">
        <f>SUM(X59)</f>
        <v>16</v>
      </c>
      <c r="Y60" s="152"/>
    </row>
    <row r="61" spans="1:25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272"/>
      <c r="J61" s="273"/>
      <c r="K61" s="277"/>
      <c r="L61" s="112"/>
      <c r="M61" s="113"/>
      <c r="N61" s="114"/>
      <c r="O61" s="112"/>
      <c r="P61" s="113"/>
      <c r="Q61" s="114"/>
      <c r="R61" s="112"/>
      <c r="S61" s="113"/>
      <c r="T61" s="114"/>
      <c r="U61" s="112"/>
      <c r="V61" s="113"/>
      <c r="W61" s="114"/>
      <c r="X61" s="114"/>
      <c r="Y61" s="119"/>
    </row>
    <row r="62" spans="1:25" s="3" customFormat="1" ht="143.25" customHeight="1">
      <c r="A62" s="134" t="s">
        <v>205</v>
      </c>
      <c r="B62" s="72" t="s">
        <v>131</v>
      </c>
      <c r="C62" s="247" t="s">
        <v>561</v>
      </c>
      <c r="D62" s="113" t="s">
        <v>584</v>
      </c>
      <c r="E62" s="135" t="s">
        <v>575</v>
      </c>
      <c r="F62" s="112" t="s">
        <v>416</v>
      </c>
      <c r="G62" s="113" t="s">
        <v>427</v>
      </c>
      <c r="H62" s="114">
        <v>358</v>
      </c>
      <c r="I62" s="272">
        <v>0</v>
      </c>
      <c r="J62" s="273">
        <v>0</v>
      </c>
      <c r="K62" s="277">
        <v>0</v>
      </c>
      <c r="L62" s="214" t="s">
        <v>602</v>
      </c>
      <c r="M62" s="207" t="s">
        <v>603</v>
      </c>
      <c r="N62" s="217">
        <v>379.3</v>
      </c>
      <c r="O62" s="112" t="s">
        <v>331</v>
      </c>
      <c r="P62" s="113" t="s">
        <v>542</v>
      </c>
      <c r="Q62" s="114">
        <v>407</v>
      </c>
      <c r="R62" s="112" t="s">
        <v>331</v>
      </c>
      <c r="S62" s="113" t="s">
        <v>541</v>
      </c>
      <c r="T62" s="114">
        <v>413</v>
      </c>
      <c r="U62" s="112">
        <v>0</v>
      </c>
      <c r="V62" s="113">
        <v>0</v>
      </c>
      <c r="W62" s="114">
        <v>0</v>
      </c>
      <c r="X62" s="210">
        <f>H62+K62+W62+N62+Q62+T62</f>
        <v>1557.3</v>
      </c>
      <c r="Y62" s="119"/>
    </row>
    <row r="63" spans="1:25" s="3" customFormat="1" ht="71.25" customHeight="1">
      <c r="A63" s="134" t="s">
        <v>206</v>
      </c>
      <c r="B63" s="72" t="s">
        <v>81</v>
      </c>
      <c r="C63" s="135" t="s">
        <v>124</v>
      </c>
      <c r="D63" s="113" t="s">
        <v>584</v>
      </c>
      <c r="E63" s="135" t="s">
        <v>576</v>
      </c>
      <c r="F63" s="112">
        <v>0</v>
      </c>
      <c r="G63" s="113">
        <v>0</v>
      </c>
      <c r="H63" s="114">
        <v>0</v>
      </c>
      <c r="I63" s="272">
        <v>0</v>
      </c>
      <c r="J63" s="273">
        <v>0</v>
      </c>
      <c r="K63" s="277">
        <v>0</v>
      </c>
      <c r="L63" s="112" t="s">
        <v>501</v>
      </c>
      <c r="M63" s="113" t="s">
        <v>489</v>
      </c>
      <c r="N63" s="114">
        <v>427</v>
      </c>
      <c r="O63" s="112" t="s">
        <v>416</v>
      </c>
      <c r="P63" s="113" t="s">
        <v>543</v>
      </c>
      <c r="Q63" s="114">
        <v>416</v>
      </c>
      <c r="R63" s="112">
        <v>0</v>
      </c>
      <c r="S63" s="113">
        <v>0</v>
      </c>
      <c r="T63" s="114">
        <v>0</v>
      </c>
      <c r="U63" s="112">
        <v>0</v>
      </c>
      <c r="V63" s="113">
        <v>0</v>
      </c>
      <c r="W63" s="114">
        <v>0</v>
      </c>
      <c r="X63" s="115">
        <f>H63+K63+W63+N63+Q63+T63</f>
        <v>843</v>
      </c>
      <c r="Y63" s="119"/>
    </row>
    <row r="64" spans="1:25" s="153" customFormat="1">
      <c r="A64" s="134" t="s">
        <v>211</v>
      </c>
      <c r="B64" s="147" t="s">
        <v>123</v>
      </c>
      <c r="C64" s="148"/>
      <c r="D64" s="148"/>
      <c r="E64" s="148"/>
      <c r="F64" s="149">
        <v>3</v>
      </c>
      <c r="G64" s="150"/>
      <c r="H64" s="151">
        <f>H62+H63</f>
        <v>358</v>
      </c>
      <c r="I64" s="264">
        <v>0</v>
      </c>
      <c r="J64" s="265"/>
      <c r="K64" s="266">
        <f>K62+K63</f>
        <v>0</v>
      </c>
      <c r="L64" s="213">
        <v>6</v>
      </c>
      <c r="M64" s="150"/>
      <c r="N64" s="212">
        <f>N62+N63</f>
        <v>806.3</v>
      </c>
      <c r="O64" s="149">
        <v>5</v>
      </c>
      <c r="P64" s="150"/>
      <c r="Q64" s="151">
        <f>Q62+Q63</f>
        <v>823</v>
      </c>
      <c r="R64" s="149">
        <v>2</v>
      </c>
      <c r="S64" s="150"/>
      <c r="T64" s="151">
        <f>T62</f>
        <v>413</v>
      </c>
      <c r="U64" s="149">
        <v>0</v>
      </c>
      <c r="V64" s="150"/>
      <c r="W64" s="151">
        <f>W62</f>
        <v>0</v>
      </c>
      <c r="X64" s="212">
        <f>X62+X63</f>
        <v>2400.3000000000002</v>
      </c>
      <c r="Y64" s="152"/>
    </row>
    <row r="65" spans="1:25" s="3" customFormat="1" ht="43.5" customHeight="1">
      <c r="A65" s="134" t="s">
        <v>212</v>
      </c>
      <c r="B65" s="72" t="s">
        <v>303</v>
      </c>
      <c r="C65" s="155"/>
      <c r="D65" s="155"/>
      <c r="E65" s="155"/>
      <c r="F65" s="112"/>
      <c r="G65" s="113"/>
      <c r="H65" s="114"/>
      <c r="I65" s="272"/>
      <c r="J65" s="273"/>
      <c r="K65" s="277"/>
      <c r="L65" s="112"/>
      <c r="M65" s="113"/>
      <c r="N65" s="114"/>
      <c r="O65" s="112"/>
      <c r="P65" s="113"/>
      <c r="Q65" s="114"/>
      <c r="R65" s="112"/>
      <c r="S65" s="113"/>
      <c r="T65" s="114"/>
      <c r="U65" s="112"/>
      <c r="V65" s="113"/>
      <c r="W65" s="114"/>
      <c r="X65" s="114"/>
      <c r="Y65" s="119"/>
    </row>
    <row r="66" spans="1:25" s="3" customFormat="1" ht="178.5" customHeight="1">
      <c r="A66" s="134" t="s">
        <v>148</v>
      </c>
      <c r="B66" s="72" t="s">
        <v>304</v>
      </c>
      <c r="C66" s="135" t="s">
        <v>606</v>
      </c>
      <c r="D66" s="113" t="s">
        <v>584</v>
      </c>
      <c r="E66" s="135" t="s">
        <v>570</v>
      </c>
      <c r="F66" s="112">
        <v>0</v>
      </c>
      <c r="G66" s="113">
        <v>0</v>
      </c>
      <c r="H66" s="114">
        <v>0</v>
      </c>
      <c r="I66" s="272" t="s">
        <v>483</v>
      </c>
      <c r="J66" s="273" t="s">
        <v>526</v>
      </c>
      <c r="K66" s="277">
        <v>1953</v>
      </c>
      <c r="L66" s="214" t="s">
        <v>604</v>
      </c>
      <c r="M66" s="207" t="s">
        <v>605</v>
      </c>
      <c r="N66" s="217">
        <v>37.700000000000003</v>
      </c>
      <c r="O66" s="112">
        <v>0</v>
      </c>
      <c r="P66" s="113">
        <v>0</v>
      </c>
      <c r="Q66" s="114">
        <v>0</v>
      </c>
      <c r="R66" s="112">
        <v>0</v>
      </c>
      <c r="S66" s="113">
        <v>0</v>
      </c>
      <c r="T66" s="114">
        <v>0</v>
      </c>
      <c r="U66" s="112">
        <v>0</v>
      </c>
      <c r="V66" s="113">
        <v>0</v>
      </c>
      <c r="W66" s="114">
        <v>0</v>
      </c>
      <c r="X66" s="210">
        <f>H66+K66+W66+N66+Q66+T66</f>
        <v>1990.7</v>
      </c>
      <c r="Y66" s="119"/>
    </row>
    <row r="67" spans="1:25" s="153" customFormat="1">
      <c r="A67" s="134" t="s">
        <v>149</v>
      </c>
      <c r="B67" s="147" t="s">
        <v>123</v>
      </c>
      <c r="C67" s="148"/>
      <c r="D67" s="148"/>
      <c r="E67" s="148"/>
      <c r="F67" s="149">
        <v>0</v>
      </c>
      <c r="G67" s="149"/>
      <c r="H67" s="151">
        <f>H66</f>
        <v>0</v>
      </c>
      <c r="I67" s="264">
        <v>3</v>
      </c>
      <c r="J67" s="265"/>
      <c r="K67" s="266">
        <f>K66</f>
        <v>1953</v>
      </c>
      <c r="L67" s="213">
        <v>1</v>
      </c>
      <c r="M67" s="149"/>
      <c r="N67" s="212">
        <f>N66</f>
        <v>37.700000000000003</v>
      </c>
      <c r="O67" s="149">
        <v>0</v>
      </c>
      <c r="P67" s="149"/>
      <c r="Q67" s="151">
        <f>Q66</f>
        <v>0</v>
      </c>
      <c r="R67" s="149">
        <v>0</v>
      </c>
      <c r="S67" s="149"/>
      <c r="T67" s="151">
        <f>T66</f>
        <v>0</v>
      </c>
      <c r="U67" s="149">
        <v>0</v>
      </c>
      <c r="V67" s="149"/>
      <c r="W67" s="151">
        <f>W66</f>
        <v>0</v>
      </c>
      <c r="X67" s="222">
        <f>SUM(X66)</f>
        <v>1990.7</v>
      </c>
      <c r="Y67" s="152"/>
    </row>
    <row r="68" spans="1:25" s="153" customFormat="1" ht="84" customHeight="1">
      <c r="A68" s="134" t="s">
        <v>213</v>
      </c>
      <c r="B68" s="168" t="s">
        <v>283</v>
      </c>
      <c r="C68" s="135" t="s">
        <v>89</v>
      </c>
      <c r="D68" s="113" t="s">
        <v>584</v>
      </c>
      <c r="E68" s="135" t="s">
        <v>568</v>
      </c>
      <c r="F68" s="112">
        <v>0</v>
      </c>
      <c r="G68" s="113">
        <v>0</v>
      </c>
      <c r="H68" s="114">
        <v>0</v>
      </c>
      <c r="I68" s="272">
        <v>0</v>
      </c>
      <c r="J68" s="273">
        <v>0</v>
      </c>
      <c r="K68" s="277">
        <v>0</v>
      </c>
      <c r="L68" s="112">
        <v>0</v>
      </c>
      <c r="M68" s="113">
        <v>0</v>
      </c>
      <c r="N68" s="114">
        <v>0</v>
      </c>
      <c r="O68" s="112">
        <v>0</v>
      </c>
      <c r="P68" s="113">
        <v>0</v>
      </c>
      <c r="Q68" s="114">
        <v>0</v>
      </c>
      <c r="R68" s="112">
        <v>0</v>
      </c>
      <c r="S68" s="113">
        <v>0</v>
      </c>
      <c r="T68" s="114">
        <v>0</v>
      </c>
      <c r="U68" s="112">
        <v>0</v>
      </c>
      <c r="V68" s="113">
        <v>0</v>
      </c>
      <c r="W68" s="114">
        <v>0</v>
      </c>
      <c r="X68" s="115">
        <f>H68+K68+W68+N68+Q68+T68</f>
        <v>0</v>
      </c>
      <c r="Y68" s="169"/>
    </row>
    <row r="69" spans="1:25" s="153" customFormat="1">
      <c r="A69" s="134" t="s">
        <v>150</v>
      </c>
      <c r="B69" s="147" t="s">
        <v>123</v>
      </c>
      <c r="C69" s="148"/>
      <c r="D69" s="148"/>
      <c r="E69" s="148"/>
      <c r="F69" s="149">
        <v>0</v>
      </c>
      <c r="G69" s="149"/>
      <c r="H69" s="151">
        <f>H68</f>
        <v>0</v>
      </c>
      <c r="I69" s="264"/>
      <c r="J69" s="265"/>
      <c r="K69" s="266">
        <f>K68</f>
        <v>0</v>
      </c>
      <c r="L69" s="149"/>
      <c r="M69" s="149"/>
      <c r="N69" s="151">
        <f>N68</f>
        <v>0</v>
      </c>
      <c r="O69" s="149"/>
      <c r="P69" s="149"/>
      <c r="Q69" s="151">
        <f>Q68</f>
        <v>0</v>
      </c>
      <c r="R69" s="149"/>
      <c r="S69" s="149"/>
      <c r="T69" s="151">
        <f>T68</f>
        <v>0</v>
      </c>
      <c r="U69" s="149"/>
      <c r="V69" s="149"/>
      <c r="W69" s="151">
        <f>W68</f>
        <v>0</v>
      </c>
      <c r="X69" s="167">
        <f>X68</f>
        <v>0</v>
      </c>
      <c r="Y69" s="152"/>
    </row>
    <row r="70" spans="1:25" s="3" customFormat="1">
      <c r="A70" s="134" t="s">
        <v>151</v>
      </c>
      <c r="B70" s="170" t="s">
        <v>79</v>
      </c>
      <c r="C70" s="155"/>
      <c r="D70" s="155"/>
      <c r="E70" s="155"/>
      <c r="F70" s="155"/>
      <c r="G70" s="155"/>
      <c r="H70" s="171">
        <f>H26+H31+H43+H49+H54+H38+H60+H57+H64+H67+H69</f>
        <v>1731.1</v>
      </c>
      <c r="I70" s="278"/>
      <c r="J70" s="279"/>
      <c r="K70" s="293">
        <f>K26+K31+K43+K49+K54+K38+K60+K57+K64+K67+K69</f>
        <v>4995.8</v>
      </c>
      <c r="L70" s="172"/>
      <c r="M70" s="172"/>
      <c r="N70" s="171">
        <f>N26+N31+N43+N49+N54+N38+N60+N57+N64+N67+N69</f>
        <v>844</v>
      </c>
      <c r="O70" s="172"/>
      <c r="P70" s="172"/>
      <c r="Q70" s="171">
        <f>Q26+Q31+Q43+Q49+Q54+Q38+Q60+Q57+Q64+Q67+Q69</f>
        <v>823</v>
      </c>
      <c r="R70" s="172"/>
      <c r="S70" s="172"/>
      <c r="T70" s="171">
        <f>T26+T31+T43+T49+T54+T38+T60+T57+T64+T67</f>
        <v>836</v>
      </c>
      <c r="U70" s="172"/>
      <c r="V70" s="172"/>
      <c r="W70" s="171">
        <f>W26+W31+W43+W49+W54+W38+W60+W57+W64+W67</f>
        <v>0</v>
      </c>
      <c r="X70" s="171">
        <f>X26+X31+X43+X49+X54+X38+X60+X57+X64+X67+X69</f>
        <v>9229.9</v>
      </c>
      <c r="Y70" s="119"/>
    </row>
    <row r="71" spans="1:25" s="179" customFormat="1" ht="18.75" customHeight="1">
      <c r="A71" s="134" t="s">
        <v>152</v>
      </c>
      <c r="B71" s="469" t="s">
        <v>133</v>
      </c>
      <c r="C71" s="470"/>
      <c r="D71" s="174"/>
      <c r="E71" s="174"/>
      <c r="F71" s="164"/>
      <c r="G71" s="164"/>
      <c r="H71" s="166">
        <f>H72+H74+H75+H76+H78+H80+H77+H79</f>
        <v>2331.1</v>
      </c>
      <c r="I71" s="280"/>
      <c r="J71" s="281"/>
      <c r="K71" s="294">
        <f>K72+K74+K75+K76+K78+K80+K77+K79</f>
        <v>11795.8</v>
      </c>
      <c r="L71" s="175"/>
      <c r="M71" s="175"/>
      <c r="N71" s="166">
        <f>N72+N74+N75+N76+N78+N80+N77+N79</f>
        <v>5140</v>
      </c>
      <c r="O71" s="175"/>
      <c r="P71" s="175"/>
      <c r="Q71" s="166">
        <f>Q72+Q74+Q75+Q76+Q78+Q80+Q77+Q79</f>
        <v>2619</v>
      </c>
      <c r="R71" s="175"/>
      <c r="S71" s="175"/>
      <c r="T71" s="166">
        <f>T72+T74+T75+T76+T78+T80+T77+T79</f>
        <v>2632</v>
      </c>
      <c r="U71" s="175"/>
      <c r="V71" s="175"/>
      <c r="W71" s="166">
        <f>W72+W74+W75+W76+W78+W80+W77+W79</f>
        <v>2904</v>
      </c>
      <c r="X71" s="166">
        <f>W71+N71+K71+H71</f>
        <v>22170.899999999998</v>
      </c>
      <c r="Y71" s="178"/>
    </row>
    <row r="72" spans="1:25" s="184" customFormat="1" ht="26.25" customHeight="1">
      <c r="A72" s="134" t="s">
        <v>153</v>
      </c>
      <c r="B72" s="72" t="s">
        <v>78</v>
      </c>
      <c r="C72" s="180"/>
      <c r="D72" s="181"/>
      <c r="E72" s="181"/>
      <c r="F72" s="112"/>
      <c r="G72" s="112"/>
      <c r="H72" s="114">
        <f>H15</f>
        <v>600</v>
      </c>
      <c r="I72" s="272"/>
      <c r="J72" s="273"/>
      <c r="K72" s="277">
        <f>K15</f>
        <v>6800</v>
      </c>
      <c r="L72" s="112"/>
      <c r="M72" s="112"/>
      <c r="N72" s="114">
        <f>N15</f>
        <v>4296</v>
      </c>
      <c r="O72" s="112"/>
      <c r="P72" s="112"/>
      <c r="Q72" s="114">
        <f>Q15</f>
        <v>1796</v>
      </c>
      <c r="R72" s="112"/>
      <c r="S72" s="112"/>
      <c r="T72" s="114">
        <f>T15</f>
        <v>1796</v>
      </c>
      <c r="U72" s="112"/>
      <c r="V72" s="112"/>
      <c r="W72" s="114">
        <f>W15</f>
        <v>2904</v>
      </c>
      <c r="X72" s="115">
        <f>H72+K72+N72+Q72+W72+T72</f>
        <v>18192</v>
      </c>
      <c r="Y72" s="183"/>
    </row>
    <row r="73" spans="1:25" s="184" customFormat="1" ht="26.25" customHeight="1">
      <c r="A73" s="134" t="s">
        <v>154</v>
      </c>
      <c r="B73" s="141" t="s">
        <v>373</v>
      </c>
      <c r="C73" s="180"/>
      <c r="D73" s="181"/>
      <c r="E73" s="181"/>
      <c r="F73" s="112"/>
      <c r="G73" s="112"/>
      <c r="H73" s="114">
        <f>H16</f>
        <v>0</v>
      </c>
      <c r="I73" s="272"/>
      <c r="J73" s="273"/>
      <c r="K73" s="277">
        <f>K16</f>
        <v>0</v>
      </c>
      <c r="L73" s="112"/>
      <c r="M73" s="112"/>
      <c r="N73" s="114">
        <f>N16</f>
        <v>0</v>
      </c>
      <c r="O73" s="112"/>
      <c r="P73" s="112"/>
      <c r="Q73" s="114">
        <f>Q16</f>
        <v>0</v>
      </c>
      <c r="R73" s="112"/>
      <c r="S73" s="112"/>
      <c r="T73" s="114">
        <f>T16</f>
        <v>0</v>
      </c>
      <c r="U73" s="112"/>
      <c r="V73" s="112"/>
      <c r="W73" s="114">
        <f>W16</f>
        <v>685</v>
      </c>
      <c r="X73" s="115">
        <f t="shared" ref="X73:X80" si="1">H73+K73+N73+Q73+W73+T73</f>
        <v>685</v>
      </c>
      <c r="Y73" s="183"/>
    </row>
    <row r="74" spans="1:25" s="3" customFormat="1" ht="25.5">
      <c r="A74" s="134" t="s">
        <v>155</v>
      </c>
      <c r="B74" s="72" t="s">
        <v>87</v>
      </c>
      <c r="C74" s="172"/>
      <c r="D74" s="155"/>
      <c r="E74" s="155"/>
      <c r="F74" s="159"/>
      <c r="G74" s="159"/>
      <c r="H74" s="115">
        <f>H20+H28+H33+H40+H45+H51</f>
        <v>596</v>
      </c>
      <c r="I74" s="270"/>
      <c r="J74" s="271"/>
      <c r="K74" s="260">
        <f>K20+K28+K33+K40+K45+K51</f>
        <v>826.8</v>
      </c>
      <c r="L74" s="159"/>
      <c r="M74" s="159"/>
      <c r="N74" s="115">
        <f>N20+N28+N33+N40+N45+N51+N63</f>
        <v>427</v>
      </c>
      <c r="O74" s="159"/>
      <c r="P74" s="159"/>
      <c r="Q74" s="115">
        <f>Q20+Q28+Q33+Q40+Q45+Q51+Q63</f>
        <v>416</v>
      </c>
      <c r="R74" s="159"/>
      <c r="S74" s="159"/>
      <c r="T74" s="115">
        <f>T20+T28+T33+T40+T45+T51</f>
        <v>423</v>
      </c>
      <c r="U74" s="159"/>
      <c r="V74" s="159"/>
      <c r="W74" s="115">
        <f>W20+W28+W33+W40+W45+W51</f>
        <v>0</v>
      </c>
      <c r="X74" s="115">
        <f t="shared" si="1"/>
        <v>2688.8</v>
      </c>
      <c r="Y74" s="119"/>
    </row>
    <row r="75" spans="1:25" s="3" customFormat="1" ht="25.5">
      <c r="A75" s="134" t="s">
        <v>194</v>
      </c>
      <c r="B75" s="72" t="s">
        <v>88</v>
      </c>
      <c r="C75" s="172"/>
      <c r="D75" s="155"/>
      <c r="E75" s="155"/>
      <c r="F75" s="159"/>
      <c r="G75" s="159"/>
      <c r="H75" s="115">
        <f>H21+H29+H34+H41+H47+H52</f>
        <v>0</v>
      </c>
      <c r="I75" s="270"/>
      <c r="J75" s="271"/>
      <c r="K75" s="282">
        <f>K21+K29+K34+K41+K47+K52</f>
        <v>0</v>
      </c>
      <c r="L75" s="159"/>
      <c r="M75" s="159"/>
      <c r="N75" s="115">
        <f>N21+N29+N34+N41+N47+N52</f>
        <v>0</v>
      </c>
      <c r="O75" s="159"/>
      <c r="P75" s="159"/>
      <c r="Q75" s="115">
        <f>Q21+Q29+Q34+Q41+Q47+Q52</f>
        <v>0</v>
      </c>
      <c r="R75" s="159"/>
      <c r="S75" s="159"/>
      <c r="T75" s="115">
        <f>T21+T29+T34+T41+T47+T52</f>
        <v>0</v>
      </c>
      <c r="U75" s="159"/>
      <c r="V75" s="159"/>
      <c r="W75" s="115">
        <f>W21+W29+W34+W41+W47+W52</f>
        <v>0</v>
      </c>
      <c r="X75" s="115">
        <f t="shared" si="1"/>
        <v>0</v>
      </c>
      <c r="Y75" s="119"/>
    </row>
    <row r="76" spans="1:25" s="3" customFormat="1" ht="25.5">
      <c r="A76" s="134" t="s">
        <v>214</v>
      </c>
      <c r="B76" s="72" t="s">
        <v>532</v>
      </c>
      <c r="C76" s="172"/>
      <c r="D76" s="155"/>
      <c r="E76" s="155"/>
      <c r="F76" s="159"/>
      <c r="G76" s="159"/>
      <c r="H76" s="115">
        <f>H22+H30+H35+H42+H46+H56+H62+H66+H53+H68+H59</f>
        <v>922.1</v>
      </c>
      <c r="I76" s="270"/>
      <c r="J76" s="271"/>
      <c r="K76" s="260">
        <f>K22+K30+K35+K42+K46+K56+K62+K66+K53+K68+K59</f>
        <v>4169</v>
      </c>
      <c r="L76" s="159"/>
      <c r="M76" s="159"/>
      <c r="N76" s="115">
        <f>N22+N30+N35+N42+N46+N56+N62+N66+N53+N68+N59</f>
        <v>417</v>
      </c>
      <c r="O76" s="159"/>
      <c r="P76" s="159"/>
      <c r="Q76" s="115">
        <f>Q22+Q30+Q35+Q42+Q46+Q56+Q62+Q66+Q53+Q68+Q59</f>
        <v>407</v>
      </c>
      <c r="R76" s="159"/>
      <c r="S76" s="159"/>
      <c r="T76" s="115">
        <f>T22+T30+T35+T42+T46+T56+T62+T66+T53+T68+T59</f>
        <v>413</v>
      </c>
      <c r="U76" s="159"/>
      <c r="V76" s="159"/>
      <c r="W76" s="115">
        <f>W22+W30+W35+W42+W46+W56+W62+W66+W53+W68+W59</f>
        <v>0</v>
      </c>
      <c r="X76" s="115">
        <f t="shared" si="1"/>
        <v>6328.1</v>
      </c>
      <c r="Y76" s="119"/>
    </row>
    <row r="77" spans="1:25" s="3" customFormat="1" ht="40.5" customHeight="1">
      <c r="A77" s="134" t="s">
        <v>215</v>
      </c>
      <c r="B77" s="72" t="s">
        <v>318</v>
      </c>
      <c r="C77" s="155"/>
      <c r="D77" s="155"/>
      <c r="E77" s="155"/>
      <c r="F77" s="159"/>
      <c r="G77" s="159"/>
      <c r="H77" s="115">
        <f>H23</f>
        <v>101</v>
      </c>
      <c r="I77" s="270"/>
      <c r="J77" s="271"/>
      <c r="K77" s="282">
        <f>K23</f>
        <v>0</v>
      </c>
      <c r="L77" s="159"/>
      <c r="M77" s="159"/>
      <c r="N77" s="115">
        <f>N23</f>
        <v>0</v>
      </c>
      <c r="O77" s="159"/>
      <c r="P77" s="159"/>
      <c r="Q77" s="115">
        <f>Q23</f>
        <v>0</v>
      </c>
      <c r="R77" s="159"/>
      <c r="S77" s="159"/>
      <c r="T77" s="115">
        <f>T23</f>
        <v>0</v>
      </c>
      <c r="U77" s="159"/>
      <c r="V77" s="159"/>
      <c r="W77" s="115">
        <f>W23</f>
        <v>0</v>
      </c>
      <c r="X77" s="115">
        <f t="shared" si="1"/>
        <v>101</v>
      </c>
      <c r="Y77" s="119"/>
    </row>
    <row r="78" spans="1:25" s="3" customFormat="1" ht="37.5" customHeight="1">
      <c r="A78" s="134" t="s">
        <v>216</v>
      </c>
      <c r="B78" s="72" t="s">
        <v>90</v>
      </c>
      <c r="C78" s="155"/>
      <c r="D78" s="155"/>
      <c r="E78" s="155"/>
      <c r="F78" s="159"/>
      <c r="G78" s="159"/>
      <c r="H78" s="115">
        <f>H25</f>
        <v>0</v>
      </c>
      <c r="I78" s="270"/>
      <c r="J78" s="271"/>
      <c r="K78" s="282">
        <f>K25</f>
        <v>0</v>
      </c>
      <c r="L78" s="159"/>
      <c r="M78" s="159"/>
      <c r="N78" s="115">
        <f>N25</f>
        <v>0</v>
      </c>
      <c r="O78" s="159"/>
      <c r="P78" s="159"/>
      <c r="Q78" s="115">
        <f>Q25</f>
        <v>0</v>
      </c>
      <c r="R78" s="159"/>
      <c r="S78" s="159"/>
      <c r="T78" s="115">
        <f>T25</f>
        <v>0</v>
      </c>
      <c r="U78" s="159"/>
      <c r="V78" s="159"/>
      <c r="W78" s="115">
        <f>W25</f>
        <v>0</v>
      </c>
      <c r="X78" s="115">
        <f t="shared" si="1"/>
        <v>0</v>
      </c>
      <c r="Y78" s="119"/>
    </row>
    <row r="79" spans="1:25" s="3" customFormat="1" ht="25.5">
      <c r="A79" s="134" t="s">
        <v>380</v>
      </c>
      <c r="B79" s="72" t="s">
        <v>181</v>
      </c>
      <c r="C79" s="155"/>
      <c r="D79" s="155"/>
      <c r="E79" s="155"/>
      <c r="F79" s="159"/>
      <c r="G79" s="159"/>
      <c r="H79" s="115">
        <f>H24</f>
        <v>0</v>
      </c>
      <c r="I79" s="270"/>
      <c r="J79" s="271"/>
      <c r="K79" s="282">
        <f>K24</f>
        <v>0</v>
      </c>
      <c r="L79" s="159"/>
      <c r="M79" s="159"/>
      <c r="N79" s="115">
        <f>N24</f>
        <v>0</v>
      </c>
      <c r="O79" s="159"/>
      <c r="P79" s="159"/>
      <c r="Q79" s="115">
        <f>Q24</f>
        <v>0</v>
      </c>
      <c r="R79" s="159"/>
      <c r="S79" s="159"/>
      <c r="T79" s="115">
        <f>T24</f>
        <v>0</v>
      </c>
      <c r="U79" s="159"/>
      <c r="V79" s="159"/>
      <c r="W79" s="115">
        <f>W24</f>
        <v>0</v>
      </c>
      <c r="X79" s="115">
        <f t="shared" si="1"/>
        <v>0</v>
      </c>
      <c r="Y79" s="119"/>
    </row>
    <row r="80" spans="1:25" s="3" customFormat="1" ht="25.5">
      <c r="A80" s="134" t="s">
        <v>491</v>
      </c>
      <c r="B80" s="72" t="s">
        <v>442</v>
      </c>
      <c r="C80" s="155"/>
      <c r="D80" s="155"/>
      <c r="E80" s="155"/>
      <c r="F80" s="159"/>
      <c r="G80" s="159"/>
      <c r="H80" s="115">
        <f>H37</f>
        <v>112</v>
      </c>
      <c r="I80" s="270"/>
      <c r="J80" s="271"/>
      <c r="K80" s="282">
        <f>K37</f>
        <v>0</v>
      </c>
      <c r="L80" s="159"/>
      <c r="M80" s="159"/>
      <c r="N80" s="115">
        <f>N37</f>
        <v>0</v>
      </c>
      <c r="O80" s="159"/>
      <c r="P80" s="159"/>
      <c r="Q80" s="115">
        <f>Q37</f>
        <v>0</v>
      </c>
      <c r="R80" s="159"/>
      <c r="S80" s="159"/>
      <c r="T80" s="115">
        <f>T37</f>
        <v>0</v>
      </c>
      <c r="U80" s="159"/>
      <c r="V80" s="159"/>
      <c r="W80" s="115">
        <f>W37</f>
        <v>0</v>
      </c>
      <c r="X80" s="115">
        <f t="shared" si="1"/>
        <v>112</v>
      </c>
      <c r="Y80" s="119"/>
    </row>
    <row r="81" spans="1:40" s="3" customFormat="1" ht="41.25" hidden="1" customHeight="1">
      <c r="A81" s="121" t="s">
        <v>320</v>
      </c>
      <c r="B81" s="471" t="s">
        <v>179</v>
      </c>
      <c r="C81" s="472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2"/>
      <c r="V81" s="472"/>
      <c r="W81" s="472"/>
      <c r="X81" s="473"/>
      <c r="Y81" s="123"/>
      <c r="Z81" s="124"/>
      <c r="AA81" s="124"/>
      <c r="AB81" s="124"/>
      <c r="AC81" s="124"/>
      <c r="AD81" s="124"/>
      <c r="AE81" s="124"/>
      <c r="AF81" s="125"/>
      <c r="AG81" s="125"/>
      <c r="AH81" s="125"/>
      <c r="AI81" s="125"/>
      <c r="AJ81" s="125"/>
      <c r="AK81" s="126"/>
      <c r="AL81" s="126"/>
    </row>
    <row r="82" spans="1:40" s="3" customFormat="1" ht="82.5" hidden="1" customHeight="1">
      <c r="A82" s="134" t="s">
        <v>160</v>
      </c>
      <c r="B82" s="186" t="s">
        <v>156</v>
      </c>
      <c r="C82" s="135" t="s">
        <v>157</v>
      </c>
      <c r="D82" s="113" t="s">
        <v>584</v>
      </c>
      <c r="E82" s="135" t="s">
        <v>69</v>
      </c>
      <c r="F82" s="112">
        <v>0</v>
      </c>
      <c r="G82" s="112">
        <v>0</v>
      </c>
      <c r="H82" s="182">
        <v>0</v>
      </c>
      <c r="I82" s="272">
        <v>0</v>
      </c>
      <c r="J82" s="272">
        <v>0</v>
      </c>
      <c r="K82" s="283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12">
        <v>0</v>
      </c>
      <c r="V82" s="112">
        <v>0</v>
      </c>
      <c r="W82" s="182">
        <v>0</v>
      </c>
      <c r="X82" s="187">
        <f>H82+K82+W82</f>
        <v>0</v>
      </c>
      <c r="Y82" s="123" t="s">
        <v>198</v>
      </c>
      <c r="Z82" s="124"/>
      <c r="AA82" s="124"/>
      <c r="AB82" s="124"/>
      <c r="AC82" s="124"/>
      <c r="AD82" s="124"/>
      <c r="AE82" s="124"/>
      <c r="AF82" s="125"/>
      <c r="AG82" s="125"/>
      <c r="AH82" s="125"/>
      <c r="AI82" s="125"/>
      <c r="AJ82" s="125"/>
      <c r="AK82" s="126"/>
      <c r="AL82" s="126"/>
    </row>
    <row r="83" spans="1:40" s="3" customFormat="1" ht="60.75" hidden="1" customHeight="1">
      <c r="A83" s="134" t="s">
        <v>161</v>
      </c>
      <c r="B83" s="186" t="s">
        <v>158</v>
      </c>
      <c r="C83" s="135" t="s">
        <v>76</v>
      </c>
      <c r="D83" s="113" t="s">
        <v>584</v>
      </c>
      <c r="E83" s="135" t="s">
        <v>69</v>
      </c>
      <c r="F83" s="112">
        <v>0</v>
      </c>
      <c r="G83" s="112">
        <v>0</v>
      </c>
      <c r="H83" s="182">
        <v>0</v>
      </c>
      <c r="I83" s="272">
        <v>0</v>
      </c>
      <c r="J83" s="272">
        <v>0</v>
      </c>
      <c r="K83" s="283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12">
        <v>0</v>
      </c>
      <c r="V83" s="112">
        <v>0</v>
      </c>
      <c r="W83" s="182">
        <v>0</v>
      </c>
      <c r="X83" s="187">
        <f>H83+K83+W83+N83</f>
        <v>0</v>
      </c>
      <c r="Y83" s="123" t="s">
        <v>197</v>
      </c>
      <c r="Z83" s="124"/>
      <c r="AA83" s="124"/>
      <c r="AB83" s="124"/>
      <c r="AC83" s="124"/>
      <c r="AD83" s="124"/>
      <c r="AE83" s="124"/>
      <c r="AF83" s="125"/>
      <c r="AG83" s="125"/>
      <c r="AH83" s="125"/>
      <c r="AI83" s="125"/>
      <c r="AJ83" s="125"/>
      <c r="AK83" s="126"/>
      <c r="AL83" s="126"/>
    </row>
    <row r="84" spans="1:40" s="3" customFormat="1" ht="70.5" hidden="1" customHeight="1">
      <c r="A84" s="134" t="s">
        <v>162</v>
      </c>
      <c r="B84" s="186" t="s">
        <v>159</v>
      </c>
      <c r="C84" s="135" t="s">
        <v>181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112">
        <v>0</v>
      </c>
      <c r="M84" s="112">
        <v>0</v>
      </c>
      <c r="N84" s="182">
        <v>0</v>
      </c>
      <c r="O84" s="112">
        <v>0</v>
      </c>
      <c r="P84" s="112">
        <v>0</v>
      </c>
      <c r="Q84" s="182">
        <v>0</v>
      </c>
      <c r="R84" s="112">
        <v>0</v>
      </c>
      <c r="S84" s="112">
        <v>0</v>
      </c>
      <c r="T84" s="182">
        <v>0</v>
      </c>
      <c r="U84" s="112">
        <v>0</v>
      </c>
      <c r="V84" s="112">
        <v>0</v>
      </c>
      <c r="W84" s="182">
        <v>0</v>
      </c>
      <c r="X84" s="187">
        <f>H84+K84+W84+N84</f>
        <v>0</v>
      </c>
      <c r="Y84" s="123" t="s">
        <v>198</v>
      </c>
      <c r="Z84" s="124"/>
      <c r="AA84" s="124"/>
      <c r="AB84" s="124"/>
      <c r="AC84" s="124"/>
      <c r="AD84" s="124"/>
      <c r="AE84" s="124"/>
      <c r="AF84" s="125"/>
      <c r="AG84" s="125"/>
      <c r="AH84" s="125"/>
      <c r="AI84" s="125"/>
      <c r="AJ84" s="125"/>
      <c r="AK84" s="126"/>
      <c r="AL84" s="126"/>
    </row>
    <row r="85" spans="1:40" s="153" customFormat="1" ht="33.75" hidden="1" customHeight="1">
      <c r="A85" s="134" t="s">
        <v>163</v>
      </c>
      <c r="B85" s="469" t="s">
        <v>174</v>
      </c>
      <c r="C85" s="470"/>
      <c r="D85" s="188"/>
      <c r="E85" s="188"/>
      <c r="F85" s="188"/>
      <c r="G85" s="188"/>
      <c r="H85" s="189">
        <f>H86+H87+H88</f>
        <v>0</v>
      </c>
      <c r="I85" s="284"/>
      <c r="J85" s="284"/>
      <c r="K85" s="285">
        <f>K86+K87+K88</f>
        <v>0</v>
      </c>
      <c r="L85" s="188"/>
      <c r="M85" s="188"/>
      <c r="N85" s="189">
        <f>N86+N87+N88</f>
        <v>0</v>
      </c>
      <c r="O85" s="188"/>
      <c r="P85" s="188"/>
      <c r="Q85" s="189">
        <f>Q86+Q87+Q88</f>
        <v>0</v>
      </c>
      <c r="R85" s="188"/>
      <c r="S85" s="188"/>
      <c r="T85" s="189">
        <f>T86+T87+T88</f>
        <v>0</v>
      </c>
      <c r="U85" s="188"/>
      <c r="V85" s="188"/>
      <c r="W85" s="189">
        <f>W86+W87+W88</f>
        <v>0</v>
      </c>
      <c r="X85" s="190">
        <f>H85+K85+W85+N85</f>
        <v>0</v>
      </c>
      <c r="Y85" s="191"/>
      <c r="Z85" s="192"/>
      <c r="AA85" s="192"/>
      <c r="AB85" s="192"/>
      <c r="AC85" s="192"/>
      <c r="AD85" s="192"/>
      <c r="AE85" s="192"/>
      <c r="AF85" s="193"/>
      <c r="AG85" s="193"/>
      <c r="AH85" s="193"/>
      <c r="AI85" s="193"/>
      <c r="AJ85" s="193"/>
      <c r="AK85" s="194"/>
      <c r="AL85" s="194"/>
    </row>
    <row r="86" spans="1:40" s="3" customFormat="1" ht="24.75" hidden="1" customHeight="1">
      <c r="A86" s="134" t="s">
        <v>168</v>
      </c>
      <c r="B86" s="135" t="s">
        <v>157</v>
      </c>
      <c r="C86" s="195"/>
      <c r="D86" s="196"/>
      <c r="E86" s="196"/>
      <c r="F86" s="196"/>
      <c r="G86" s="196"/>
      <c r="H86" s="197">
        <f>H82</f>
        <v>0</v>
      </c>
      <c r="I86" s="286"/>
      <c r="J86" s="286"/>
      <c r="K86" s="28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96"/>
      <c r="V86" s="196"/>
      <c r="W86" s="197">
        <f>W82</f>
        <v>0</v>
      </c>
      <c r="X86" s="187">
        <f>H86+K86+W86</f>
        <v>0</v>
      </c>
      <c r="Y86" s="123"/>
      <c r="Z86" s="124"/>
      <c r="AA86" s="124"/>
      <c r="AB86" s="124"/>
      <c r="AC86" s="124"/>
      <c r="AD86" s="124"/>
      <c r="AE86" s="124"/>
      <c r="AF86" s="125"/>
      <c r="AG86" s="125"/>
      <c r="AH86" s="125"/>
      <c r="AI86" s="125"/>
      <c r="AJ86" s="125"/>
      <c r="AK86" s="126"/>
      <c r="AL86" s="126"/>
    </row>
    <row r="87" spans="1:40" s="3" customFormat="1" ht="24" hidden="1" customHeight="1">
      <c r="A87" s="134" t="s">
        <v>169</v>
      </c>
      <c r="B87" s="135" t="s">
        <v>76</v>
      </c>
      <c r="C87" s="195"/>
      <c r="D87" s="196"/>
      <c r="E87" s="196"/>
      <c r="F87" s="196"/>
      <c r="G87" s="196"/>
      <c r="H87" s="197">
        <f>H83</f>
        <v>0</v>
      </c>
      <c r="I87" s="286"/>
      <c r="J87" s="286"/>
      <c r="K87" s="28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7">
        <f>T83</f>
        <v>0</v>
      </c>
      <c r="U87" s="196"/>
      <c r="V87" s="196"/>
      <c r="W87" s="197">
        <f>W83</f>
        <v>0</v>
      </c>
      <c r="X87" s="197">
        <f>X83</f>
        <v>0</v>
      </c>
      <c r="Y87" s="123"/>
      <c r="Z87" s="124"/>
      <c r="AA87" s="124"/>
      <c r="AB87" s="124"/>
      <c r="AC87" s="124"/>
      <c r="AD87" s="124"/>
      <c r="AE87" s="124"/>
      <c r="AF87" s="125"/>
      <c r="AG87" s="125"/>
      <c r="AH87" s="125"/>
      <c r="AI87" s="125"/>
      <c r="AJ87" s="125"/>
      <c r="AK87" s="126"/>
      <c r="AL87" s="126"/>
    </row>
    <row r="88" spans="1:40" s="3" customFormat="1" ht="32.25" hidden="1" customHeight="1">
      <c r="A88" s="134" t="s">
        <v>170</v>
      </c>
      <c r="B88" s="135" t="s">
        <v>181</v>
      </c>
      <c r="C88" s="196"/>
      <c r="D88" s="196"/>
      <c r="E88" s="196"/>
      <c r="F88" s="196"/>
      <c r="G88" s="196"/>
      <c r="H88" s="197">
        <f>H84</f>
        <v>0</v>
      </c>
      <c r="I88" s="286"/>
      <c r="J88" s="286"/>
      <c r="K88" s="287">
        <f>K84</f>
        <v>0</v>
      </c>
      <c r="L88" s="196"/>
      <c r="M88" s="196"/>
      <c r="N88" s="197">
        <f>N84</f>
        <v>0</v>
      </c>
      <c r="O88" s="196"/>
      <c r="P88" s="196"/>
      <c r="Q88" s="197">
        <f>Q84</f>
        <v>0</v>
      </c>
      <c r="R88" s="196"/>
      <c r="S88" s="196"/>
      <c r="T88" s="196">
        <f>T84</f>
        <v>0</v>
      </c>
      <c r="U88" s="196"/>
      <c r="V88" s="196"/>
      <c r="W88" s="196">
        <f>W84</f>
        <v>0</v>
      </c>
      <c r="X88" s="196">
        <f>X84</f>
        <v>0</v>
      </c>
      <c r="Y88" s="123"/>
      <c r="Z88" s="124"/>
      <c r="AA88" s="124"/>
      <c r="AB88" s="124"/>
      <c r="AC88" s="124"/>
      <c r="AD88" s="124"/>
      <c r="AE88" s="124"/>
      <c r="AF88" s="125"/>
      <c r="AG88" s="125"/>
      <c r="AH88" s="125"/>
      <c r="AI88" s="125"/>
      <c r="AJ88" s="125"/>
      <c r="AK88" s="126"/>
      <c r="AL88" s="126"/>
    </row>
    <row r="89" spans="1:40" s="3" customFormat="1" ht="14.25" customHeight="1">
      <c r="A89" s="121" t="s">
        <v>217</v>
      </c>
      <c r="B89" s="461" t="s">
        <v>218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3"/>
      <c r="Y89" s="123"/>
      <c r="Z89" s="124"/>
      <c r="AA89" s="124"/>
      <c r="AB89" s="124"/>
      <c r="AC89" s="124"/>
      <c r="AD89" s="124"/>
      <c r="AE89" s="124"/>
      <c r="AF89" s="125"/>
      <c r="AG89" s="125"/>
      <c r="AH89" s="125"/>
      <c r="AI89" s="125"/>
      <c r="AJ89" s="125"/>
      <c r="AK89" s="126"/>
      <c r="AL89" s="126"/>
    </row>
    <row r="90" spans="1:40" s="3" customFormat="1" ht="171" customHeight="1">
      <c r="A90" s="134" t="s">
        <v>160</v>
      </c>
      <c r="B90" s="198" t="s">
        <v>176</v>
      </c>
      <c r="C90" s="247" t="s">
        <v>593</v>
      </c>
      <c r="D90" s="113" t="s">
        <v>584</v>
      </c>
      <c r="E90" s="135" t="s">
        <v>569</v>
      </c>
      <c r="F90" s="199" t="s">
        <v>332</v>
      </c>
      <c r="G90" s="113" t="s">
        <v>336</v>
      </c>
      <c r="H90" s="182">
        <f>4926-160-20</f>
        <v>4746</v>
      </c>
      <c r="I90" s="288" t="s">
        <v>527</v>
      </c>
      <c r="J90" s="273" t="s">
        <v>528</v>
      </c>
      <c r="K90" s="283">
        <f>4926-52+335</f>
        <v>5209</v>
      </c>
      <c r="L90" s="199" t="s">
        <v>594</v>
      </c>
      <c r="M90" s="273" t="s">
        <v>528</v>
      </c>
      <c r="N90" s="182">
        <v>4926</v>
      </c>
      <c r="O90" s="199" t="s">
        <v>595</v>
      </c>
      <c r="P90" s="273" t="s">
        <v>528</v>
      </c>
      <c r="Q90" s="182">
        <v>4803</v>
      </c>
      <c r="R90" s="199" t="s">
        <v>596</v>
      </c>
      <c r="S90" s="113" t="s">
        <v>251</v>
      </c>
      <c r="T90" s="182">
        <v>4877</v>
      </c>
      <c r="U90" s="199" t="s">
        <v>594</v>
      </c>
      <c r="V90" s="273" t="s">
        <v>528</v>
      </c>
      <c r="W90" s="182">
        <v>9852</v>
      </c>
      <c r="X90" s="115">
        <f>H90+K90+N90+Q90+W90+T90</f>
        <v>34413</v>
      </c>
      <c r="Y90" s="119"/>
    </row>
    <row r="91" spans="1:40" s="3" customFormat="1" ht="80.25" hidden="1" customHeight="1">
      <c r="A91" s="134" t="s">
        <v>161</v>
      </c>
      <c r="B91" s="200" t="s">
        <v>182</v>
      </c>
      <c r="C91" s="135" t="s">
        <v>157</v>
      </c>
      <c r="D91" s="113" t="s">
        <v>584</v>
      </c>
      <c r="E91" s="135" t="s">
        <v>69</v>
      </c>
      <c r="F91" s="159">
        <v>0</v>
      </c>
      <c r="G91" s="159">
        <v>0</v>
      </c>
      <c r="H91" s="182">
        <v>0</v>
      </c>
      <c r="I91" s="270">
        <v>0</v>
      </c>
      <c r="J91" s="270">
        <v>0</v>
      </c>
      <c r="K91" s="283">
        <v>0</v>
      </c>
      <c r="L91" s="159">
        <v>0</v>
      </c>
      <c r="M91" s="159">
        <v>0</v>
      </c>
      <c r="N91" s="182">
        <v>0</v>
      </c>
      <c r="O91" s="159">
        <v>0</v>
      </c>
      <c r="P91" s="159">
        <v>0</v>
      </c>
      <c r="Q91" s="182">
        <v>0</v>
      </c>
      <c r="R91" s="159">
        <v>0</v>
      </c>
      <c r="S91" s="159">
        <v>0</v>
      </c>
      <c r="T91" s="182">
        <v>0</v>
      </c>
      <c r="U91" s="159">
        <v>0</v>
      </c>
      <c r="V91" s="159">
        <v>0</v>
      </c>
      <c r="W91" s="182">
        <v>0</v>
      </c>
      <c r="X91" s="185">
        <f>H91+K91+W91+N91</f>
        <v>0</v>
      </c>
      <c r="Y91" s="119"/>
    </row>
    <row r="92" spans="1:40" s="3" customFormat="1" ht="80.25" hidden="1" customHeight="1">
      <c r="A92" s="134" t="s">
        <v>162</v>
      </c>
      <c r="B92" s="200" t="s">
        <v>180</v>
      </c>
      <c r="C92" s="135" t="s">
        <v>157</v>
      </c>
      <c r="D92" s="113" t="s">
        <v>584</v>
      </c>
      <c r="E92" s="135" t="s">
        <v>69</v>
      </c>
      <c r="F92" s="159">
        <v>0</v>
      </c>
      <c r="G92" s="159">
        <v>0</v>
      </c>
      <c r="H92" s="182">
        <v>0</v>
      </c>
      <c r="I92" s="270">
        <v>0</v>
      </c>
      <c r="J92" s="270">
        <v>0</v>
      </c>
      <c r="K92" s="283">
        <v>0</v>
      </c>
      <c r="L92" s="112">
        <v>0</v>
      </c>
      <c r="M92" s="112">
        <v>0</v>
      </c>
      <c r="N92" s="182">
        <v>0</v>
      </c>
      <c r="O92" s="112">
        <v>0</v>
      </c>
      <c r="P92" s="112">
        <v>0</v>
      </c>
      <c r="Q92" s="182">
        <v>0</v>
      </c>
      <c r="R92" s="112">
        <v>0</v>
      </c>
      <c r="S92" s="112">
        <v>0</v>
      </c>
      <c r="T92" s="182">
        <v>0</v>
      </c>
      <c r="U92" s="112">
        <v>0</v>
      </c>
      <c r="V92" s="112">
        <v>0</v>
      </c>
      <c r="W92" s="182">
        <v>0</v>
      </c>
      <c r="X92" s="185">
        <f>H92+K92+W92+N92</f>
        <v>0</v>
      </c>
      <c r="Y92" s="123" t="s">
        <v>198</v>
      </c>
    </row>
    <row r="93" spans="1:40" s="153" customFormat="1" ht="18" customHeight="1">
      <c r="A93" s="134" t="s">
        <v>161</v>
      </c>
      <c r="B93" s="469" t="s">
        <v>174</v>
      </c>
      <c r="C93" s="470"/>
      <c r="D93" s="201"/>
      <c r="E93" s="201"/>
      <c r="F93" s="201"/>
      <c r="G93" s="201"/>
      <c r="H93" s="202">
        <f>H94+H95</f>
        <v>4746</v>
      </c>
      <c r="I93" s="289"/>
      <c r="J93" s="289"/>
      <c r="K93" s="295">
        <f>K94+K95</f>
        <v>5209</v>
      </c>
      <c r="L93" s="201"/>
      <c r="M93" s="201"/>
      <c r="N93" s="202">
        <f>N94+N95</f>
        <v>4926</v>
      </c>
      <c r="O93" s="201"/>
      <c r="P93" s="201"/>
      <c r="Q93" s="202">
        <f>Q94+Q95</f>
        <v>4803</v>
      </c>
      <c r="R93" s="201"/>
      <c r="S93" s="201"/>
      <c r="T93" s="202">
        <f>T94+T95</f>
        <v>4877</v>
      </c>
      <c r="U93" s="201"/>
      <c r="V93" s="201"/>
      <c r="W93" s="202">
        <f>W94+W95</f>
        <v>9852</v>
      </c>
      <c r="X93" s="202">
        <f>X94+X95</f>
        <v>29536</v>
      </c>
      <c r="Y93" s="152"/>
    </row>
    <row r="94" spans="1:40" s="3" customFormat="1" ht="51.75" customHeight="1">
      <c r="A94" s="134" t="s">
        <v>162</v>
      </c>
      <c r="B94" s="247" t="s">
        <v>597</v>
      </c>
      <c r="C94" s="155"/>
      <c r="D94" s="159"/>
      <c r="E94" s="159"/>
      <c r="F94" s="159"/>
      <c r="G94" s="159"/>
      <c r="H94" s="185">
        <f>H90</f>
        <v>4746</v>
      </c>
      <c r="I94" s="270"/>
      <c r="J94" s="270"/>
      <c r="K94" s="282">
        <f>K90</f>
        <v>5209</v>
      </c>
      <c r="L94" s="159"/>
      <c r="M94" s="159"/>
      <c r="N94" s="185">
        <f>N90</f>
        <v>4926</v>
      </c>
      <c r="O94" s="159"/>
      <c r="P94" s="159"/>
      <c r="Q94" s="185">
        <f>Q90</f>
        <v>4803</v>
      </c>
      <c r="R94" s="159"/>
      <c r="S94" s="159"/>
      <c r="T94" s="185">
        <f>T90</f>
        <v>4877</v>
      </c>
      <c r="U94" s="159"/>
      <c r="V94" s="159"/>
      <c r="W94" s="185">
        <f>W90</f>
        <v>9852</v>
      </c>
      <c r="X94" s="185">
        <f>H94+K94+N94+Q94+W94</f>
        <v>29536</v>
      </c>
      <c r="Y94" s="119"/>
    </row>
    <row r="95" spans="1:40" s="3" customFormat="1" ht="25.5" hidden="1" customHeight="1">
      <c r="A95" s="134" t="s">
        <v>173</v>
      </c>
      <c r="B95" s="135" t="s">
        <v>157</v>
      </c>
      <c r="C95" s="155"/>
      <c r="D95" s="159"/>
      <c r="E95" s="159"/>
      <c r="F95" s="159"/>
      <c r="G95" s="159"/>
      <c r="H95" s="185">
        <f>H91++H92</f>
        <v>0</v>
      </c>
      <c r="I95" s="270"/>
      <c r="J95" s="270"/>
      <c r="K95" s="282">
        <f>K91++K92</f>
        <v>0</v>
      </c>
      <c r="L95" s="159"/>
      <c r="M95" s="159"/>
      <c r="N95" s="185">
        <f>N91++N92</f>
        <v>0</v>
      </c>
      <c r="O95" s="159"/>
      <c r="P95" s="159"/>
      <c r="Q95" s="185">
        <f>Q91++Q92</f>
        <v>0</v>
      </c>
      <c r="R95" s="159"/>
      <c r="S95" s="159"/>
      <c r="T95" s="185">
        <f>T91++T92</f>
        <v>0</v>
      </c>
      <c r="U95" s="159"/>
      <c r="V95" s="159"/>
      <c r="W95" s="185">
        <f>W91++W92</f>
        <v>0</v>
      </c>
      <c r="X95" s="185">
        <f>X91++X92</f>
        <v>0</v>
      </c>
      <c r="Y95" s="119"/>
    </row>
    <row r="96" spans="1:40" s="3" customFormat="1" ht="19.5" customHeight="1">
      <c r="A96" s="134" t="s">
        <v>297</v>
      </c>
      <c r="B96" s="495" t="s">
        <v>381</v>
      </c>
      <c r="C96" s="495"/>
      <c r="D96" s="495"/>
      <c r="E96" s="495"/>
      <c r="F96" s="495"/>
      <c r="G96" s="495"/>
      <c r="H96" s="495"/>
      <c r="I96" s="495"/>
      <c r="J96" s="495"/>
      <c r="K96" s="495"/>
      <c r="L96" s="495"/>
      <c r="M96" s="495"/>
      <c r="N96" s="495"/>
      <c r="O96" s="495"/>
      <c r="P96" s="495"/>
      <c r="Q96" s="495"/>
      <c r="R96" s="495"/>
      <c r="S96" s="495"/>
      <c r="T96" s="495"/>
      <c r="U96" s="495"/>
      <c r="V96" s="495"/>
      <c r="W96" s="495"/>
      <c r="X96" s="495"/>
      <c r="Y96" s="248"/>
      <c r="Z96" s="248"/>
      <c r="AA96" s="248"/>
      <c r="AB96" s="248"/>
      <c r="AC96" s="248"/>
      <c r="AD96" s="248"/>
      <c r="AE96" s="248"/>
      <c r="AF96" s="248"/>
      <c r="AG96" s="248"/>
      <c r="AH96" s="248"/>
      <c r="AI96" s="248"/>
      <c r="AJ96" s="248"/>
      <c r="AK96" s="248"/>
      <c r="AL96" s="126"/>
      <c r="AM96" s="126"/>
      <c r="AN96" s="126"/>
    </row>
    <row r="97" spans="1:25" s="3" customFormat="1" ht="81.75" customHeight="1">
      <c r="A97" s="134" t="s">
        <v>164</v>
      </c>
      <c r="B97" s="249" t="s">
        <v>382</v>
      </c>
      <c r="C97" s="250" t="s">
        <v>157</v>
      </c>
      <c r="D97" s="113" t="s">
        <v>584</v>
      </c>
      <c r="E97" s="135" t="s">
        <v>577</v>
      </c>
      <c r="F97" s="112">
        <v>0</v>
      </c>
      <c r="G97" s="113">
        <v>0</v>
      </c>
      <c r="H97" s="114">
        <v>0</v>
      </c>
      <c r="I97" s="272" t="s">
        <v>492</v>
      </c>
      <c r="J97" s="272" t="s">
        <v>529</v>
      </c>
      <c r="K97" s="282">
        <f>852-2-2</f>
        <v>848</v>
      </c>
      <c r="L97" s="112" t="s">
        <v>530</v>
      </c>
      <c r="M97" s="112" t="s">
        <v>531</v>
      </c>
      <c r="N97" s="185">
        <v>852</v>
      </c>
      <c r="O97" s="112" t="s">
        <v>493</v>
      </c>
      <c r="P97" s="112" t="s">
        <v>598</v>
      </c>
      <c r="Q97" s="185">
        <v>850</v>
      </c>
      <c r="R97" s="112">
        <v>0</v>
      </c>
      <c r="S97" s="113">
        <v>0</v>
      </c>
      <c r="T97" s="114">
        <v>0</v>
      </c>
      <c r="U97" s="112">
        <v>0</v>
      </c>
      <c r="V97" s="113">
        <v>0</v>
      </c>
      <c r="W97" s="114">
        <v>0</v>
      </c>
      <c r="X97" s="115">
        <f>H97+K97+N97+Q97+W97</f>
        <v>2550</v>
      </c>
      <c r="Y97" s="119"/>
    </row>
    <row r="98" spans="1:25" s="3" customFormat="1" ht="25.5" customHeight="1">
      <c r="A98" s="134" t="s">
        <v>165</v>
      </c>
      <c r="B98" s="469" t="s">
        <v>385</v>
      </c>
      <c r="C98" s="470"/>
      <c r="D98" s="159"/>
      <c r="E98" s="159"/>
      <c r="F98" s="159"/>
      <c r="G98" s="159"/>
      <c r="H98" s="202">
        <f>H97</f>
        <v>0</v>
      </c>
      <c r="I98" s="289"/>
      <c r="J98" s="289"/>
      <c r="K98" s="295">
        <f>K97</f>
        <v>848</v>
      </c>
      <c r="L98" s="201"/>
      <c r="M98" s="201"/>
      <c r="N98" s="202">
        <f>N97</f>
        <v>852</v>
      </c>
      <c r="O98" s="201"/>
      <c r="P98" s="201"/>
      <c r="Q98" s="202">
        <f>Q97</f>
        <v>850</v>
      </c>
      <c r="R98" s="201"/>
      <c r="S98" s="201"/>
      <c r="T98" s="202">
        <f>T97</f>
        <v>0</v>
      </c>
      <c r="U98" s="201"/>
      <c r="V98" s="201"/>
      <c r="W98" s="202">
        <f>W97</f>
        <v>0</v>
      </c>
      <c r="X98" s="202">
        <f>X97</f>
        <v>2550</v>
      </c>
      <c r="Y98" s="119"/>
    </row>
    <row r="99" spans="1:25" s="3" customFormat="1" ht="25.5" customHeight="1">
      <c r="A99" s="134" t="s">
        <v>166</v>
      </c>
      <c r="B99" s="250" t="s">
        <v>157</v>
      </c>
      <c r="C99" s="223"/>
      <c r="D99" s="159"/>
      <c r="E99" s="159"/>
      <c r="F99" s="159"/>
      <c r="G99" s="159"/>
      <c r="H99" s="185">
        <f>H97</f>
        <v>0</v>
      </c>
      <c r="I99" s="270"/>
      <c r="J99" s="270"/>
      <c r="K99" s="282">
        <f>K97</f>
        <v>848</v>
      </c>
      <c r="L99" s="159"/>
      <c r="M99" s="159"/>
      <c r="N99" s="185">
        <f>N97</f>
        <v>852</v>
      </c>
      <c r="O99" s="159"/>
      <c r="P99" s="159"/>
      <c r="Q99" s="185">
        <f>Q97</f>
        <v>850</v>
      </c>
      <c r="R99" s="159"/>
      <c r="S99" s="159"/>
      <c r="T99" s="185">
        <f>T97</f>
        <v>0</v>
      </c>
      <c r="U99" s="159"/>
      <c r="V99" s="159"/>
      <c r="W99" s="185">
        <f>W97</f>
        <v>0</v>
      </c>
      <c r="X99" s="185">
        <f>X97</f>
        <v>2550</v>
      </c>
      <c r="Y99" s="119"/>
    </row>
    <row r="100" spans="1:25" s="3" customFormat="1" ht="31.5" customHeight="1">
      <c r="A100" s="134" t="s">
        <v>386</v>
      </c>
      <c r="B100" s="474" t="s">
        <v>175</v>
      </c>
      <c r="C100" s="475"/>
      <c r="D100" s="203"/>
      <c r="E100" s="203"/>
      <c r="F100" s="203"/>
      <c r="G100" s="203"/>
      <c r="H100" s="202">
        <f>H101+H102+H103+H104+H105+H106+H107+H108+H109+H110</f>
        <v>7077.1</v>
      </c>
      <c r="I100" s="290"/>
      <c r="J100" s="290"/>
      <c r="K100" s="295">
        <f>K101+K102+K103+K104+K105+K106+K107+K108+K109+K110</f>
        <v>17852.8</v>
      </c>
      <c r="L100" s="203"/>
      <c r="M100" s="203"/>
      <c r="N100" s="202">
        <f>N101+N102+N103+N104+N105+N106+N107+N108+N109+N110+N111</f>
        <v>10918</v>
      </c>
      <c r="O100" s="203"/>
      <c r="P100" s="203"/>
      <c r="Q100" s="202">
        <f>Q101+Q102+Q103+Q104+Q105+Q106+Q107+Q108+Q109+Q110+Q111</f>
        <v>8272</v>
      </c>
      <c r="R100" s="203"/>
      <c r="S100" s="203"/>
      <c r="T100" s="202">
        <f>T101+T102+T103+T104+T105+T106+T107+T108+T109+T110+T111</f>
        <v>7509</v>
      </c>
      <c r="U100" s="203"/>
      <c r="V100" s="203"/>
      <c r="W100" s="202">
        <f>W101+W102+W103+W104+W105+W106+W107+W108+W109+W110+W111</f>
        <v>13441</v>
      </c>
      <c r="X100" s="202">
        <f>X101+X102+X103+X104+X105+X106+X107+X108+X109+X110+X111</f>
        <v>65069.9</v>
      </c>
      <c r="Y100" s="119"/>
    </row>
    <row r="101" spans="1:25" s="3" customFormat="1" ht="22.5">
      <c r="A101" s="134" t="s">
        <v>387</v>
      </c>
      <c r="B101" s="135" t="s">
        <v>78</v>
      </c>
      <c r="C101" s="155"/>
      <c r="D101" s="159"/>
      <c r="E101" s="159"/>
      <c r="F101" s="159"/>
      <c r="G101" s="159"/>
      <c r="H101" s="185">
        <f>H72+H87</f>
        <v>600</v>
      </c>
      <c r="I101" s="270"/>
      <c r="J101" s="270"/>
      <c r="K101" s="282">
        <f>K72+K87</f>
        <v>6800</v>
      </c>
      <c r="L101" s="159"/>
      <c r="M101" s="159"/>
      <c r="N101" s="185">
        <f>N72+N87</f>
        <v>4296</v>
      </c>
      <c r="O101" s="159"/>
      <c r="P101" s="159"/>
      <c r="Q101" s="185">
        <f>Q72+Q87</f>
        <v>1796</v>
      </c>
      <c r="R101" s="159"/>
      <c r="S101" s="159"/>
      <c r="T101" s="185">
        <f>T72+T87</f>
        <v>1796</v>
      </c>
      <c r="U101" s="159"/>
      <c r="V101" s="159"/>
      <c r="W101" s="185">
        <f>W72+W87</f>
        <v>2904</v>
      </c>
      <c r="X101" s="185">
        <f>H101+K101+N101+Q101+W101+T101</f>
        <v>18192</v>
      </c>
      <c r="Y101" s="119"/>
    </row>
    <row r="102" spans="1:25" s="3" customFormat="1" ht="22.5">
      <c r="A102" s="134" t="s">
        <v>388</v>
      </c>
      <c r="B102" s="141" t="s">
        <v>373</v>
      </c>
      <c r="C102" s="155"/>
      <c r="D102" s="159"/>
      <c r="E102" s="159"/>
      <c r="F102" s="159"/>
      <c r="G102" s="159"/>
      <c r="H102" s="185">
        <f>H73</f>
        <v>0</v>
      </c>
      <c r="I102" s="270"/>
      <c r="J102" s="270"/>
      <c r="K102" s="282">
        <f>K73</f>
        <v>0</v>
      </c>
      <c r="L102" s="159"/>
      <c r="M102" s="159"/>
      <c r="N102" s="185">
        <f>N73</f>
        <v>0</v>
      </c>
      <c r="O102" s="159"/>
      <c r="P102" s="159"/>
      <c r="Q102" s="185">
        <f>Q73</f>
        <v>0</v>
      </c>
      <c r="R102" s="159"/>
      <c r="S102" s="159"/>
      <c r="T102" s="185">
        <f>T73</f>
        <v>0</v>
      </c>
      <c r="U102" s="159"/>
      <c r="V102" s="159"/>
      <c r="W102" s="185">
        <f>W73</f>
        <v>685</v>
      </c>
      <c r="X102" s="185">
        <f t="shared" ref="X102:X111" si="2">H102+K102+N102+Q102+W102+T102</f>
        <v>685</v>
      </c>
      <c r="Y102" s="119"/>
    </row>
    <row r="103" spans="1:25" s="3" customFormat="1" ht="22.5">
      <c r="A103" s="134" t="s">
        <v>389</v>
      </c>
      <c r="B103" s="135" t="s">
        <v>87</v>
      </c>
      <c r="C103" s="155"/>
      <c r="D103" s="159"/>
      <c r="E103" s="159"/>
      <c r="F103" s="159"/>
      <c r="G103" s="159"/>
      <c r="H103" s="185">
        <f>H74</f>
        <v>596</v>
      </c>
      <c r="I103" s="270"/>
      <c r="J103" s="270"/>
      <c r="K103" s="282">
        <f>K74</f>
        <v>826.8</v>
      </c>
      <c r="L103" s="159"/>
      <c r="M103" s="159"/>
      <c r="N103" s="185">
        <f>N74</f>
        <v>427</v>
      </c>
      <c r="O103" s="159"/>
      <c r="P103" s="159"/>
      <c r="Q103" s="185">
        <f>Q74</f>
        <v>416</v>
      </c>
      <c r="R103" s="159"/>
      <c r="S103" s="159"/>
      <c r="T103" s="185">
        <f>T74</f>
        <v>423</v>
      </c>
      <c r="U103" s="159"/>
      <c r="V103" s="159"/>
      <c r="W103" s="185">
        <f>W74</f>
        <v>0</v>
      </c>
      <c r="X103" s="185">
        <f t="shared" si="2"/>
        <v>2688.8</v>
      </c>
      <c r="Y103" s="119"/>
    </row>
    <row r="104" spans="1:25" s="3" customFormat="1" ht="22.5">
      <c r="A104" s="134" t="s">
        <v>390</v>
      </c>
      <c r="B104" s="135" t="s">
        <v>88</v>
      </c>
      <c r="C104" s="155"/>
      <c r="D104" s="159"/>
      <c r="E104" s="159"/>
      <c r="F104" s="159"/>
      <c r="G104" s="159"/>
      <c r="H104" s="185">
        <f>H75</f>
        <v>0</v>
      </c>
      <c r="I104" s="270"/>
      <c r="J104" s="270"/>
      <c r="K104" s="282">
        <f>K75</f>
        <v>0</v>
      </c>
      <c r="L104" s="159"/>
      <c r="M104" s="159"/>
      <c r="N104" s="185">
        <f>N75</f>
        <v>0</v>
      </c>
      <c r="O104" s="159"/>
      <c r="P104" s="159"/>
      <c r="Q104" s="185">
        <f>Q75</f>
        <v>0</v>
      </c>
      <c r="R104" s="159"/>
      <c r="S104" s="159"/>
      <c r="T104" s="185">
        <f>T75</f>
        <v>0</v>
      </c>
      <c r="U104" s="159"/>
      <c r="V104" s="159"/>
      <c r="W104" s="185">
        <f>W75</f>
        <v>0</v>
      </c>
      <c r="X104" s="185">
        <f t="shared" si="2"/>
        <v>0</v>
      </c>
      <c r="Y104" s="119"/>
    </row>
    <row r="105" spans="1:25" s="3" customFormat="1" ht="22.5">
      <c r="A105" s="134" t="s">
        <v>391</v>
      </c>
      <c r="B105" s="135" t="s">
        <v>532</v>
      </c>
      <c r="C105" s="155"/>
      <c r="D105" s="159"/>
      <c r="E105" s="159"/>
      <c r="F105" s="159"/>
      <c r="G105" s="159"/>
      <c r="H105" s="185">
        <f>H76</f>
        <v>922.1</v>
      </c>
      <c r="I105" s="270"/>
      <c r="J105" s="270"/>
      <c r="K105" s="282">
        <f>K76</f>
        <v>4169</v>
      </c>
      <c r="L105" s="159"/>
      <c r="M105" s="159"/>
      <c r="N105" s="185">
        <f>N76</f>
        <v>417</v>
      </c>
      <c r="O105" s="159"/>
      <c r="P105" s="159"/>
      <c r="Q105" s="185">
        <f>Q76</f>
        <v>407</v>
      </c>
      <c r="R105" s="159"/>
      <c r="S105" s="159"/>
      <c r="T105" s="185">
        <f>T76</f>
        <v>413</v>
      </c>
      <c r="U105" s="159"/>
      <c r="V105" s="159"/>
      <c r="W105" s="185">
        <f>W76</f>
        <v>0</v>
      </c>
      <c r="X105" s="185">
        <f t="shared" si="2"/>
        <v>6328.1</v>
      </c>
      <c r="Y105" s="119"/>
    </row>
    <row r="106" spans="1:25" s="3" customFormat="1" ht="33.75">
      <c r="A106" s="134" t="s">
        <v>392</v>
      </c>
      <c r="B106" s="135" t="s">
        <v>599</v>
      </c>
      <c r="C106" s="155"/>
      <c r="D106" s="159"/>
      <c r="E106" s="159"/>
      <c r="F106" s="159"/>
      <c r="G106" s="159"/>
      <c r="H106" s="185">
        <f>H78</f>
        <v>0</v>
      </c>
      <c r="I106" s="270"/>
      <c r="J106" s="270"/>
      <c r="K106" s="282">
        <f>K78</f>
        <v>0</v>
      </c>
      <c r="L106" s="159"/>
      <c r="M106" s="159"/>
      <c r="N106" s="185">
        <f>N78</f>
        <v>0</v>
      </c>
      <c r="O106" s="159"/>
      <c r="P106" s="159"/>
      <c r="Q106" s="185">
        <f>Q78</f>
        <v>0</v>
      </c>
      <c r="R106" s="159"/>
      <c r="S106" s="159"/>
      <c r="T106" s="185">
        <f>T78</f>
        <v>0</v>
      </c>
      <c r="U106" s="159"/>
      <c r="V106" s="159"/>
      <c r="W106" s="185">
        <f>W78</f>
        <v>0</v>
      </c>
      <c r="X106" s="185">
        <f t="shared" si="2"/>
        <v>0</v>
      </c>
      <c r="Y106" s="119"/>
    </row>
    <row r="107" spans="1:25" s="3" customFormat="1">
      <c r="A107" s="134" t="s">
        <v>393</v>
      </c>
      <c r="B107" s="135" t="s">
        <v>581</v>
      </c>
      <c r="C107" s="155"/>
      <c r="D107" s="159"/>
      <c r="E107" s="159"/>
      <c r="F107" s="159"/>
      <c r="G107" s="159"/>
      <c r="H107" s="185">
        <f>H80</f>
        <v>112</v>
      </c>
      <c r="I107" s="270"/>
      <c r="J107" s="270"/>
      <c r="K107" s="282">
        <f>K80</f>
        <v>0</v>
      </c>
      <c r="L107" s="159"/>
      <c r="M107" s="159"/>
      <c r="N107" s="185">
        <f>N80</f>
        <v>0</v>
      </c>
      <c r="O107" s="159"/>
      <c r="P107" s="159"/>
      <c r="Q107" s="185">
        <f>Q80</f>
        <v>0</v>
      </c>
      <c r="R107" s="159"/>
      <c r="S107" s="159"/>
      <c r="T107" s="185">
        <f>T80</f>
        <v>0</v>
      </c>
      <c r="U107" s="159"/>
      <c r="V107" s="159"/>
      <c r="W107" s="185">
        <f>W80</f>
        <v>0</v>
      </c>
      <c r="X107" s="185">
        <f t="shared" si="2"/>
        <v>112</v>
      </c>
      <c r="Y107" s="119"/>
    </row>
    <row r="108" spans="1:25" s="3" customFormat="1" ht="22.5">
      <c r="A108" s="134" t="s">
        <v>394</v>
      </c>
      <c r="B108" s="135" t="s">
        <v>181</v>
      </c>
      <c r="C108" s="155"/>
      <c r="D108" s="159"/>
      <c r="E108" s="159"/>
      <c r="F108" s="159"/>
      <c r="G108" s="159"/>
      <c r="H108" s="185">
        <f>H88+H79</f>
        <v>0</v>
      </c>
      <c r="I108" s="270"/>
      <c r="J108" s="270"/>
      <c r="K108" s="282">
        <f>K88+K79</f>
        <v>0</v>
      </c>
      <c r="L108" s="159"/>
      <c r="M108" s="159"/>
      <c r="N108" s="185">
        <f>N88+N79</f>
        <v>0</v>
      </c>
      <c r="O108" s="159"/>
      <c r="P108" s="159"/>
      <c r="Q108" s="185">
        <f>Q88+Q79</f>
        <v>0</v>
      </c>
      <c r="R108" s="159"/>
      <c r="S108" s="159"/>
      <c r="T108" s="185">
        <f>T88+T79</f>
        <v>0</v>
      </c>
      <c r="U108" s="159"/>
      <c r="V108" s="159"/>
      <c r="W108" s="185">
        <f>W88+W79</f>
        <v>0</v>
      </c>
      <c r="X108" s="185">
        <f t="shared" si="2"/>
        <v>0</v>
      </c>
      <c r="Y108" s="119"/>
    </row>
    <row r="109" spans="1:25" s="3" customFormat="1" ht="26.25" customHeight="1">
      <c r="A109" s="134" t="s">
        <v>395</v>
      </c>
      <c r="B109" s="247" t="s">
        <v>600</v>
      </c>
      <c r="C109" s="155"/>
      <c r="D109" s="159"/>
      <c r="E109" s="159"/>
      <c r="F109" s="159"/>
      <c r="G109" s="159"/>
      <c r="H109" s="185">
        <f>H94+H77</f>
        <v>4847</v>
      </c>
      <c r="I109" s="270"/>
      <c r="J109" s="270"/>
      <c r="K109" s="282">
        <f>K94+K77</f>
        <v>5209</v>
      </c>
      <c r="L109" s="159"/>
      <c r="M109" s="159"/>
      <c r="N109" s="185">
        <v>0</v>
      </c>
      <c r="O109" s="159"/>
      <c r="P109" s="159"/>
      <c r="Q109" s="185">
        <v>0</v>
      </c>
      <c r="R109" s="159"/>
      <c r="S109" s="159"/>
      <c r="T109" s="185">
        <v>0</v>
      </c>
      <c r="U109" s="159"/>
      <c r="V109" s="159"/>
      <c r="W109" s="185">
        <v>0</v>
      </c>
      <c r="X109" s="185">
        <f t="shared" si="2"/>
        <v>10056</v>
      </c>
      <c r="Y109" s="119"/>
    </row>
    <row r="110" spans="1:25" s="3" customFormat="1" ht="24.75" customHeight="1">
      <c r="A110" s="134" t="s">
        <v>396</v>
      </c>
      <c r="B110" s="250" t="s">
        <v>157</v>
      </c>
      <c r="C110" s="155"/>
      <c r="D110" s="159"/>
      <c r="E110" s="159"/>
      <c r="F110" s="159"/>
      <c r="G110" s="159"/>
      <c r="H110" s="185">
        <f>H99</f>
        <v>0</v>
      </c>
      <c r="I110" s="270"/>
      <c r="J110" s="270"/>
      <c r="K110" s="282">
        <f>K99</f>
        <v>848</v>
      </c>
      <c r="L110" s="159"/>
      <c r="M110" s="159"/>
      <c r="N110" s="185">
        <f>N99</f>
        <v>852</v>
      </c>
      <c r="O110" s="159"/>
      <c r="P110" s="159"/>
      <c r="Q110" s="185">
        <f>Q99</f>
        <v>850</v>
      </c>
      <c r="R110" s="159"/>
      <c r="S110" s="159"/>
      <c r="T110" s="185">
        <f>T99</f>
        <v>0</v>
      </c>
      <c r="U110" s="159"/>
      <c r="V110" s="159"/>
      <c r="W110" s="185">
        <f>W99</f>
        <v>0</v>
      </c>
      <c r="X110" s="185">
        <f t="shared" si="2"/>
        <v>2550</v>
      </c>
      <c r="Y110" s="119"/>
    </row>
    <row r="111" spans="1:25" s="3" customFormat="1" ht="24.75" customHeight="1">
      <c r="A111" s="134" t="s">
        <v>557</v>
      </c>
      <c r="B111" s="300" t="s">
        <v>601</v>
      </c>
      <c r="C111" s="155"/>
      <c r="D111" s="159"/>
      <c r="E111" s="159"/>
      <c r="F111" s="159"/>
      <c r="G111" s="159"/>
      <c r="H111" s="185">
        <v>0</v>
      </c>
      <c r="I111" s="270"/>
      <c r="J111" s="270"/>
      <c r="K111" s="185">
        <v>0</v>
      </c>
      <c r="L111" s="159"/>
      <c r="M111" s="159"/>
      <c r="N111" s="185">
        <f>N94</f>
        <v>4926</v>
      </c>
      <c r="O111" s="159"/>
      <c r="P111" s="159"/>
      <c r="Q111" s="185">
        <f>Q94</f>
        <v>4803</v>
      </c>
      <c r="R111" s="159"/>
      <c r="S111" s="159"/>
      <c r="T111" s="185">
        <f>T94</f>
        <v>4877</v>
      </c>
      <c r="U111" s="159"/>
      <c r="V111" s="159"/>
      <c r="W111" s="185">
        <f>W94</f>
        <v>9852</v>
      </c>
      <c r="X111" s="185">
        <f t="shared" si="2"/>
        <v>24458</v>
      </c>
      <c r="Y111" s="119"/>
    </row>
    <row r="112" spans="1:25" s="3" customFormat="1" ht="15">
      <c r="A112" s="468" t="s">
        <v>177</v>
      </c>
      <c r="B112" s="468"/>
      <c r="C112" s="468"/>
      <c r="D112" s="468"/>
      <c r="E112" s="468"/>
      <c r="F112" s="468"/>
      <c r="G112" s="468"/>
      <c r="H112" s="468"/>
      <c r="I112" s="468"/>
      <c r="J112" s="468"/>
      <c r="K112" s="468"/>
      <c r="L112" s="468"/>
      <c r="M112" s="468"/>
      <c r="N112" s="468"/>
      <c r="O112" s="468"/>
      <c r="P112" s="468"/>
      <c r="Q112" s="468"/>
      <c r="R112" s="468"/>
      <c r="S112" s="468"/>
      <c r="T112" s="468"/>
      <c r="U112" s="468"/>
      <c r="V112" s="468"/>
      <c r="W112" s="468"/>
      <c r="X112" s="468"/>
      <c r="Y112" s="119"/>
    </row>
    <row r="113" spans="1:25" s="3" customFormat="1">
      <c r="A113" s="117"/>
      <c r="D113" s="4"/>
      <c r="E113" s="4"/>
      <c r="F113" s="4"/>
      <c r="G113" s="4"/>
      <c r="H113" s="4"/>
      <c r="I113" s="291"/>
      <c r="J113" s="291"/>
      <c r="K113" s="291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119"/>
    </row>
    <row r="114" spans="1:25" s="3" customFormat="1">
      <c r="A114" s="117"/>
      <c r="D114" s="4"/>
      <c r="E114" s="4"/>
      <c r="F114" s="4"/>
      <c r="G114" s="4"/>
      <c r="H114" s="4"/>
      <c r="I114" s="291"/>
      <c r="J114" s="291"/>
      <c r="K114" s="291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119"/>
    </row>
    <row r="115" spans="1:25" s="3" customFormat="1">
      <c r="A115" s="117"/>
      <c r="D115" s="4"/>
      <c r="E115" s="4"/>
      <c r="F115" s="4"/>
      <c r="G115" s="4"/>
      <c r="H115" s="4"/>
      <c r="I115" s="291"/>
      <c r="J115" s="291"/>
      <c r="K115" s="291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119"/>
    </row>
    <row r="116" spans="1:25">
      <c r="D116" s="2"/>
      <c r="E116" s="2"/>
      <c r="F116" s="2"/>
      <c r="G116" s="2"/>
      <c r="H116" s="2"/>
      <c r="I116" s="291"/>
      <c r="J116" s="291"/>
      <c r="K116" s="29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4"/>
    </row>
    <row r="117" spans="1:25">
      <c r="D117" s="2"/>
      <c r="E117" s="2"/>
      <c r="F117" s="2"/>
      <c r="G117" s="2"/>
      <c r="H117" s="2"/>
      <c r="I117" s="291"/>
      <c r="J117" s="291"/>
      <c r="K117" s="29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4"/>
    </row>
    <row r="118" spans="1:25">
      <c r="D118" s="2"/>
      <c r="E118" s="2"/>
      <c r="F118" s="2"/>
      <c r="G118" s="2"/>
      <c r="H118" s="2"/>
      <c r="I118" s="291"/>
      <c r="J118" s="291"/>
      <c r="K118" s="29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4"/>
    </row>
    <row r="119" spans="1:25">
      <c r="D119" s="2"/>
      <c r="E119" s="2"/>
      <c r="F119" s="2"/>
      <c r="G119" s="2"/>
      <c r="H119" s="2"/>
      <c r="I119" s="291"/>
      <c r="J119" s="291"/>
      <c r="K119" s="29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4"/>
    </row>
    <row r="120" spans="1:25">
      <c r="D120" s="2"/>
      <c r="E120" s="2"/>
      <c r="F120" s="2"/>
      <c r="G120" s="2"/>
      <c r="H120" s="2"/>
      <c r="I120" s="291"/>
      <c r="J120" s="291"/>
      <c r="K120" s="29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4"/>
    </row>
    <row r="121" spans="1:25">
      <c r="D121" s="2"/>
      <c r="E121" s="2"/>
      <c r="F121" s="2"/>
      <c r="G121" s="2"/>
      <c r="H121" s="2"/>
      <c r="I121" s="291"/>
      <c r="J121" s="291"/>
      <c r="K121" s="29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4"/>
    </row>
    <row r="122" spans="1:25">
      <c r="D122" s="2"/>
      <c r="E122" s="2"/>
      <c r="F122" s="2"/>
      <c r="G122" s="2"/>
      <c r="H122" s="2"/>
      <c r="I122" s="291"/>
      <c r="J122" s="291"/>
      <c r="K122" s="29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4"/>
    </row>
    <row r="123" spans="1:25">
      <c r="D123" s="2"/>
      <c r="E123" s="2"/>
      <c r="F123" s="2"/>
      <c r="G123" s="2"/>
      <c r="H123" s="2"/>
      <c r="I123" s="291"/>
      <c r="J123" s="291"/>
      <c r="K123" s="29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4"/>
    </row>
    <row r="124" spans="1:25">
      <c r="D124" s="2"/>
      <c r="E124" s="2"/>
      <c r="F124" s="2"/>
      <c r="G124" s="2"/>
      <c r="H124" s="2"/>
      <c r="I124" s="291"/>
      <c r="J124" s="291"/>
      <c r="K124" s="291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4"/>
    </row>
    <row r="125" spans="1:25">
      <c r="D125" s="2"/>
      <c r="E125" s="2"/>
      <c r="F125" s="2"/>
      <c r="G125" s="2"/>
      <c r="H125" s="2"/>
      <c r="I125" s="291"/>
      <c r="J125" s="291"/>
      <c r="K125" s="291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4"/>
    </row>
    <row r="126" spans="1:25">
      <c r="D126" s="2"/>
      <c r="E126" s="2"/>
      <c r="F126" s="2"/>
      <c r="G126" s="2"/>
      <c r="H126" s="2"/>
      <c r="I126" s="291"/>
      <c r="J126" s="291"/>
      <c r="K126" s="291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4"/>
    </row>
    <row r="127" spans="1:25">
      <c r="D127" s="2"/>
      <c r="E127" s="2"/>
      <c r="F127" s="2"/>
      <c r="G127" s="2"/>
      <c r="H127" s="2"/>
      <c r="I127" s="291"/>
      <c r="J127" s="291"/>
      <c r="K127" s="291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4"/>
    </row>
    <row r="128" spans="1:25">
      <c r="D128" s="2"/>
      <c r="E128" s="2"/>
      <c r="F128" s="2"/>
      <c r="G128" s="2"/>
      <c r="H128" s="2"/>
      <c r="I128" s="291"/>
      <c r="J128" s="291"/>
      <c r="K128" s="29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4"/>
    </row>
    <row r="129" spans="4:24">
      <c r="D129" s="2"/>
      <c r="E129" s="2"/>
      <c r="F129" s="2"/>
      <c r="G129" s="2"/>
      <c r="H129" s="2"/>
      <c r="I129" s="291"/>
      <c r="J129" s="291"/>
      <c r="K129" s="29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4"/>
    </row>
    <row r="130" spans="4:24">
      <c r="D130" s="2"/>
      <c r="E130" s="2"/>
      <c r="F130" s="2"/>
      <c r="G130" s="2"/>
      <c r="H130" s="2"/>
      <c r="I130" s="291"/>
      <c r="J130" s="291"/>
      <c r="K130" s="29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4"/>
    </row>
    <row r="131" spans="4:24">
      <c r="D131" s="2"/>
      <c r="E131" s="2"/>
      <c r="F131" s="2"/>
      <c r="G131" s="2"/>
      <c r="H131" s="2"/>
      <c r="I131" s="291"/>
      <c r="J131" s="291"/>
      <c r="K131" s="29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4"/>
    </row>
    <row r="132" spans="4:24">
      <c r="D132" s="2"/>
      <c r="E132" s="2"/>
      <c r="F132" s="2"/>
      <c r="G132" s="2"/>
      <c r="H132" s="2"/>
      <c r="I132" s="291"/>
      <c r="J132" s="291"/>
      <c r="K132" s="29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4"/>
    </row>
    <row r="133" spans="4:24">
      <c r="D133" s="2"/>
      <c r="E133" s="2"/>
      <c r="F133" s="2"/>
      <c r="G133" s="2"/>
      <c r="H133" s="2"/>
      <c r="I133" s="291"/>
      <c r="J133" s="291"/>
      <c r="K133" s="29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4"/>
    </row>
    <row r="134" spans="4:24">
      <c r="D134" s="2"/>
      <c r="E134" s="2"/>
      <c r="F134" s="2"/>
      <c r="G134" s="2"/>
      <c r="H134" s="2"/>
      <c r="I134" s="291"/>
      <c r="J134" s="291"/>
      <c r="K134" s="29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4"/>
    </row>
    <row r="135" spans="4:24">
      <c r="D135" s="2"/>
      <c r="E135" s="2"/>
      <c r="F135" s="2"/>
      <c r="G135" s="2"/>
      <c r="H135" s="2"/>
      <c r="I135" s="291"/>
      <c r="J135" s="291"/>
      <c r="K135" s="291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4"/>
    </row>
    <row r="136" spans="4:24">
      <c r="D136" s="2"/>
      <c r="E136" s="2"/>
      <c r="F136" s="2"/>
      <c r="G136" s="2"/>
      <c r="H136" s="2"/>
      <c r="I136" s="291"/>
      <c r="J136" s="291"/>
      <c r="K136" s="291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4"/>
    </row>
    <row r="137" spans="4:24">
      <c r="D137" s="2"/>
      <c r="E137" s="2"/>
      <c r="F137" s="2"/>
      <c r="G137" s="2"/>
      <c r="H137" s="2"/>
      <c r="I137" s="291"/>
      <c r="J137" s="291"/>
      <c r="K137" s="291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4"/>
    </row>
    <row r="138" spans="4:24">
      <c r="D138" s="2"/>
      <c r="E138" s="2"/>
      <c r="F138" s="2"/>
      <c r="G138" s="2"/>
      <c r="H138" s="2"/>
      <c r="I138" s="291"/>
      <c r="J138" s="291"/>
      <c r="K138" s="291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4"/>
    </row>
    <row r="139" spans="4:24">
      <c r="D139" s="2"/>
      <c r="E139" s="2"/>
      <c r="F139" s="2"/>
      <c r="G139" s="2"/>
      <c r="H139" s="2"/>
      <c r="I139" s="291"/>
      <c r="J139" s="291"/>
      <c r="K139" s="291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4"/>
    </row>
    <row r="140" spans="4:24">
      <c r="D140" s="2"/>
      <c r="E140" s="2"/>
      <c r="F140" s="2"/>
      <c r="G140" s="2"/>
      <c r="H140" s="2"/>
      <c r="I140" s="291"/>
      <c r="J140" s="291"/>
      <c r="K140" s="29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4"/>
    </row>
    <row r="141" spans="4:24">
      <c r="D141" s="2"/>
      <c r="E141" s="2"/>
      <c r="F141" s="2"/>
      <c r="G141" s="2"/>
      <c r="H141" s="2"/>
      <c r="I141" s="291"/>
      <c r="J141" s="291"/>
      <c r="K141" s="291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4"/>
    </row>
    <row r="142" spans="4:24">
      <c r="D142" s="2"/>
      <c r="E142" s="2"/>
      <c r="F142" s="2"/>
      <c r="G142" s="2"/>
      <c r="H142" s="2"/>
      <c r="I142" s="291"/>
      <c r="J142" s="291"/>
      <c r="K142" s="291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4"/>
    </row>
    <row r="143" spans="4:24">
      <c r="D143" s="2"/>
      <c r="E143" s="2"/>
      <c r="F143" s="2"/>
      <c r="G143" s="2"/>
      <c r="H143" s="2"/>
      <c r="I143" s="291"/>
      <c r="J143" s="291"/>
      <c r="K143" s="291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4"/>
    </row>
    <row r="144" spans="4:24">
      <c r="D144" s="2"/>
      <c r="E144" s="2"/>
      <c r="F144" s="2"/>
      <c r="G144" s="2"/>
      <c r="H144" s="2"/>
      <c r="I144" s="291"/>
      <c r="J144" s="291"/>
      <c r="K144" s="291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4"/>
    </row>
    <row r="145" spans="4:24">
      <c r="D145" s="2"/>
      <c r="E145" s="2"/>
      <c r="F145" s="2"/>
      <c r="G145" s="2"/>
      <c r="H145" s="2"/>
      <c r="I145" s="291"/>
      <c r="J145" s="291"/>
      <c r="K145" s="291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4"/>
    </row>
    <row r="146" spans="4:24">
      <c r="D146" s="2"/>
      <c r="E146" s="2"/>
      <c r="F146" s="2"/>
      <c r="G146" s="2"/>
      <c r="H146" s="2"/>
      <c r="I146" s="291"/>
      <c r="J146" s="291"/>
      <c r="K146" s="291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4"/>
    </row>
    <row r="147" spans="4:24">
      <c r="D147" s="2"/>
      <c r="E147" s="2"/>
      <c r="F147" s="2"/>
      <c r="G147" s="2"/>
      <c r="H147" s="2"/>
      <c r="I147" s="291"/>
      <c r="J147" s="291"/>
      <c r="K147" s="291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4"/>
    </row>
    <row r="148" spans="4:24">
      <c r="D148" s="2"/>
      <c r="E148" s="2"/>
      <c r="F148" s="2"/>
      <c r="G148" s="2"/>
      <c r="H148" s="2"/>
      <c r="I148" s="291"/>
      <c r="J148" s="291"/>
      <c r="K148" s="291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4"/>
    </row>
    <row r="149" spans="4:24">
      <c r="D149" s="2"/>
      <c r="E149" s="2"/>
      <c r="F149" s="2"/>
      <c r="G149" s="2"/>
      <c r="H149" s="2"/>
      <c r="I149" s="291"/>
      <c r="J149" s="291"/>
      <c r="K149" s="291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4"/>
    </row>
    <row r="150" spans="4:24">
      <c r="D150" s="2"/>
      <c r="E150" s="2"/>
      <c r="F150" s="2"/>
      <c r="G150" s="2"/>
      <c r="H150" s="2"/>
      <c r="I150" s="291"/>
      <c r="J150" s="291"/>
      <c r="K150" s="291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4"/>
    </row>
    <row r="151" spans="4:24">
      <c r="D151" s="2"/>
      <c r="E151" s="2"/>
      <c r="F151" s="2"/>
      <c r="G151" s="2"/>
      <c r="H151" s="2"/>
      <c r="I151" s="291"/>
      <c r="J151" s="291"/>
      <c r="K151" s="291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4"/>
    </row>
    <row r="152" spans="4:24">
      <c r="D152" s="2"/>
      <c r="E152" s="2"/>
      <c r="F152" s="2"/>
      <c r="G152" s="2"/>
      <c r="H152" s="2"/>
      <c r="I152" s="291"/>
      <c r="J152" s="291"/>
      <c r="K152" s="291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4"/>
    </row>
    <row r="153" spans="4:24">
      <c r="D153" s="2"/>
      <c r="E153" s="2"/>
      <c r="F153" s="2"/>
      <c r="G153" s="2"/>
      <c r="H153" s="2"/>
      <c r="I153" s="291"/>
      <c r="J153" s="291"/>
      <c r="K153" s="291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4"/>
    </row>
    <row r="154" spans="4:24">
      <c r="D154" s="2"/>
      <c r="E154" s="2"/>
      <c r="F154" s="2"/>
      <c r="G154" s="2"/>
      <c r="H154" s="2"/>
      <c r="I154" s="291"/>
      <c r="J154" s="291"/>
      <c r="K154" s="291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4"/>
    </row>
    <row r="155" spans="4:24">
      <c r="D155" s="2"/>
      <c r="E155" s="2"/>
      <c r="F155" s="2"/>
      <c r="G155" s="2"/>
      <c r="H155" s="2"/>
      <c r="I155" s="291"/>
      <c r="J155" s="291"/>
      <c r="K155" s="291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4"/>
    </row>
    <row r="156" spans="4:24">
      <c r="D156" s="2"/>
      <c r="E156" s="2"/>
      <c r="F156" s="2"/>
      <c r="G156" s="2"/>
      <c r="H156" s="2"/>
      <c r="I156" s="291"/>
      <c r="J156" s="291"/>
      <c r="K156" s="291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4"/>
    </row>
    <row r="157" spans="4:24">
      <c r="D157" s="2"/>
      <c r="E157" s="2"/>
      <c r="F157" s="2"/>
      <c r="G157" s="2"/>
      <c r="H157" s="2"/>
      <c r="I157" s="291"/>
      <c r="J157" s="291"/>
      <c r="K157" s="291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4"/>
    </row>
    <row r="158" spans="4:24">
      <c r="D158" s="2"/>
      <c r="E158" s="2"/>
      <c r="F158" s="2"/>
      <c r="G158" s="2"/>
      <c r="H158" s="2"/>
      <c r="I158" s="291"/>
      <c r="J158" s="291"/>
      <c r="K158" s="291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4"/>
    </row>
    <row r="159" spans="4:24">
      <c r="D159" s="2"/>
      <c r="E159" s="2"/>
      <c r="F159" s="2"/>
      <c r="G159" s="2"/>
      <c r="H159" s="2"/>
      <c r="I159" s="291"/>
      <c r="J159" s="291"/>
      <c r="K159" s="291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4"/>
    </row>
    <row r="160" spans="4:24">
      <c r="D160" s="2"/>
      <c r="E160" s="2"/>
      <c r="F160" s="2"/>
      <c r="G160" s="2"/>
      <c r="H160" s="2"/>
      <c r="I160" s="291"/>
      <c r="J160" s="291"/>
      <c r="K160" s="291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4"/>
    </row>
    <row r="161" spans="4:24">
      <c r="D161" s="2"/>
      <c r="E161" s="2"/>
      <c r="F161" s="2"/>
      <c r="G161" s="2"/>
      <c r="H161" s="2"/>
      <c r="I161" s="291"/>
      <c r="J161" s="291"/>
      <c r="K161" s="291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4"/>
    </row>
    <row r="162" spans="4:24">
      <c r="D162" s="2"/>
      <c r="E162" s="2"/>
      <c r="F162" s="2"/>
      <c r="G162" s="2"/>
      <c r="H162" s="2"/>
      <c r="I162" s="291"/>
      <c r="J162" s="291"/>
      <c r="K162" s="291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4"/>
    </row>
    <row r="163" spans="4:24">
      <c r="D163" s="2"/>
      <c r="E163" s="2"/>
      <c r="F163" s="2"/>
      <c r="G163" s="2"/>
      <c r="H163" s="2"/>
      <c r="I163" s="291"/>
      <c r="J163" s="291"/>
      <c r="K163" s="291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4"/>
    </row>
    <row r="164" spans="4:24">
      <c r="D164" s="2"/>
      <c r="E164" s="2"/>
      <c r="F164" s="2"/>
      <c r="G164" s="2"/>
      <c r="H164" s="2"/>
      <c r="I164" s="291"/>
      <c r="J164" s="291"/>
      <c r="K164" s="291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4"/>
    </row>
    <row r="165" spans="4:24">
      <c r="D165" s="2"/>
      <c r="E165" s="2"/>
      <c r="F165" s="2"/>
      <c r="G165" s="2"/>
      <c r="H165" s="2"/>
      <c r="I165" s="291"/>
      <c r="J165" s="291"/>
      <c r="K165" s="291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4"/>
    </row>
    <row r="166" spans="4:24">
      <c r="D166" s="2"/>
      <c r="E166" s="2"/>
      <c r="F166" s="2"/>
      <c r="G166" s="2"/>
      <c r="H166" s="2"/>
      <c r="I166" s="291"/>
      <c r="J166" s="291"/>
      <c r="K166" s="291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4"/>
    </row>
    <row r="167" spans="4:24">
      <c r="D167" s="2"/>
      <c r="E167" s="2"/>
      <c r="F167" s="2"/>
      <c r="G167" s="2"/>
      <c r="H167" s="2"/>
      <c r="I167" s="291"/>
      <c r="J167" s="291"/>
      <c r="K167" s="29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4"/>
    </row>
    <row r="168" spans="4:24">
      <c r="D168" s="2"/>
      <c r="E168" s="2"/>
      <c r="F168" s="2"/>
      <c r="G168" s="2"/>
      <c r="H168" s="2"/>
      <c r="I168" s="291"/>
      <c r="J168" s="291"/>
      <c r="K168" s="291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4"/>
    </row>
    <row r="169" spans="4:24">
      <c r="D169" s="2"/>
      <c r="E169" s="2"/>
      <c r="F169" s="2"/>
      <c r="G169" s="2"/>
      <c r="H169" s="2"/>
      <c r="I169" s="291"/>
      <c r="J169" s="291"/>
      <c r="K169" s="291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4"/>
    </row>
    <row r="170" spans="4:24">
      <c r="D170" s="2"/>
      <c r="E170" s="2"/>
      <c r="F170" s="2"/>
      <c r="G170" s="2"/>
      <c r="H170" s="2"/>
      <c r="I170" s="291"/>
      <c r="J170" s="291"/>
      <c r="K170" s="291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4"/>
    </row>
    <row r="171" spans="4:24">
      <c r="D171" s="2"/>
      <c r="E171" s="2"/>
      <c r="F171" s="2"/>
      <c r="G171" s="2"/>
      <c r="H171" s="2"/>
      <c r="I171" s="291"/>
      <c r="J171" s="291"/>
      <c r="K171" s="291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4"/>
    </row>
    <row r="172" spans="4:24">
      <c r="D172" s="2"/>
      <c r="E172" s="2"/>
      <c r="F172" s="2"/>
      <c r="G172" s="2"/>
      <c r="H172" s="2"/>
      <c r="I172" s="291"/>
      <c r="J172" s="291"/>
      <c r="K172" s="29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4"/>
    </row>
    <row r="173" spans="4:24">
      <c r="D173" s="2"/>
      <c r="E173" s="2"/>
      <c r="F173" s="2"/>
      <c r="G173" s="2"/>
      <c r="H173" s="2"/>
      <c r="I173" s="291"/>
      <c r="J173" s="291"/>
      <c r="K173" s="291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4"/>
    </row>
    <row r="174" spans="4:24">
      <c r="D174" s="2"/>
      <c r="E174" s="2"/>
      <c r="F174" s="2"/>
      <c r="G174" s="2"/>
      <c r="H174" s="2"/>
      <c r="I174" s="291"/>
      <c r="J174" s="291"/>
      <c r="K174" s="291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4"/>
    </row>
    <row r="175" spans="4:24">
      <c r="D175" s="2"/>
      <c r="E175" s="2"/>
      <c r="F175" s="2"/>
      <c r="G175" s="2"/>
      <c r="H175" s="2"/>
      <c r="I175" s="291"/>
      <c r="J175" s="291"/>
      <c r="K175" s="291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4"/>
    </row>
    <row r="176" spans="4:24">
      <c r="D176" s="2"/>
      <c r="E176" s="2"/>
      <c r="F176" s="2"/>
      <c r="G176" s="2"/>
      <c r="H176" s="2"/>
      <c r="I176" s="291"/>
      <c r="J176" s="291"/>
      <c r="K176" s="291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4"/>
    </row>
    <row r="177" spans="4:24">
      <c r="D177" s="2"/>
      <c r="E177" s="2"/>
      <c r="F177" s="2"/>
      <c r="G177" s="2"/>
      <c r="H177" s="2"/>
      <c r="I177" s="291"/>
      <c r="J177" s="291"/>
      <c r="K177" s="291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4"/>
    </row>
    <row r="178" spans="4:24">
      <c r="D178" s="2"/>
      <c r="E178" s="2"/>
      <c r="F178" s="2"/>
      <c r="G178" s="2"/>
      <c r="H178" s="2"/>
      <c r="I178" s="291"/>
      <c r="J178" s="291"/>
      <c r="K178" s="291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4"/>
    </row>
    <row r="179" spans="4:24">
      <c r="D179" s="2"/>
      <c r="E179" s="2"/>
      <c r="F179" s="2"/>
      <c r="G179" s="2"/>
      <c r="H179" s="2"/>
      <c r="I179" s="291"/>
      <c r="J179" s="291"/>
      <c r="K179" s="291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4"/>
    </row>
    <row r="180" spans="4:24">
      <c r="D180" s="2"/>
      <c r="E180" s="2"/>
      <c r="F180" s="2"/>
      <c r="G180" s="2"/>
      <c r="H180" s="2"/>
      <c r="I180" s="291"/>
      <c r="J180" s="291"/>
      <c r="K180" s="291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4"/>
    </row>
    <row r="181" spans="4:24">
      <c r="D181" s="2"/>
      <c r="E181" s="2"/>
      <c r="F181" s="2"/>
      <c r="G181" s="2"/>
      <c r="H181" s="2"/>
      <c r="I181" s="291"/>
      <c r="J181" s="291"/>
      <c r="K181" s="291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4"/>
    </row>
    <row r="182" spans="4:24">
      <c r="D182" s="2"/>
      <c r="E182" s="2"/>
      <c r="F182" s="2"/>
      <c r="G182" s="2"/>
      <c r="H182" s="2"/>
      <c r="I182" s="291"/>
      <c r="J182" s="291"/>
      <c r="K182" s="291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4"/>
    </row>
    <row r="183" spans="4:24">
      <c r="D183" s="2"/>
      <c r="E183" s="2"/>
      <c r="F183" s="2"/>
      <c r="G183" s="2"/>
      <c r="H183" s="2"/>
      <c r="I183" s="291"/>
      <c r="J183" s="291"/>
      <c r="K183" s="291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4"/>
    </row>
    <row r="184" spans="4:24">
      <c r="D184" s="2"/>
      <c r="E184" s="2"/>
      <c r="F184" s="2"/>
      <c r="G184" s="2"/>
      <c r="H184" s="2"/>
      <c r="I184" s="291"/>
      <c r="J184" s="291"/>
      <c r="K184" s="291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4"/>
    </row>
    <row r="185" spans="4:24">
      <c r="D185" s="2"/>
      <c r="E185" s="2"/>
      <c r="F185" s="2"/>
      <c r="G185" s="2"/>
      <c r="H185" s="2"/>
      <c r="I185" s="291"/>
      <c r="J185" s="291"/>
      <c r="K185" s="291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4"/>
    </row>
    <row r="186" spans="4:24">
      <c r="D186" s="2"/>
      <c r="E186" s="2"/>
      <c r="F186" s="2"/>
      <c r="G186" s="2"/>
      <c r="H186" s="2"/>
      <c r="I186" s="291"/>
      <c r="J186" s="291"/>
      <c r="K186" s="291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4"/>
    </row>
    <row r="187" spans="4:24">
      <c r="D187" s="2"/>
      <c r="E187" s="2"/>
      <c r="F187" s="2"/>
      <c r="G187" s="2"/>
      <c r="H187" s="2"/>
      <c r="I187" s="291"/>
      <c r="J187" s="291"/>
      <c r="K187" s="291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4"/>
    </row>
    <row r="188" spans="4:24">
      <c r="D188" s="2"/>
      <c r="E188" s="2"/>
      <c r="F188" s="2"/>
      <c r="G188" s="2"/>
      <c r="H188" s="2"/>
      <c r="I188" s="291"/>
      <c r="J188" s="291"/>
      <c r="K188" s="291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4"/>
    </row>
    <row r="189" spans="4:24">
      <c r="D189" s="2"/>
      <c r="E189" s="2"/>
      <c r="F189" s="2"/>
      <c r="G189" s="2"/>
      <c r="H189" s="2"/>
      <c r="I189" s="291"/>
      <c r="J189" s="291"/>
      <c r="K189" s="291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4"/>
    </row>
    <row r="190" spans="4:24">
      <c r="D190" s="2"/>
      <c r="E190" s="2"/>
      <c r="F190" s="2"/>
      <c r="G190" s="2"/>
      <c r="H190" s="2"/>
      <c r="I190" s="291"/>
      <c r="J190" s="291"/>
      <c r="K190" s="291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4"/>
    </row>
    <row r="191" spans="4:24">
      <c r="D191" s="2"/>
      <c r="E191" s="2"/>
      <c r="F191" s="2"/>
      <c r="G191" s="2"/>
      <c r="H191" s="2"/>
      <c r="I191" s="291"/>
      <c r="J191" s="291"/>
      <c r="K191" s="291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4"/>
    </row>
    <row r="192" spans="4:24">
      <c r="D192" s="2"/>
      <c r="E192" s="2"/>
      <c r="F192" s="2"/>
      <c r="G192" s="2"/>
      <c r="H192" s="2"/>
      <c r="I192" s="291"/>
      <c r="J192" s="291"/>
      <c r="K192" s="291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4"/>
    </row>
    <row r="193" spans="4:24">
      <c r="D193" s="2"/>
      <c r="E193" s="2"/>
      <c r="F193" s="2"/>
      <c r="G193" s="2"/>
      <c r="H193" s="2"/>
      <c r="I193" s="291"/>
      <c r="J193" s="291"/>
      <c r="K193" s="291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4"/>
    </row>
    <row r="194" spans="4:24">
      <c r="D194" s="2"/>
      <c r="E194" s="2"/>
      <c r="F194" s="2"/>
      <c r="G194" s="2"/>
      <c r="H194" s="2"/>
      <c r="I194" s="291"/>
      <c r="J194" s="291"/>
      <c r="K194" s="291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4"/>
    </row>
    <row r="195" spans="4:24">
      <c r="D195" s="2"/>
      <c r="E195" s="2"/>
      <c r="F195" s="2"/>
      <c r="G195" s="2"/>
      <c r="H195" s="2"/>
      <c r="I195" s="291"/>
      <c r="J195" s="291"/>
      <c r="K195" s="291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4"/>
    </row>
    <row r="196" spans="4:24">
      <c r="D196" s="2"/>
      <c r="E196" s="2"/>
      <c r="F196" s="2"/>
      <c r="G196" s="2"/>
      <c r="H196" s="2"/>
      <c r="I196" s="291"/>
      <c r="J196" s="291"/>
      <c r="K196" s="291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4"/>
    </row>
    <row r="197" spans="4:24">
      <c r="D197" s="2"/>
      <c r="E197" s="2"/>
      <c r="F197" s="2"/>
      <c r="G197" s="2"/>
      <c r="H197" s="2"/>
      <c r="I197" s="291"/>
      <c r="J197" s="291"/>
      <c r="K197" s="291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4"/>
    </row>
    <row r="198" spans="4:24">
      <c r="D198" s="2"/>
      <c r="E198" s="2"/>
      <c r="F198" s="2"/>
      <c r="G198" s="2"/>
      <c r="H198" s="2"/>
      <c r="I198" s="291"/>
      <c r="J198" s="291"/>
      <c r="K198" s="291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4"/>
    </row>
    <row r="199" spans="4:24">
      <c r="D199" s="2"/>
      <c r="E199" s="2"/>
      <c r="F199" s="2"/>
      <c r="G199" s="2"/>
      <c r="H199" s="2"/>
      <c r="I199" s="291"/>
      <c r="J199" s="291"/>
      <c r="K199" s="291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4"/>
    </row>
    <row r="200" spans="4:24">
      <c r="D200" s="2"/>
      <c r="E200" s="2"/>
      <c r="F200" s="2"/>
      <c r="G200" s="2"/>
      <c r="H200" s="2"/>
      <c r="I200" s="291"/>
      <c r="J200" s="291"/>
      <c r="K200" s="291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4"/>
    </row>
    <row r="201" spans="4:24">
      <c r="D201" s="2"/>
      <c r="E201" s="2"/>
      <c r="F201" s="2"/>
      <c r="G201" s="2"/>
      <c r="H201" s="2"/>
      <c r="I201" s="291"/>
      <c r="J201" s="291"/>
      <c r="K201" s="291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4"/>
    </row>
    <row r="202" spans="4:24">
      <c r="D202" s="2"/>
      <c r="E202" s="2"/>
      <c r="F202" s="2"/>
      <c r="G202" s="2"/>
      <c r="H202" s="2"/>
      <c r="I202" s="291"/>
      <c r="J202" s="291"/>
      <c r="K202" s="291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4"/>
    </row>
    <row r="203" spans="4:24">
      <c r="D203" s="2"/>
      <c r="E203" s="2"/>
      <c r="F203" s="2"/>
      <c r="G203" s="2"/>
      <c r="H203" s="2"/>
      <c r="I203" s="291"/>
      <c r="J203" s="291"/>
      <c r="K203" s="291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4"/>
    </row>
    <row r="204" spans="4:24">
      <c r="D204" s="2"/>
      <c r="E204" s="2"/>
      <c r="F204" s="2"/>
      <c r="G204" s="2"/>
      <c r="H204" s="2"/>
      <c r="I204" s="291"/>
      <c r="J204" s="291"/>
      <c r="K204" s="291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4"/>
    </row>
    <row r="205" spans="4:24">
      <c r="D205" s="2"/>
      <c r="E205" s="2"/>
      <c r="F205" s="2"/>
      <c r="G205" s="2"/>
      <c r="H205" s="2"/>
      <c r="I205" s="291"/>
      <c r="J205" s="291"/>
      <c r="K205" s="291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4"/>
    </row>
    <row r="206" spans="4:24">
      <c r="D206" s="2"/>
      <c r="E206" s="2"/>
      <c r="F206" s="2"/>
      <c r="G206" s="2"/>
      <c r="H206" s="2"/>
      <c r="I206" s="291"/>
      <c r="J206" s="291"/>
      <c r="K206" s="291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4"/>
    </row>
    <row r="207" spans="4:24">
      <c r="D207" s="2"/>
      <c r="E207" s="2"/>
      <c r="F207" s="2"/>
      <c r="G207" s="2"/>
      <c r="H207" s="2"/>
      <c r="I207" s="291"/>
      <c r="J207" s="291"/>
      <c r="K207" s="291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4"/>
    </row>
    <row r="208" spans="4:24">
      <c r="D208" s="2"/>
      <c r="E208" s="2"/>
      <c r="F208" s="2"/>
      <c r="G208" s="2"/>
      <c r="H208" s="2"/>
      <c r="I208" s="291"/>
      <c r="J208" s="291"/>
      <c r="K208" s="291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4"/>
    </row>
    <row r="209" spans="4:24">
      <c r="D209" s="2"/>
      <c r="E209" s="2"/>
      <c r="F209" s="2"/>
      <c r="G209" s="2"/>
      <c r="H209" s="2"/>
      <c r="I209" s="291"/>
      <c r="J209" s="291"/>
      <c r="K209" s="291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4"/>
    </row>
    <row r="210" spans="4:24">
      <c r="D210" s="2"/>
      <c r="E210" s="2"/>
      <c r="F210" s="2"/>
      <c r="G210" s="2"/>
      <c r="H210" s="2"/>
      <c r="I210" s="291"/>
      <c r="J210" s="291"/>
      <c r="K210" s="291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4"/>
    </row>
    <row r="211" spans="4:24">
      <c r="D211" s="2"/>
      <c r="E211" s="2"/>
      <c r="F211" s="2"/>
      <c r="G211" s="2"/>
      <c r="H211" s="2"/>
      <c r="I211" s="291"/>
      <c r="J211" s="291"/>
      <c r="K211" s="291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4"/>
    </row>
    <row r="212" spans="4:24">
      <c r="D212" s="2"/>
      <c r="E212" s="2"/>
      <c r="F212" s="2"/>
      <c r="G212" s="2"/>
      <c r="H212" s="2"/>
      <c r="I212" s="291"/>
      <c r="J212" s="291"/>
      <c r="K212" s="291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4"/>
    </row>
    <row r="213" spans="4:24">
      <c r="D213" s="2"/>
      <c r="E213" s="2"/>
      <c r="F213" s="2"/>
      <c r="G213" s="2"/>
      <c r="H213" s="2"/>
      <c r="I213" s="291"/>
      <c r="J213" s="291"/>
      <c r="K213" s="291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4"/>
    </row>
    <row r="214" spans="4:24">
      <c r="D214" s="2"/>
      <c r="E214" s="2"/>
      <c r="F214" s="2"/>
      <c r="G214" s="2"/>
      <c r="H214" s="2"/>
      <c r="I214" s="291"/>
      <c r="J214" s="291"/>
      <c r="K214" s="291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4"/>
    </row>
    <row r="215" spans="4:24">
      <c r="D215" s="2"/>
      <c r="E215" s="2"/>
      <c r="F215" s="2"/>
      <c r="G215" s="2"/>
      <c r="H215" s="2"/>
      <c r="I215" s="291"/>
      <c r="J215" s="291"/>
      <c r="K215" s="291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4"/>
    </row>
    <row r="216" spans="4:24">
      <c r="D216" s="2"/>
      <c r="E216" s="2"/>
      <c r="F216" s="2"/>
      <c r="G216" s="2"/>
      <c r="H216" s="2"/>
      <c r="I216" s="291"/>
      <c r="J216" s="291"/>
      <c r="K216" s="291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4"/>
    </row>
    <row r="217" spans="4:24">
      <c r="D217" s="2"/>
      <c r="E217" s="2"/>
      <c r="F217" s="2"/>
      <c r="G217" s="2"/>
      <c r="H217" s="2"/>
      <c r="I217" s="291"/>
      <c r="J217" s="291"/>
      <c r="K217" s="291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4"/>
    </row>
    <row r="218" spans="4:24">
      <c r="D218" s="2"/>
      <c r="E218" s="2"/>
      <c r="F218" s="2"/>
      <c r="G218" s="2"/>
      <c r="H218" s="2"/>
      <c r="I218" s="291"/>
      <c r="J218" s="291"/>
      <c r="K218" s="291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4"/>
    </row>
    <row r="219" spans="4:24">
      <c r="D219" s="2"/>
      <c r="E219" s="2"/>
      <c r="F219" s="2"/>
      <c r="G219" s="2"/>
      <c r="H219" s="2"/>
      <c r="I219" s="291"/>
      <c r="J219" s="291"/>
      <c r="K219" s="291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4"/>
    </row>
    <row r="220" spans="4:24">
      <c r="D220" s="2"/>
      <c r="E220" s="2"/>
      <c r="F220" s="2"/>
      <c r="G220" s="2"/>
      <c r="H220" s="2"/>
      <c r="I220" s="291"/>
      <c r="J220" s="291"/>
      <c r="K220" s="291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4"/>
    </row>
    <row r="221" spans="4:24">
      <c r="D221" s="2"/>
      <c r="E221" s="2"/>
      <c r="F221" s="2"/>
      <c r="G221" s="2"/>
      <c r="H221" s="2"/>
      <c r="I221" s="291"/>
      <c r="J221" s="291"/>
      <c r="K221" s="291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4"/>
    </row>
    <row r="222" spans="4:24">
      <c r="D222" s="2"/>
      <c r="E222" s="2"/>
      <c r="F222" s="2"/>
      <c r="G222" s="2"/>
      <c r="H222" s="2"/>
      <c r="I222" s="291"/>
      <c r="J222" s="291"/>
      <c r="K222" s="291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4"/>
    </row>
    <row r="223" spans="4:24">
      <c r="D223" s="2"/>
      <c r="E223" s="2"/>
      <c r="F223" s="2"/>
      <c r="G223" s="2"/>
      <c r="H223" s="2"/>
      <c r="I223" s="291"/>
      <c r="J223" s="291"/>
      <c r="K223" s="291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4"/>
    </row>
    <row r="224" spans="4:24">
      <c r="D224" s="2"/>
      <c r="E224" s="2"/>
      <c r="F224" s="2"/>
      <c r="G224" s="2"/>
      <c r="H224" s="2"/>
      <c r="I224" s="291"/>
      <c r="J224" s="291"/>
      <c r="K224" s="291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4"/>
    </row>
    <row r="225" spans="4:24">
      <c r="D225" s="2"/>
      <c r="E225" s="2"/>
      <c r="F225" s="2"/>
      <c r="G225" s="2"/>
      <c r="H225" s="2"/>
      <c r="I225" s="291"/>
      <c r="J225" s="291"/>
      <c r="K225" s="291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4"/>
    </row>
    <row r="226" spans="4:24">
      <c r="D226" s="2"/>
      <c r="E226" s="2"/>
      <c r="F226" s="2"/>
      <c r="G226" s="2"/>
      <c r="H226" s="2"/>
      <c r="I226" s="291"/>
      <c r="J226" s="291"/>
      <c r="K226" s="291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4"/>
    </row>
    <row r="227" spans="4:24">
      <c r="D227" s="2"/>
      <c r="E227" s="2"/>
      <c r="F227" s="2"/>
      <c r="G227" s="2"/>
      <c r="H227" s="2"/>
      <c r="I227" s="291"/>
      <c r="J227" s="291"/>
      <c r="K227" s="291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4"/>
    </row>
    <row r="228" spans="4:24">
      <c r="D228" s="2"/>
      <c r="E228" s="2"/>
      <c r="F228" s="2"/>
      <c r="G228" s="2"/>
      <c r="H228" s="2"/>
      <c r="I228" s="291"/>
      <c r="J228" s="291"/>
      <c r="K228" s="291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4"/>
    </row>
    <row r="229" spans="4:24">
      <c r="D229" s="2"/>
      <c r="E229" s="2"/>
      <c r="F229" s="2"/>
      <c r="G229" s="2"/>
      <c r="H229" s="2"/>
      <c r="I229" s="291"/>
      <c r="J229" s="291"/>
      <c r="K229" s="291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4"/>
    </row>
    <row r="230" spans="4:24">
      <c r="D230" s="2"/>
      <c r="E230" s="2"/>
      <c r="F230" s="2"/>
      <c r="G230" s="2"/>
      <c r="H230" s="2"/>
      <c r="I230" s="291"/>
      <c r="J230" s="291"/>
      <c r="K230" s="291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4"/>
    </row>
    <row r="231" spans="4:24">
      <c r="D231" s="2"/>
      <c r="E231" s="2"/>
      <c r="F231" s="2"/>
      <c r="G231" s="2"/>
      <c r="H231" s="2"/>
      <c r="I231" s="291"/>
      <c r="J231" s="291"/>
      <c r="K231" s="291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4"/>
    </row>
    <row r="232" spans="4:24">
      <c r="D232" s="2"/>
      <c r="E232" s="2"/>
      <c r="F232" s="2"/>
      <c r="G232" s="2"/>
      <c r="H232" s="2"/>
      <c r="I232" s="291"/>
      <c r="J232" s="291"/>
      <c r="K232" s="291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4"/>
    </row>
    <row r="233" spans="4:24">
      <c r="D233" s="2"/>
      <c r="E233" s="2"/>
      <c r="F233" s="2"/>
      <c r="G233" s="2"/>
      <c r="H233" s="2"/>
      <c r="I233" s="291"/>
      <c r="J233" s="291"/>
      <c r="K233" s="291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4"/>
    </row>
    <row r="234" spans="4:24">
      <c r="D234" s="2"/>
      <c r="E234" s="2"/>
      <c r="F234" s="2"/>
      <c r="G234" s="2"/>
      <c r="H234" s="2"/>
      <c r="I234" s="291"/>
      <c r="J234" s="291"/>
      <c r="K234" s="291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4"/>
    </row>
    <row r="235" spans="4:24">
      <c r="D235" s="2"/>
      <c r="E235" s="2"/>
      <c r="F235" s="2"/>
      <c r="G235" s="2"/>
      <c r="H235" s="2"/>
      <c r="I235" s="291"/>
      <c r="J235" s="291"/>
      <c r="K235" s="291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4"/>
    </row>
    <row r="236" spans="4:24">
      <c r="D236" s="2"/>
      <c r="E236" s="2"/>
      <c r="F236" s="2"/>
      <c r="G236" s="2"/>
      <c r="H236" s="2"/>
      <c r="I236" s="291"/>
      <c r="J236" s="291"/>
      <c r="K236" s="291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4"/>
    </row>
    <row r="237" spans="4:24">
      <c r="D237" s="2"/>
      <c r="E237" s="2"/>
      <c r="F237" s="2"/>
      <c r="G237" s="2"/>
      <c r="H237" s="2"/>
      <c r="I237" s="291"/>
      <c r="J237" s="291"/>
      <c r="K237" s="291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4"/>
    </row>
    <row r="238" spans="4:24">
      <c r="D238" s="2"/>
      <c r="E238" s="2"/>
      <c r="F238" s="2"/>
      <c r="G238" s="2"/>
      <c r="H238" s="2"/>
      <c r="I238" s="291"/>
      <c r="J238" s="291"/>
      <c r="K238" s="291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4"/>
    </row>
    <row r="239" spans="4:24">
      <c r="D239" s="2"/>
      <c r="E239" s="2"/>
      <c r="F239" s="2"/>
      <c r="G239" s="2"/>
      <c r="H239" s="2"/>
      <c r="I239" s="291"/>
      <c r="J239" s="291"/>
      <c r="K239" s="291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4"/>
    </row>
    <row r="240" spans="4:24">
      <c r="D240" s="2"/>
      <c r="E240" s="2"/>
      <c r="F240" s="2"/>
      <c r="G240" s="2"/>
      <c r="H240" s="2"/>
      <c r="I240" s="291"/>
      <c r="J240" s="291"/>
      <c r="K240" s="291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4"/>
    </row>
    <row r="241" spans="4:24">
      <c r="D241" s="2"/>
      <c r="E241" s="2"/>
      <c r="F241" s="2"/>
      <c r="G241" s="2"/>
      <c r="H241" s="2"/>
      <c r="I241" s="291"/>
      <c r="J241" s="291"/>
      <c r="K241" s="291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4"/>
    </row>
    <row r="242" spans="4:24">
      <c r="D242" s="2"/>
      <c r="E242" s="2"/>
      <c r="F242" s="2"/>
      <c r="G242" s="2"/>
      <c r="H242" s="2"/>
      <c r="I242" s="291"/>
      <c r="J242" s="291"/>
      <c r="K242" s="291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4"/>
    </row>
    <row r="243" spans="4:24">
      <c r="D243" s="2"/>
      <c r="E243" s="2"/>
      <c r="F243" s="2"/>
      <c r="G243" s="2"/>
      <c r="H243" s="2"/>
      <c r="I243" s="291"/>
      <c r="J243" s="291"/>
      <c r="K243" s="291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4"/>
    </row>
    <row r="244" spans="4:24">
      <c r="D244" s="2"/>
      <c r="E244" s="2"/>
      <c r="F244" s="2"/>
      <c r="G244" s="2"/>
      <c r="H244" s="2"/>
      <c r="I244" s="291"/>
      <c r="J244" s="291"/>
      <c r="K244" s="291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4"/>
    </row>
    <row r="245" spans="4:24">
      <c r="D245" s="2"/>
      <c r="E245" s="2"/>
      <c r="F245" s="2"/>
      <c r="G245" s="2"/>
      <c r="H245" s="2"/>
      <c r="I245" s="291"/>
      <c r="J245" s="291"/>
      <c r="K245" s="291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4"/>
    </row>
    <row r="246" spans="4:24">
      <c r="D246" s="2"/>
      <c r="E246" s="2"/>
      <c r="F246" s="2"/>
      <c r="G246" s="2"/>
      <c r="H246" s="2"/>
      <c r="I246" s="291"/>
      <c r="J246" s="291"/>
      <c r="K246" s="291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4"/>
    </row>
    <row r="247" spans="4:24">
      <c r="D247" s="2"/>
      <c r="E247" s="2"/>
      <c r="F247" s="2"/>
      <c r="G247" s="2"/>
      <c r="H247" s="2"/>
      <c r="I247" s="291"/>
      <c r="J247" s="291"/>
      <c r="K247" s="291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4"/>
    </row>
    <row r="248" spans="4:24">
      <c r="D248" s="2"/>
      <c r="E248" s="2"/>
      <c r="F248" s="2"/>
      <c r="G248" s="2"/>
      <c r="H248" s="2"/>
      <c r="I248" s="291"/>
      <c r="J248" s="291"/>
      <c r="K248" s="291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4"/>
    </row>
    <row r="249" spans="4:24">
      <c r="D249" s="2"/>
      <c r="E249" s="2"/>
      <c r="F249" s="2"/>
      <c r="G249" s="2"/>
      <c r="H249" s="2"/>
      <c r="I249" s="291"/>
      <c r="J249" s="291"/>
      <c r="K249" s="291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4"/>
    </row>
    <row r="250" spans="4:24">
      <c r="D250" s="2"/>
      <c r="E250" s="2"/>
      <c r="F250" s="2"/>
      <c r="G250" s="2"/>
      <c r="H250" s="2"/>
      <c r="I250" s="291"/>
      <c r="J250" s="291"/>
      <c r="K250" s="291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4"/>
    </row>
    <row r="251" spans="4:24">
      <c r="D251" s="2"/>
      <c r="E251" s="2"/>
      <c r="F251" s="2"/>
      <c r="G251" s="2"/>
      <c r="H251" s="2"/>
      <c r="I251" s="291"/>
      <c r="J251" s="291"/>
      <c r="K251" s="291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4"/>
    </row>
    <row r="252" spans="4:24">
      <c r="D252" s="2"/>
      <c r="E252" s="2"/>
      <c r="F252" s="2"/>
      <c r="G252" s="2"/>
      <c r="H252" s="2"/>
      <c r="I252" s="291"/>
      <c r="J252" s="291"/>
      <c r="K252" s="291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4"/>
    </row>
    <row r="253" spans="4:24">
      <c r="D253" s="2"/>
      <c r="E253" s="2"/>
      <c r="F253" s="2"/>
      <c r="G253" s="2"/>
      <c r="H253" s="2"/>
      <c r="I253" s="291"/>
      <c r="J253" s="291"/>
      <c r="K253" s="291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4"/>
    </row>
    <row r="254" spans="4:24">
      <c r="D254" s="2"/>
      <c r="E254" s="2"/>
      <c r="F254" s="2"/>
      <c r="G254" s="2"/>
      <c r="H254" s="2"/>
      <c r="I254" s="291"/>
      <c r="J254" s="291"/>
      <c r="K254" s="291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4"/>
    </row>
    <row r="255" spans="4:24">
      <c r="D255" s="2"/>
      <c r="E255" s="2"/>
      <c r="F255" s="2"/>
      <c r="G255" s="2"/>
      <c r="H255" s="2"/>
      <c r="I255" s="291"/>
      <c r="J255" s="291"/>
      <c r="K255" s="291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4"/>
    </row>
    <row r="256" spans="4:24">
      <c r="D256" s="2"/>
      <c r="E256" s="2"/>
      <c r="F256" s="2"/>
      <c r="G256" s="2"/>
      <c r="H256" s="2"/>
      <c r="I256" s="291"/>
      <c r="J256" s="291"/>
      <c r="K256" s="291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4"/>
    </row>
    <row r="257" spans="4:24">
      <c r="D257" s="2"/>
      <c r="E257" s="2"/>
      <c r="F257" s="2"/>
      <c r="G257" s="2"/>
      <c r="H257" s="2"/>
      <c r="I257" s="291"/>
      <c r="J257" s="291"/>
      <c r="K257" s="291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4"/>
    </row>
    <row r="258" spans="4:24">
      <c r="D258" s="2"/>
      <c r="E258" s="2"/>
      <c r="F258" s="2"/>
      <c r="G258" s="2"/>
      <c r="H258" s="2"/>
      <c r="I258" s="291"/>
      <c r="J258" s="291"/>
      <c r="K258" s="291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4"/>
    </row>
    <row r="259" spans="4:24">
      <c r="D259" s="2"/>
      <c r="E259" s="2"/>
      <c r="F259" s="2"/>
      <c r="G259" s="2"/>
      <c r="H259" s="2"/>
      <c r="I259" s="291"/>
      <c r="J259" s="291"/>
      <c r="K259" s="291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4"/>
    </row>
    <row r="260" spans="4:24">
      <c r="D260" s="2"/>
      <c r="E260" s="2"/>
      <c r="F260" s="2"/>
      <c r="G260" s="2"/>
      <c r="H260" s="2"/>
      <c r="I260" s="291"/>
      <c r="J260" s="291"/>
      <c r="K260" s="291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4"/>
    </row>
    <row r="261" spans="4:24">
      <c r="D261" s="2"/>
      <c r="E261" s="2"/>
      <c r="F261" s="2"/>
      <c r="G261" s="2"/>
      <c r="H261" s="2"/>
      <c r="I261" s="291"/>
      <c r="J261" s="291"/>
      <c r="K261" s="291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4"/>
    </row>
    <row r="262" spans="4:24">
      <c r="D262" s="2"/>
      <c r="E262" s="2"/>
      <c r="F262" s="2"/>
      <c r="G262" s="2"/>
      <c r="H262" s="2"/>
      <c r="I262" s="291"/>
      <c r="J262" s="291"/>
      <c r="K262" s="291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4"/>
    </row>
    <row r="263" spans="4:24">
      <c r="D263" s="2"/>
      <c r="E263" s="2"/>
      <c r="F263" s="2"/>
      <c r="G263" s="2"/>
      <c r="H263" s="2"/>
      <c r="I263" s="291"/>
      <c r="J263" s="291"/>
      <c r="K263" s="291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4"/>
    </row>
    <row r="264" spans="4:24">
      <c r="D264" s="2"/>
      <c r="E264" s="2"/>
      <c r="F264" s="2"/>
      <c r="G264" s="2"/>
      <c r="H264" s="2"/>
      <c r="I264" s="291"/>
      <c r="J264" s="291"/>
      <c r="K264" s="291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4"/>
    </row>
    <row r="265" spans="4:24">
      <c r="D265" s="2"/>
      <c r="E265" s="2"/>
      <c r="F265" s="2"/>
      <c r="G265" s="2"/>
      <c r="H265" s="2"/>
      <c r="I265" s="291"/>
      <c r="J265" s="291"/>
      <c r="K265" s="291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4"/>
    </row>
    <row r="266" spans="4:24">
      <c r="D266" s="2"/>
      <c r="E266" s="2"/>
      <c r="F266" s="2"/>
      <c r="G266" s="2"/>
      <c r="H266" s="2"/>
      <c r="I266" s="291"/>
      <c r="J266" s="291"/>
      <c r="K266" s="291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4"/>
    </row>
    <row r="267" spans="4:24">
      <c r="D267" s="2"/>
      <c r="E267" s="2"/>
      <c r="F267" s="2"/>
      <c r="G267" s="2"/>
      <c r="H267" s="2"/>
      <c r="I267" s="291"/>
      <c r="J267" s="291"/>
      <c r="K267" s="291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4"/>
    </row>
    <row r="268" spans="4:24">
      <c r="D268" s="2"/>
      <c r="E268" s="2"/>
      <c r="F268" s="2"/>
      <c r="G268" s="2"/>
      <c r="H268" s="2"/>
      <c r="I268" s="291"/>
      <c r="J268" s="291"/>
      <c r="K268" s="291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4"/>
    </row>
    <row r="269" spans="4:24">
      <c r="D269" s="2"/>
      <c r="E269" s="2"/>
      <c r="F269" s="2"/>
      <c r="G269" s="2"/>
      <c r="H269" s="2"/>
      <c r="I269" s="291"/>
      <c r="J269" s="291"/>
      <c r="K269" s="291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4"/>
    </row>
    <row r="270" spans="4:24">
      <c r="D270" s="2"/>
      <c r="E270" s="2"/>
      <c r="F270" s="2"/>
      <c r="G270" s="2"/>
      <c r="H270" s="2"/>
      <c r="I270" s="291"/>
      <c r="J270" s="291"/>
      <c r="K270" s="291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4"/>
    </row>
    <row r="271" spans="4:24">
      <c r="D271" s="2"/>
      <c r="E271" s="2"/>
      <c r="F271" s="2"/>
      <c r="G271" s="2"/>
      <c r="H271" s="2"/>
      <c r="I271" s="291"/>
      <c r="J271" s="291"/>
      <c r="K271" s="291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4"/>
    </row>
    <row r="272" spans="4:24">
      <c r="D272" s="2"/>
      <c r="E272" s="2"/>
      <c r="F272" s="2"/>
      <c r="G272" s="2"/>
      <c r="H272" s="2"/>
      <c r="I272" s="291"/>
      <c r="J272" s="291"/>
      <c r="K272" s="291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4"/>
    </row>
    <row r="273" spans="4:24">
      <c r="D273" s="2"/>
      <c r="E273" s="2"/>
      <c r="F273" s="2"/>
      <c r="G273" s="2"/>
      <c r="H273" s="2"/>
      <c r="I273" s="291"/>
      <c r="J273" s="291"/>
      <c r="K273" s="291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4"/>
    </row>
    <row r="274" spans="4:24">
      <c r="D274" s="2"/>
      <c r="E274" s="2"/>
      <c r="F274" s="2"/>
      <c r="G274" s="2"/>
      <c r="H274" s="2"/>
      <c r="I274" s="291"/>
      <c r="J274" s="291"/>
      <c r="K274" s="291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4"/>
    </row>
    <row r="275" spans="4:24">
      <c r="D275" s="2"/>
      <c r="E275" s="2"/>
      <c r="F275" s="2"/>
      <c r="G275" s="2"/>
      <c r="H275" s="2"/>
      <c r="I275" s="291"/>
      <c r="J275" s="291"/>
      <c r="K275" s="291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4"/>
    </row>
    <row r="276" spans="4:24">
      <c r="D276" s="2"/>
      <c r="E276" s="2"/>
      <c r="F276" s="2"/>
      <c r="G276" s="2"/>
      <c r="H276" s="2"/>
      <c r="I276" s="291"/>
      <c r="J276" s="291"/>
      <c r="K276" s="291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4"/>
    </row>
    <row r="277" spans="4:24">
      <c r="D277" s="2"/>
      <c r="E277" s="2"/>
      <c r="F277" s="2"/>
      <c r="G277" s="2"/>
      <c r="H277" s="2"/>
      <c r="I277" s="291"/>
      <c r="J277" s="291"/>
      <c r="K277" s="291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4"/>
    </row>
    <row r="278" spans="4:24">
      <c r="D278" s="2"/>
      <c r="E278" s="2"/>
      <c r="F278" s="2"/>
      <c r="G278" s="2"/>
      <c r="H278" s="2"/>
      <c r="I278" s="291"/>
      <c r="J278" s="291"/>
      <c r="K278" s="291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4"/>
    </row>
    <row r="279" spans="4:24">
      <c r="D279" s="2"/>
      <c r="E279" s="2"/>
      <c r="F279" s="2"/>
      <c r="G279" s="2"/>
      <c r="H279" s="2"/>
      <c r="I279" s="291"/>
      <c r="J279" s="291"/>
      <c r="K279" s="291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4"/>
    </row>
    <row r="280" spans="4:24">
      <c r="D280" s="2"/>
      <c r="E280" s="2"/>
      <c r="F280" s="2"/>
      <c r="G280" s="2"/>
      <c r="H280" s="2"/>
      <c r="I280" s="291"/>
      <c r="J280" s="291"/>
      <c r="K280" s="291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4"/>
    </row>
    <row r="281" spans="4:24">
      <c r="D281" s="2"/>
      <c r="E281" s="2"/>
      <c r="F281" s="2"/>
      <c r="G281" s="2"/>
      <c r="H281" s="2"/>
      <c r="I281" s="291"/>
      <c r="J281" s="291"/>
      <c r="K281" s="291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4"/>
    </row>
    <row r="282" spans="4:24">
      <c r="D282" s="2"/>
      <c r="E282" s="2"/>
      <c r="F282" s="2"/>
      <c r="G282" s="2"/>
      <c r="H282" s="2"/>
      <c r="I282" s="291"/>
      <c r="J282" s="291"/>
      <c r="K282" s="291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4"/>
    </row>
    <row r="283" spans="4:24">
      <c r="D283" s="2"/>
      <c r="E283" s="2"/>
      <c r="F283" s="2"/>
      <c r="G283" s="2"/>
      <c r="H283" s="2"/>
      <c r="I283" s="291"/>
      <c r="J283" s="291"/>
      <c r="K283" s="291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4"/>
    </row>
    <row r="284" spans="4:24">
      <c r="D284" s="2"/>
      <c r="E284" s="2"/>
      <c r="F284" s="2"/>
      <c r="G284" s="2"/>
      <c r="H284" s="2"/>
      <c r="I284" s="291"/>
      <c r="J284" s="291"/>
      <c r="K284" s="291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4"/>
    </row>
    <row r="285" spans="4:24">
      <c r="D285" s="2"/>
      <c r="E285" s="2"/>
      <c r="F285" s="2"/>
      <c r="G285" s="2"/>
      <c r="H285" s="2"/>
      <c r="I285" s="291"/>
      <c r="J285" s="291"/>
      <c r="K285" s="291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4"/>
    </row>
    <row r="286" spans="4:24">
      <c r="D286" s="2"/>
      <c r="E286" s="2"/>
      <c r="F286" s="2"/>
      <c r="G286" s="2"/>
      <c r="H286" s="2"/>
      <c r="I286" s="291"/>
      <c r="J286" s="291"/>
      <c r="K286" s="291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4"/>
    </row>
    <row r="287" spans="4:24">
      <c r="D287" s="2"/>
      <c r="E287" s="2"/>
      <c r="F287" s="2"/>
      <c r="G287" s="2"/>
      <c r="H287" s="2"/>
      <c r="I287" s="291"/>
      <c r="J287" s="291"/>
      <c r="K287" s="291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4"/>
    </row>
    <row r="288" spans="4:24">
      <c r="D288" s="2"/>
      <c r="E288" s="2"/>
      <c r="F288" s="2"/>
      <c r="G288" s="2"/>
      <c r="H288" s="2"/>
      <c r="I288" s="291"/>
      <c r="J288" s="291"/>
      <c r="K288" s="291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4"/>
    </row>
    <row r="289" spans="4:24">
      <c r="D289" s="2"/>
      <c r="E289" s="2"/>
      <c r="F289" s="2"/>
      <c r="G289" s="2"/>
      <c r="H289" s="2"/>
      <c r="I289" s="291"/>
      <c r="J289" s="291"/>
      <c r="K289" s="291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4"/>
    </row>
    <row r="290" spans="4:24">
      <c r="D290" s="2"/>
      <c r="E290" s="2"/>
      <c r="F290" s="2"/>
      <c r="G290" s="2"/>
      <c r="H290" s="2"/>
      <c r="I290" s="291"/>
      <c r="J290" s="291"/>
      <c r="K290" s="291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4"/>
    </row>
    <row r="291" spans="4:24">
      <c r="D291" s="2"/>
      <c r="E291" s="2"/>
      <c r="F291" s="2"/>
      <c r="G291" s="2"/>
      <c r="H291" s="2"/>
      <c r="I291" s="291"/>
      <c r="J291" s="291"/>
      <c r="K291" s="291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4"/>
    </row>
  </sheetData>
  <mergeCells count="28">
    <mergeCell ref="B100:C100"/>
    <mergeCell ref="A112:X112"/>
    <mergeCell ref="B81:X81"/>
    <mergeCell ref="B85:C85"/>
    <mergeCell ref="B89:X89"/>
    <mergeCell ref="B93:C93"/>
    <mergeCell ref="B96:X96"/>
    <mergeCell ref="B98:C98"/>
    <mergeCell ref="B13:X13"/>
    <mergeCell ref="B71:C71"/>
    <mergeCell ref="D9:D10"/>
    <mergeCell ref="E9:E10"/>
    <mergeCell ref="R9:T9"/>
    <mergeCell ref="U9:W9"/>
    <mergeCell ref="B9:B10"/>
    <mergeCell ref="C9:C10"/>
    <mergeCell ref="X9:X10"/>
    <mergeCell ref="B12:X12"/>
    <mergeCell ref="A7:X7"/>
    <mergeCell ref="A9:A10"/>
    <mergeCell ref="J2:X2"/>
    <mergeCell ref="I3:X3"/>
    <mergeCell ref="I4:X4"/>
    <mergeCell ref="K6:X6"/>
    <mergeCell ref="F9:H9"/>
    <mergeCell ref="I9:K9"/>
    <mergeCell ref="L9:N9"/>
    <mergeCell ref="O9:Q9"/>
  </mergeCells>
  <phoneticPr fontId="28" type="noConversion"/>
  <pageMargins left="0.15748031496062992" right="0.15748031496062992" top="0.15748031496062992" bottom="0.16" header="0.18" footer="0.31496062992125984"/>
  <pageSetup paperSize="9" scale="6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N293"/>
  <sheetViews>
    <sheetView topLeftCell="A9" zoomScale="90" zoomScaleNormal="90" workbookViewId="0">
      <pane ySplit="1" topLeftCell="A48" activePane="bottomLeft" state="frozen"/>
      <selection activeCell="A9" sqref="A9"/>
      <selection pane="bottomLeft" activeCell="V92" sqref="V92"/>
    </sheetView>
  </sheetViews>
  <sheetFormatPr defaultRowHeight="15.75"/>
  <cols>
    <col min="1" max="1" width="5.85546875" style="116" customWidth="1"/>
    <col min="2" max="2" width="40.285156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253" customWidth="1"/>
    <col min="10" max="10" width="8.140625" style="253" customWidth="1"/>
    <col min="11" max="11" width="8.42578125" style="253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7.42578125" style="1" customWidth="1"/>
    <col min="22" max="22" width="8" style="1" customWidth="1"/>
    <col min="23" max="23" width="10.28515625" style="1" customWidth="1"/>
    <col min="24" max="24" width="8.7109375" style="3" customWidth="1"/>
    <col min="25" max="25" width="44.5703125" style="5" customWidth="1"/>
    <col min="26" max="16384" width="9.140625" style="1"/>
  </cols>
  <sheetData>
    <row r="1" spans="1:38" s="3" customFormat="1">
      <c r="A1" s="117"/>
      <c r="I1" s="253"/>
      <c r="J1" s="468" t="s">
        <v>71</v>
      </c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119"/>
    </row>
    <row r="2" spans="1:38" s="3" customFormat="1" ht="14.25" customHeight="1">
      <c r="A2" s="117"/>
      <c r="I2" s="311"/>
      <c r="J2" s="501" t="s">
        <v>312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119"/>
    </row>
    <row r="3" spans="1:38" s="3" customFormat="1" ht="12" customHeight="1">
      <c r="A3" s="117"/>
      <c r="I3" s="312"/>
      <c r="J3" s="501" t="s">
        <v>185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119"/>
    </row>
    <row r="4" spans="1:38" s="3" customFormat="1" ht="15" customHeight="1">
      <c r="A4" s="117"/>
      <c r="I4" s="254"/>
      <c r="J4" s="468" t="s">
        <v>71</v>
      </c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119"/>
    </row>
    <row r="5" spans="1:38" s="3" customFormat="1" ht="27" customHeight="1">
      <c r="A5" s="117"/>
      <c r="I5" s="254"/>
      <c r="J5" s="500" t="s">
        <v>335</v>
      </c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119"/>
    </row>
    <row r="6" spans="1:38" s="3" customFormat="1" ht="18.75" customHeight="1">
      <c r="A6" s="483" t="s">
        <v>321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119"/>
    </row>
    <row r="7" spans="1:38" s="3" customFormat="1" ht="15" customHeight="1">
      <c r="A7" s="476" t="s">
        <v>57</v>
      </c>
      <c r="B7" s="478" t="s">
        <v>64</v>
      </c>
      <c r="C7" s="499" t="s">
        <v>65</v>
      </c>
      <c r="D7" s="478" t="s">
        <v>66</v>
      </c>
      <c r="E7" s="478" t="s">
        <v>67</v>
      </c>
      <c r="F7" s="480" t="s">
        <v>58</v>
      </c>
      <c r="G7" s="480"/>
      <c r="H7" s="480"/>
      <c r="I7" s="480" t="s">
        <v>72</v>
      </c>
      <c r="J7" s="480"/>
      <c r="K7" s="480"/>
      <c r="L7" s="480" t="s">
        <v>186</v>
      </c>
      <c r="M7" s="480"/>
      <c r="N7" s="480"/>
      <c r="O7" s="480" t="s">
        <v>361</v>
      </c>
      <c r="P7" s="480"/>
      <c r="Q7" s="480"/>
      <c r="R7" s="488" t="s">
        <v>533</v>
      </c>
      <c r="S7" s="489"/>
      <c r="T7" s="490"/>
      <c r="U7" s="488" t="s">
        <v>588</v>
      </c>
      <c r="V7" s="489"/>
      <c r="W7" s="490"/>
      <c r="X7" s="478" t="s">
        <v>322</v>
      </c>
      <c r="Y7" s="119"/>
    </row>
    <row r="8" spans="1:38" s="3" customFormat="1" ht="126.75" customHeight="1">
      <c r="A8" s="477"/>
      <c r="B8" s="479"/>
      <c r="C8" s="479"/>
      <c r="D8" s="479"/>
      <c r="E8" s="479"/>
      <c r="F8" s="120" t="s">
        <v>68</v>
      </c>
      <c r="G8" s="120" t="s">
        <v>323</v>
      </c>
      <c r="H8" s="120" t="s">
        <v>324</v>
      </c>
      <c r="I8" s="255" t="s">
        <v>68</v>
      </c>
      <c r="J8" s="255" t="s">
        <v>323</v>
      </c>
      <c r="K8" s="255" t="s">
        <v>324</v>
      </c>
      <c r="L8" s="120" t="s">
        <v>68</v>
      </c>
      <c r="M8" s="120" t="s">
        <v>323</v>
      </c>
      <c r="N8" s="120" t="s">
        <v>324</v>
      </c>
      <c r="O8" s="120" t="s">
        <v>68</v>
      </c>
      <c r="P8" s="120" t="s">
        <v>323</v>
      </c>
      <c r="Q8" s="120" t="s">
        <v>324</v>
      </c>
      <c r="R8" s="120" t="s">
        <v>68</v>
      </c>
      <c r="S8" s="120" t="s">
        <v>323</v>
      </c>
      <c r="T8" s="120" t="s">
        <v>324</v>
      </c>
      <c r="U8" s="120" t="s">
        <v>68</v>
      </c>
      <c r="V8" s="120" t="s">
        <v>323</v>
      </c>
      <c r="W8" s="120" t="s">
        <v>324</v>
      </c>
      <c r="X8" s="479"/>
      <c r="Y8" s="119"/>
    </row>
    <row r="9" spans="1:38" s="3" customFormat="1">
      <c r="A9" s="121">
        <v>1</v>
      </c>
      <c r="B9" s="122">
        <v>2</v>
      </c>
      <c r="C9" s="122">
        <v>3</v>
      </c>
      <c r="D9" s="122">
        <v>4</v>
      </c>
      <c r="E9" s="122">
        <v>5</v>
      </c>
      <c r="F9" s="122">
        <v>6</v>
      </c>
      <c r="G9" s="122">
        <v>7</v>
      </c>
      <c r="H9" s="122">
        <v>8</v>
      </c>
      <c r="I9" s="256">
        <v>9</v>
      </c>
      <c r="J9" s="256">
        <v>10</v>
      </c>
      <c r="K9" s="256">
        <v>11</v>
      </c>
      <c r="L9" s="122">
        <v>12</v>
      </c>
      <c r="M9" s="122">
        <v>13</v>
      </c>
      <c r="N9" s="122">
        <v>14</v>
      </c>
      <c r="O9" s="122">
        <v>15</v>
      </c>
      <c r="P9" s="122">
        <v>16</v>
      </c>
      <c r="Q9" s="122">
        <v>17</v>
      </c>
      <c r="R9" s="122">
        <v>18</v>
      </c>
      <c r="S9" s="122">
        <v>19</v>
      </c>
      <c r="T9" s="122">
        <v>20</v>
      </c>
      <c r="U9" s="122">
        <v>21</v>
      </c>
      <c r="V9" s="122">
        <v>22</v>
      </c>
      <c r="W9" s="122">
        <v>23</v>
      </c>
      <c r="X9" s="122">
        <v>24</v>
      </c>
      <c r="Y9" s="119"/>
    </row>
    <row r="10" spans="1:38" s="3" customFormat="1" ht="13.5" customHeight="1">
      <c r="A10" s="121"/>
      <c r="B10" s="485" t="s">
        <v>209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7"/>
      <c r="Y10" s="119"/>
    </row>
    <row r="11" spans="1:38" s="3" customFormat="1" ht="30" customHeight="1">
      <c r="A11" s="121" t="s">
        <v>319</v>
      </c>
      <c r="B11" s="461" t="s">
        <v>73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3"/>
      <c r="Y11" s="123"/>
      <c r="Z11" s="124"/>
      <c r="AA11" s="124"/>
      <c r="AB11" s="124"/>
      <c r="AC11" s="124"/>
      <c r="AD11" s="124"/>
      <c r="AE11" s="124"/>
      <c r="AF11" s="125"/>
      <c r="AG11" s="125"/>
      <c r="AH11" s="125"/>
      <c r="AI11" s="125"/>
      <c r="AJ11" s="125"/>
      <c r="AK11" s="126"/>
      <c r="AL11" s="126"/>
    </row>
    <row r="12" spans="1:38" s="3" customFormat="1" ht="51.75" customHeight="1">
      <c r="A12" s="127" t="s">
        <v>59</v>
      </c>
      <c r="B12" s="128" t="s">
        <v>74</v>
      </c>
      <c r="C12" s="129"/>
      <c r="D12" s="130"/>
      <c r="E12" s="130"/>
      <c r="F12" s="131"/>
      <c r="G12" s="131"/>
      <c r="H12" s="131"/>
      <c r="I12" s="257"/>
      <c r="J12" s="257"/>
      <c r="K12" s="257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2"/>
      <c r="Y12" s="133"/>
    </row>
    <row r="13" spans="1:38" s="126" customFormat="1" ht="114.75" customHeight="1">
      <c r="A13" s="134" t="s">
        <v>60</v>
      </c>
      <c r="B13" s="72" t="s">
        <v>77</v>
      </c>
      <c r="C13" s="135" t="s">
        <v>78</v>
      </c>
      <c r="D13" s="113" t="s">
        <v>585</v>
      </c>
      <c r="E13" s="135" t="s">
        <v>569</v>
      </c>
      <c r="F13" s="136" t="s">
        <v>417</v>
      </c>
      <c r="G13" s="138" t="s">
        <v>346</v>
      </c>
      <c r="H13" s="115">
        <v>600</v>
      </c>
      <c r="I13" s="258" t="s">
        <v>445</v>
      </c>
      <c r="J13" s="259" t="s">
        <v>419</v>
      </c>
      <c r="K13" s="260">
        <v>6800</v>
      </c>
      <c r="L13" s="136" t="s">
        <v>589</v>
      </c>
      <c r="M13" s="138" t="s">
        <v>560</v>
      </c>
      <c r="N13" s="115">
        <v>4296</v>
      </c>
      <c r="O13" s="136" t="s">
        <v>590</v>
      </c>
      <c r="P13" s="138" t="s">
        <v>552</v>
      </c>
      <c r="Q13" s="115">
        <v>1796</v>
      </c>
      <c r="R13" s="138" t="s">
        <v>553</v>
      </c>
      <c r="S13" s="138" t="s">
        <v>554</v>
      </c>
      <c r="T13" s="115">
        <v>1796</v>
      </c>
      <c r="U13" s="136" t="s">
        <v>591</v>
      </c>
      <c r="V13" s="138" t="s">
        <v>556</v>
      </c>
      <c r="W13" s="115">
        <v>2904</v>
      </c>
      <c r="X13" s="115">
        <f>H13+K13+W13+N13+Q13+T13</f>
        <v>18192</v>
      </c>
      <c r="Y13" s="123"/>
    </row>
    <row r="14" spans="1:38" s="3" customFormat="1" ht="72.75" customHeight="1">
      <c r="A14" s="139" t="s">
        <v>61</v>
      </c>
      <c r="B14" s="140" t="s">
        <v>75</v>
      </c>
      <c r="C14" s="141" t="s">
        <v>373</v>
      </c>
      <c r="D14" s="142" t="s">
        <v>584</v>
      </c>
      <c r="E14" s="141" t="s">
        <v>566</v>
      </c>
      <c r="F14" s="143">
        <v>0</v>
      </c>
      <c r="G14" s="144">
        <v>0</v>
      </c>
      <c r="H14" s="145">
        <v>0</v>
      </c>
      <c r="I14" s="261">
        <v>0</v>
      </c>
      <c r="J14" s="262">
        <v>0</v>
      </c>
      <c r="K14" s="263">
        <v>0</v>
      </c>
      <c r="L14" s="143">
        <v>0</v>
      </c>
      <c r="M14" s="144">
        <v>0</v>
      </c>
      <c r="N14" s="145">
        <v>0</v>
      </c>
      <c r="O14" s="143">
        <v>0</v>
      </c>
      <c r="P14" s="144">
        <v>0</v>
      </c>
      <c r="Q14" s="145">
        <v>0</v>
      </c>
      <c r="R14" s="143">
        <v>0</v>
      </c>
      <c r="S14" s="144">
        <v>0</v>
      </c>
      <c r="T14" s="145">
        <v>0</v>
      </c>
      <c r="U14" s="143" t="s">
        <v>326</v>
      </c>
      <c r="V14" s="146" t="s">
        <v>339</v>
      </c>
      <c r="W14" s="145">
        <v>685</v>
      </c>
      <c r="X14" s="115">
        <f>H14+K14+W14+N14+Q14</f>
        <v>685</v>
      </c>
      <c r="Y14" s="123"/>
    </row>
    <row r="15" spans="1:38" s="153" customFormat="1">
      <c r="A15" s="134" t="s">
        <v>62</v>
      </c>
      <c r="B15" s="147" t="s">
        <v>79</v>
      </c>
      <c r="C15" s="148"/>
      <c r="D15" s="148"/>
      <c r="E15" s="148"/>
      <c r="F15" s="149">
        <v>4</v>
      </c>
      <c r="G15" s="150"/>
      <c r="H15" s="151">
        <f>H13+H14</f>
        <v>600</v>
      </c>
      <c r="I15" s="264">
        <v>94</v>
      </c>
      <c r="J15" s="265"/>
      <c r="K15" s="266">
        <f>K13+K14</f>
        <v>6800</v>
      </c>
      <c r="L15" s="149">
        <v>64</v>
      </c>
      <c r="M15" s="150"/>
      <c r="N15" s="151">
        <f>N13+N14</f>
        <v>4296</v>
      </c>
      <c r="O15" s="149">
        <v>31</v>
      </c>
      <c r="P15" s="150"/>
      <c r="Q15" s="151">
        <f>Q13+Q14</f>
        <v>1796</v>
      </c>
      <c r="R15" s="149">
        <v>119</v>
      </c>
      <c r="S15" s="150"/>
      <c r="T15" s="151">
        <f>T13+T14</f>
        <v>1796</v>
      </c>
      <c r="U15" s="149">
        <v>50</v>
      </c>
      <c r="V15" s="150"/>
      <c r="W15" s="151">
        <f>W13+W14</f>
        <v>3589</v>
      </c>
      <c r="X15" s="151">
        <f>X13+X14</f>
        <v>18877</v>
      </c>
      <c r="Y15" s="152"/>
    </row>
    <row r="16" spans="1:38" s="3" customFormat="1" ht="41.25" customHeight="1">
      <c r="A16" s="134" t="s">
        <v>63</v>
      </c>
      <c r="B16" s="154" t="s">
        <v>80</v>
      </c>
      <c r="C16" s="155"/>
      <c r="D16" s="155"/>
      <c r="E16" s="155"/>
      <c r="F16" s="155"/>
      <c r="G16" s="156"/>
      <c r="H16" s="157"/>
      <c r="I16" s="267"/>
      <c r="J16" s="268"/>
      <c r="K16" s="269"/>
      <c r="L16" s="155"/>
      <c r="M16" s="156"/>
      <c r="N16" s="157"/>
      <c r="O16" s="155"/>
      <c r="P16" s="156"/>
      <c r="Q16" s="157"/>
      <c r="R16" s="155"/>
      <c r="S16" s="156"/>
      <c r="T16" s="157"/>
      <c r="U16" s="155"/>
      <c r="V16" s="156"/>
      <c r="W16" s="157"/>
      <c r="X16" s="157"/>
      <c r="Y16" s="119"/>
    </row>
    <row r="17" spans="1:25" s="3" customFormat="1" ht="25.5">
      <c r="A17" s="134" t="s">
        <v>92</v>
      </c>
      <c r="B17" s="158" t="s">
        <v>204</v>
      </c>
      <c r="C17" s="155"/>
      <c r="D17" s="155"/>
      <c r="E17" s="155"/>
      <c r="F17" s="155"/>
      <c r="G17" s="156"/>
      <c r="H17" s="157"/>
      <c r="I17" s="267"/>
      <c r="J17" s="268"/>
      <c r="K17" s="269"/>
      <c r="L17" s="155"/>
      <c r="M17" s="156"/>
      <c r="N17" s="157"/>
      <c r="O17" s="155"/>
      <c r="P17" s="156"/>
      <c r="Q17" s="157"/>
      <c r="R17" s="155"/>
      <c r="S17" s="156"/>
      <c r="T17" s="157"/>
      <c r="U17" s="155"/>
      <c r="V17" s="156"/>
      <c r="W17" s="157"/>
      <c r="X17" s="157"/>
      <c r="Y17" s="119"/>
    </row>
    <row r="18" spans="1:25" s="3" customFormat="1" ht="63" customHeight="1">
      <c r="A18" s="134" t="s">
        <v>93</v>
      </c>
      <c r="B18" s="158" t="s">
        <v>81</v>
      </c>
      <c r="C18" s="135" t="s">
        <v>87</v>
      </c>
      <c r="D18" s="113" t="s">
        <v>584</v>
      </c>
      <c r="E18" s="135" t="s">
        <v>567</v>
      </c>
      <c r="F18" s="112" t="s">
        <v>356</v>
      </c>
      <c r="G18" s="113" t="s">
        <v>357</v>
      </c>
      <c r="H18" s="115">
        <v>222</v>
      </c>
      <c r="I18" s="270">
        <v>0</v>
      </c>
      <c r="J18" s="271">
        <v>0</v>
      </c>
      <c r="K18" s="260">
        <v>0</v>
      </c>
      <c r="L18" s="159">
        <v>0</v>
      </c>
      <c r="M18" s="160">
        <v>0</v>
      </c>
      <c r="N18" s="115">
        <v>0</v>
      </c>
      <c r="O18" s="159">
        <v>0</v>
      </c>
      <c r="P18" s="160">
        <v>0</v>
      </c>
      <c r="Q18" s="115">
        <v>0</v>
      </c>
      <c r="R18" s="112" t="s">
        <v>327</v>
      </c>
      <c r="S18" s="113" t="s">
        <v>537</v>
      </c>
      <c r="T18" s="115">
        <v>256</v>
      </c>
      <c r="U18" s="112">
        <v>0</v>
      </c>
      <c r="V18" s="113">
        <v>0</v>
      </c>
      <c r="W18" s="115">
        <v>0</v>
      </c>
      <c r="X18" s="115">
        <f t="shared" ref="X18:X23" si="0">H18+K18+W18+N18+Q18+T18</f>
        <v>478</v>
      </c>
      <c r="Y18" s="119"/>
    </row>
    <row r="19" spans="1:25" s="3" customFormat="1" ht="98.25" customHeight="1">
      <c r="A19" s="134" t="s">
        <v>94</v>
      </c>
      <c r="B19" s="158" t="s">
        <v>82</v>
      </c>
      <c r="C19" s="135" t="s">
        <v>88</v>
      </c>
      <c r="D19" s="113" t="s">
        <v>584</v>
      </c>
      <c r="E19" s="135" t="s">
        <v>568</v>
      </c>
      <c r="F19" s="159">
        <v>0</v>
      </c>
      <c r="G19" s="160">
        <v>0</v>
      </c>
      <c r="H19" s="115">
        <v>0</v>
      </c>
      <c r="I19" s="270">
        <v>0</v>
      </c>
      <c r="J19" s="271">
        <v>0</v>
      </c>
      <c r="K19" s="260">
        <v>0</v>
      </c>
      <c r="L19" s="159">
        <v>0</v>
      </c>
      <c r="M19" s="160">
        <v>0</v>
      </c>
      <c r="N19" s="115">
        <v>0</v>
      </c>
      <c r="O19" s="159">
        <v>0</v>
      </c>
      <c r="P19" s="160">
        <v>0</v>
      </c>
      <c r="Q19" s="115">
        <v>0</v>
      </c>
      <c r="R19" s="112">
        <v>0</v>
      </c>
      <c r="S19" s="113">
        <v>0</v>
      </c>
      <c r="T19" s="115">
        <v>0</v>
      </c>
      <c r="U19" s="112">
        <v>0</v>
      </c>
      <c r="V19" s="113">
        <v>0</v>
      </c>
      <c r="W19" s="115">
        <v>0</v>
      </c>
      <c r="X19" s="115">
        <f t="shared" si="0"/>
        <v>0</v>
      </c>
      <c r="Y19" s="119"/>
    </row>
    <row r="20" spans="1:25" s="3" customFormat="1" ht="156.75" customHeight="1">
      <c r="A20" s="134" t="s">
        <v>95</v>
      </c>
      <c r="B20" s="158" t="s">
        <v>83</v>
      </c>
      <c r="C20" s="247" t="s">
        <v>565</v>
      </c>
      <c r="D20" s="113" t="s">
        <v>584</v>
      </c>
      <c r="E20" s="135" t="s">
        <v>570</v>
      </c>
      <c r="F20" s="159">
        <v>0</v>
      </c>
      <c r="G20" s="160">
        <v>0</v>
      </c>
      <c r="H20" s="115">
        <v>0</v>
      </c>
      <c r="I20" s="272" t="s">
        <v>485</v>
      </c>
      <c r="J20" s="273" t="s">
        <v>521</v>
      </c>
      <c r="K20" s="260">
        <v>426</v>
      </c>
      <c r="L20" s="159">
        <v>0</v>
      </c>
      <c r="M20" s="160">
        <v>0</v>
      </c>
      <c r="N20" s="115">
        <v>0</v>
      </c>
      <c r="O20" s="159">
        <v>0</v>
      </c>
      <c r="P20" s="160">
        <v>0</v>
      </c>
      <c r="Q20" s="115">
        <v>0</v>
      </c>
      <c r="R20" s="159">
        <v>0</v>
      </c>
      <c r="S20" s="160">
        <v>0</v>
      </c>
      <c r="T20" s="115">
        <v>0</v>
      </c>
      <c r="U20" s="159">
        <v>0</v>
      </c>
      <c r="V20" s="160">
        <v>0</v>
      </c>
      <c r="W20" s="115">
        <v>0</v>
      </c>
      <c r="X20" s="115">
        <f t="shared" si="0"/>
        <v>426</v>
      </c>
      <c r="Y20" s="123"/>
    </row>
    <row r="21" spans="1:25" s="3" customFormat="1" ht="105" customHeight="1">
      <c r="A21" s="134" t="s">
        <v>96</v>
      </c>
      <c r="B21" s="158" t="s">
        <v>190</v>
      </c>
      <c r="C21" s="135" t="s">
        <v>318</v>
      </c>
      <c r="D21" s="113" t="s">
        <v>584</v>
      </c>
      <c r="E21" s="135" t="s">
        <v>571</v>
      </c>
      <c r="F21" s="112" t="s">
        <v>329</v>
      </c>
      <c r="G21" s="113" t="s">
        <v>403</v>
      </c>
      <c r="H21" s="115">
        <v>101</v>
      </c>
      <c r="I21" s="270">
        <v>0</v>
      </c>
      <c r="J21" s="273">
        <v>0</v>
      </c>
      <c r="K21" s="260">
        <v>0</v>
      </c>
      <c r="L21" s="159">
        <v>0</v>
      </c>
      <c r="M21" s="160">
        <v>0</v>
      </c>
      <c r="N21" s="115">
        <v>0</v>
      </c>
      <c r="O21" s="159">
        <v>0</v>
      </c>
      <c r="P21" s="160">
        <v>0</v>
      </c>
      <c r="Q21" s="115">
        <v>0</v>
      </c>
      <c r="R21" s="159">
        <v>0</v>
      </c>
      <c r="S21" s="160">
        <v>0</v>
      </c>
      <c r="T21" s="115">
        <v>0</v>
      </c>
      <c r="U21" s="159">
        <v>0</v>
      </c>
      <c r="V21" s="160">
        <v>0</v>
      </c>
      <c r="W21" s="115">
        <v>0</v>
      </c>
      <c r="X21" s="115">
        <f t="shared" si="0"/>
        <v>101</v>
      </c>
      <c r="Y21" s="119"/>
    </row>
    <row r="22" spans="1:25" s="3" customFormat="1" ht="90" customHeight="1">
      <c r="A22" s="134" t="s">
        <v>97</v>
      </c>
      <c r="B22" s="158" t="s">
        <v>563</v>
      </c>
      <c r="C22" s="135" t="s">
        <v>564</v>
      </c>
      <c r="D22" s="113" t="s">
        <v>584</v>
      </c>
      <c r="E22" s="135" t="s">
        <v>568</v>
      </c>
      <c r="F22" s="159">
        <v>0</v>
      </c>
      <c r="G22" s="160">
        <v>0</v>
      </c>
      <c r="H22" s="115">
        <v>0</v>
      </c>
      <c r="I22" s="270">
        <v>0</v>
      </c>
      <c r="J22" s="273">
        <v>0</v>
      </c>
      <c r="K22" s="260">
        <v>0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59">
        <v>0</v>
      </c>
      <c r="S22" s="160">
        <v>0</v>
      </c>
      <c r="T22" s="115">
        <v>0</v>
      </c>
      <c r="U22" s="159">
        <v>0</v>
      </c>
      <c r="V22" s="160">
        <v>0</v>
      </c>
      <c r="W22" s="115">
        <v>0</v>
      </c>
      <c r="X22" s="115">
        <f t="shared" si="0"/>
        <v>0</v>
      </c>
      <c r="Y22" s="119"/>
    </row>
    <row r="23" spans="1:25" s="3" customFormat="1" ht="183" customHeight="1">
      <c r="A23" s="134" t="s">
        <v>98</v>
      </c>
      <c r="B23" s="304" t="s">
        <v>85</v>
      </c>
      <c r="C23" s="299" t="s">
        <v>592</v>
      </c>
      <c r="D23" s="113" t="s">
        <v>584</v>
      </c>
      <c r="E23" s="135" t="s">
        <v>568</v>
      </c>
      <c r="F23" s="159">
        <v>0</v>
      </c>
      <c r="G23" s="160">
        <v>0</v>
      </c>
      <c r="H23" s="115">
        <v>0</v>
      </c>
      <c r="I23" s="270">
        <v>0</v>
      </c>
      <c r="J23" s="271">
        <v>0</v>
      </c>
      <c r="K23" s="260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59">
        <v>0</v>
      </c>
      <c r="S23" s="160">
        <v>0</v>
      </c>
      <c r="T23" s="115">
        <v>0</v>
      </c>
      <c r="U23" s="159">
        <v>0</v>
      </c>
      <c r="V23" s="160">
        <v>0</v>
      </c>
      <c r="W23" s="115">
        <v>0</v>
      </c>
      <c r="X23" s="115">
        <f t="shared" si="0"/>
        <v>0</v>
      </c>
      <c r="Y23" s="119"/>
    </row>
    <row r="24" spans="1:25" s="153" customFormat="1">
      <c r="A24" s="134" t="s">
        <v>99</v>
      </c>
      <c r="B24" s="147" t="s">
        <v>122</v>
      </c>
      <c r="C24" s="148"/>
      <c r="D24" s="148"/>
      <c r="E24" s="148"/>
      <c r="F24" s="149">
        <v>5</v>
      </c>
      <c r="G24" s="150"/>
      <c r="H24" s="161">
        <f>H18+H19+H20+H23+H22+H21</f>
        <v>323</v>
      </c>
      <c r="I24" s="289">
        <f>1+2-1</f>
        <v>2</v>
      </c>
      <c r="J24" s="271">
        <v>0</v>
      </c>
      <c r="K24" s="292">
        <f>K18+K19+K20+K23+K22+K21</f>
        <v>426</v>
      </c>
      <c r="L24" s="162">
        <v>0</v>
      </c>
      <c r="M24" s="163"/>
      <c r="N24" s="161">
        <f>N18+N19+N20+N23+N22+N21</f>
        <v>0</v>
      </c>
      <c r="O24" s="162">
        <v>2</v>
      </c>
      <c r="P24" s="163"/>
      <c r="Q24" s="161">
        <f>Q18+Q19+Q20+Q23+Q22+Q21</f>
        <v>0</v>
      </c>
      <c r="R24" s="162">
        <v>0</v>
      </c>
      <c r="S24" s="163"/>
      <c r="T24" s="161">
        <f>T18+T19+T20+T23+T22</f>
        <v>256</v>
      </c>
      <c r="U24" s="162">
        <v>0</v>
      </c>
      <c r="V24" s="163"/>
      <c r="W24" s="161">
        <f>W18+W19+W20+W23+W22</f>
        <v>0</v>
      </c>
      <c r="X24" s="161">
        <f>SUM(X18:X23)</f>
        <v>1005</v>
      </c>
      <c r="Y24" s="152"/>
    </row>
    <row r="25" spans="1:25" s="3" customFormat="1" ht="25.5">
      <c r="A25" s="134" t="s">
        <v>100</v>
      </c>
      <c r="B25" s="72" t="s">
        <v>102</v>
      </c>
      <c r="C25" s="155"/>
      <c r="D25" s="155"/>
      <c r="E25" s="155"/>
      <c r="F25" s="155"/>
      <c r="G25" s="156"/>
      <c r="H25" s="157"/>
      <c r="I25" s="267"/>
      <c r="J25" s="268"/>
      <c r="K25" s="269"/>
      <c r="L25" s="155"/>
      <c r="M25" s="156"/>
      <c r="N25" s="157"/>
      <c r="O25" s="155"/>
      <c r="P25" s="156"/>
      <c r="Q25" s="157"/>
      <c r="R25" s="155"/>
      <c r="S25" s="156"/>
      <c r="T25" s="157"/>
      <c r="U25" s="155"/>
      <c r="V25" s="156"/>
      <c r="W25" s="157"/>
      <c r="X25" s="157"/>
      <c r="Y25" s="119"/>
    </row>
    <row r="26" spans="1:25" s="3" customFormat="1" ht="72" customHeight="1">
      <c r="A26" s="134" t="s">
        <v>101</v>
      </c>
      <c r="B26" s="72" t="s">
        <v>81</v>
      </c>
      <c r="C26" s="135" t="s">
        <v>103</v>
      </c>
      <c r="D26" s="113" t="s">
        <v>584</v>
      </c>
      <c r="E26" s="135" t="s">
        <v>573</v>
      </c>
      <c r="F26" s="112" t="s">
        <v>404</v>
      </c>
      <c r="G26" s="113" t="s">
        <v>414</v>
      </c>
      <c r="H26" s="115">
        <v>56</v>
      </c>
      <c r="I26" s="272" t="s">
        <v>498</v>
      </c>
      <c r="J26" s="273" t="s">
        <v>499</v>
      </c>
      <c r="K26" s="260">
        <v>192.5</v>
      </c>
      <c r="L26" s="159">
        <v>0</v>
      </c>
      <c r="M26" s="160">
        <v>0</v>
      </c>
      <c r="N26" s="115">
        <v>0</v>
      </c>
      <c r="O26" s="159">
        <v>0</v>
      </c>
      <c r="P26" s="160">
        <v>0</v>
      </c>
      <c r="Q26" s="115">
        <v>0</v>
      </c>
      <c r="R26" s="112">
        <v>0</v>
      </c>
      <c r="S26" s="113">
        <v>0</v>
      </c>
      <c r="T26" s="114">
        <v>0</v>
      </c>
      <c r="U26" s="112">
        <v>0</v>
      </c>
      <c r="V26" s="113">
        <v>0</v>
      </c>
      <c r="W26" s="114">
        <v>0</v>
      </c>
      <c r="X26" s="115">
        <f>H26+K26+W26+N26+Q26+T26</f>
        <v>248.5</v>
      </c>
      <c r="Y26" s="119"/>
    </row>
    <row r="27" spans="1:25" s="3" customFormat="1" ht="84.75" customHeight="1">
      <c r="A27" s="134" t="s">
        <v>106</v>
      </c>
      <c r="B27" s="72" t="s">
        <v>82</v>
      </c>
      <c r="C27" s="135" t="s">
        <v>104</v>
      </c>
      <c r="D27" s="113" t="s">
        <v>584</v>
      </c>
      <c r="E27" s="135" t="s">
        <v>568</v>
      </c>
      <c r="F27" s="159">
        <v>0</v>
      </c>
      <c r="G27" s="160">
        <v>0</v>
      </c>
      <c r="H27" s="115">
        <v>0</v>
      </c>
      <c r="I27" s="270">
        <v>0</v>
      </c>
      <c r="J27" s="271">
        <v>0</v>
      </c>
      <c r="K27" s="260">
        <v>0</v>
      </c>
      <c r="L27" s="159">
        <v>0</v>
      </c>
      <c r="M27" s="160">
        <v>0</v>
      </c>
      <c r="N27" s="115">
        <v>0</v>
      </c>
      <c r="O27" s="159">
        <v>0</v>
      </c>
      <c r="P27" s="160">
        <v>0</v>
      </c>
      <c r="Q27" s="115">
        <v>0</v>
      </c>
      <c r="R27" s="112">
        <v>0</v>
      </c>
      <c r="S27" s="113">
        <v>0</v>
      </c>
      <c r="T27" s="114">
        <v>0</v>
      </c>
      <c r="U27" s="112">
        <v>0</v>
      </c>
      <c r="V27" s="113">
        <v>0</v>
      </c>
      <c r="W27" s="114">
        <v>0</v>
      </c>
      <c r="X27" s="115">
        <f>H27+K27+W27+N27+Q27+T27</f>
        <v>0</v>
      </c>
      <c r="Y27" s="119"/>
    </row>
    <row r="28" spans="1:25" s="3" customFormat="1" ht="138" customHeight="1">
      <c r="A28" s="134" t="s">
        <v>107</v>
      </c>
      <c r="B28" s="72" t="s">
        <v>83</v>
      </c>
      <c r="C28" s="247" t="s">
        <v>562</v>
      </c>
      <c r="D28" s="113" t="s">
        <v>584</v>
      </c>
      <c r="E28" s="135" t="s">
        <v>570</v>
      </c>
      <c r="F28" s="159">
        <v>0</v>
      </c>
      <c r="G28" s="160">
        <v>0</v>
      </c>
      <c r="H28" s="115">
        <v>0</v>
      </c>
      <c r="I28" s="272" t="s">
        <v>471</v>
      </c>
      <c r="J28" s="273" t="s">
        <v>522</v>
      </c>
      <c r="K28" s="260">
        <v>170</v>
      </c>
      <c r="L28" s="159">
        <v>0</v>
      </c>
      <c r="M28" s="160">
        <v>0</v>
      </c>
      <c r="N28" s="115">
        <v>0</v>
      </c>
      <c r="O28" s="159">
        <v>0</v>
      </c>
      <c r="P28" s="160">
        <v>0</v>
      </c>
      <c r="Q28" s="115">
        <v>0</v>
      </c>
      <c r="R28" s="112">
        <v>0</v>
      </c>
      <c r="S28" s="113">
        <v>0</v>
      </c>
      <c r="T28" s="114">
        <v>0</v>
      </c>
      <c r="U28" s="112">
        <v>0</v>
      </c>
      <c r="V28" s="113">
        <v>0</v>
      </c>
      <c r="W28" s="114">
        <v>0</v>
      </c>
      <c r="X28" s="115">
        <f>H28+K28+W28+N28+Q28+T28</f>
        <v>170</v>
      </c>
      <c r="Y28" s="119"/>
    </row>
    <row r="29" spans="1:25" s="153" customFormat="1" ht="15.75" customHeight="1">
      <c r="A29" s="134" t="s">
        <v>108</v>
      </c>
      <c r="B29" s="147" t="s">
        <v>123</v>
      </c>
      <c r="C29" s="148"/>
      <c r="D29" s="148"/>
      <c r="E29" s="148"/>
      <c r="F29" s="164">
        <v>1</v>
      </c>
      <c r="G29" s="165"/>
      <c r="H29" s="166">
        <f>H26+H27+H28</f>
        <v>56</v>
      </c>
      <c r="I29" s="274">
        <f>12+1+2</f>
        <v>15</v>
      </c>
      <c r="J29" s="275"/>
      <c r="K29" s="276">
        <f>K26+K27+K28</f>
        <v>362.5</v>
      </c>
      <c r="L29" s="164">
        <v>0</v>
      </c>
      <c r="M29" s="165"/>
      <c r="N29" s="166">
        <f>N26+N27+N28</f>
        <v>0</v>
      </c>
      <c r="O29" s="164">
        <v>0</v>
      </c>
      <c r="P29" s="165"/>
      <c r="Q29" s="166">
        <f>Q26+Q27+Q28</f>
        <v>0</v>
      </c>
      <c r="R29" s="164">
        <v>0</v>
      </c>
      <c r="S29" s="165"/>
      <c r="T29" s="166">
        <f>T26+T27+T28</f>
        <v>0</v>
      </c>
      <c r="U29" s="164">
        <v>0</v>
      </c>
      <c r="V29" s="165"/>
      <c r="W29" s="166">
        <f>W26+W27+W28</f>
        <v>0</v>
      </c>
      <c r="X29" s="167">
        <f>SUM(X26:X28)</f>
        <v>418.5</v>
      </c>
      <c r="Y29" s="152"/>
    </row>
    <row r="30" spans="1:25" s="3" customFormat="1" ht="37.5" customHeight="1">
      <c r="A30" s="134" t="s">
        <v>109</v>
      </c>
      <c r="B30" s="72" t="s">
        <v>203</v>
      </c>
      <c r="C30" s="155"/>
      <c r="D30" s="155"/>
      <c r="E30" s="155"/>
      <c r="F30" s="155"/>
      <c r="G30" s="156"/>
      <c r="H30" s="157"/>
      <c r="I30" s="267"/>
      <c r="J30" s="268"/>
      <c r="K30" s="269"/>
      <c r="L30" s="155"/>
      <c r="M30" s="156"/>
      <c r="N30" s="157"/>
      <c r="O30" s="155"/>
      <c r="P30" s="156"/>
      <c r="Q30" s="157"/>
      <c r="R30" s="155"/>
      <c r="S30" s="156"/>
      <c r="T30" s="157"/>
      <c r="U30" s="155"/>
      <c r="V30" s="156"/>
      <c r="W30" s="157"/>
      <c r="X30" s="157"/>
      <c r="Y30" s="119"/>
    </row>
    <row r="31" spans="1:25" s="3" customFormat="1" ht="74.25" customHeight="1">
      <c r="A31" s="134" t="s">
        <v>110</v>
      </c>
      <c r="B31" s="72" t="s">
        <v>81</v>
      </c>
      <c r="C31" s="135" t="s">
        <v>111</v>
      </c>
      <c r="D31" s="113" t="s">
        <v>584</v>
      </c>
      <c r="E31" s="135" t="s">
        <v>574</v>
      </c>
      <c r="F31" s="112" t="s">
        <v>358</v>
      </c>
      <c r="G31" s="113" t="s">
        <v>405</v>
      </c>
      <c r="H31" s="114">
        <v>314</v>
      </c>
      <c r="I31" s="272" t="s">
        <v>330</v>
      </c>
      <c r="J31" s="273" t="s">
        <v>232</v>
      </c>
      <c r="K31" s="277">
        <v>140</v>
      </c>
      <c r="L31" s="159">
        <v>0</v>
      </c>
      <c r="M31" s="160">
        <v>0</v>
      </c>
      <c r="N31" s="115">
        <v>0</v>
      </c>
      <c r="O31" s="159">
        <v>0</v>
      </c>
      <c r="P31" s="160">
        <v>0</v>
      </c>
      <c r="Q31" s="115">
        <v>0</v>
      </c>
      <c r="R31" s="112" t="s">
        <v>330</v>
      </c>
      <c r="S31" s="113" t="s">
        <v>379</v>
      </c>
      <c r="T31" s="115">
        <v>167</v>
      </c>
      <c r="U31" s="112">
        <v>0</v>
      </c>
      <c r="V31" s="113">
        <v>0</v>
      </c>
      <c r="W31" s="114">
        <v>0</v>
      </c>
      <c r="X31" s="115">
        <f>H31+K31+W31+N31+Q31+T31</f>
        <v>621</v>
      </c>
      <c r="Y31" s="119"/>
    </row>
    <row r="32" spans="1:25" s="3" customFormat="1" ht="88.5" customHeight="1">
      <c r="A32" s="134" t="s">
        <v>115</v>
      </c>
      <c r="B32" s="72" t="s">
        <v>82</v>
      </c>
      <c r="C32" s="135" t="s">
        <v>112</v>
      </c>
      <c r="D32" s="113" t="s">
        <v>584</v>
      </c>
      <c r="E32" s="135" t="s">
        <v>568</v>
      </c>
      <c r="F32" s="159">
        <v>0</v>
      </c>
      <c r="G32" s="160">
        <v>0</v>
      </c>
      <c r="H32" s="115">
        <v>0</v>
      </c>
      <c r="I32" s="270">
        <v>0</v>
      </c>
      <c r="J32" s="271">
        <v>0</v>
      </c>
      <c r="K32" s="260">
        <v>0</v>
      </c>
      <c r="L32" s="159">
        <v>0</v>
      </c>
      <c r="M32" s="160">
        <v>0</v>
      </c>
      <c r="N32" s="115">
        <v>0</v>
      </c>
      <c r="O32" s="159">
        <v>0</v>
      </c>
      <c r="P32" s="160">
        <v>0</v>
      </c>
      <c r="Q32" s="115">
        <v>0</v>
      </c>
      <c r="R32" s="112">
        <v>0</v>
      </c>
      <c r="S32" s="113">
        <v>0</v>
      </c>
      <c r="T32" s="114">
        <v>0</v>
      </c>
      <c r="U32" s="112">
        <v>0</v>
      </c>
      <c r="V32" s="113">
        <v>0</v>
      </c>
      <c r="W32" s="114">
        <v>0</v>
      </c>
      <c r="X32" s="115">
        <f>H32+K32+W32+N32+Q32+T32</f>
        <v>0</v>
      </c>
      <c r="Y32" s="119"/>
    </row>
    <row r="33" spans="1:25" s="3" customFormat="1" ht="107.25" customHeight="1">
      <c r="A33" s="134" t="s">
        <v>116</v>
      </c>
      <c r="B33" s="72" t="s">
        <v>83</v>
      </c>
      <c r="C33" s="135" t="s">
        <v>523</v>
      </c>
      <c r="D33" s="113" t="s">
        <v>584</v>
      </c>
      <c r="E33" s="135" t="s">
        <v>570</v>
      </c>
      <c r="F33" s="159">
        <v>0</v>
      </c>
      <c r="G33" s="160">
        <v>0</v>
      </c>
      <c r="H33" s="115">
        <v>0</v>
      </c>
      <c r="I33" s="272" t="s">
        <v>524</v>
      </c>
      <c r="J33" s="273" t="s">
        <v>514</v>
      </c>
      <c r="K33" s="260">
        <v>968</v>
      </c>
      <c r="L33" s="112">
        <v>0</v>
      </c>
      <c r="M33" s="113">
        <v>0</v>
      </c>
      <c r="N33" s="114">
        <v>0</v>
      </c>
      <c r="O33" s="112">
        <v>0</v>
      </c>
      <c r="P33" s="113">
        <v>0</v>
      </c>
      <c r="Q33" s="114">
        <v>0</v>
      </c>
      <c r="R33" s="112">
        <v>0</v>
      </c>
      <c r="S33" s="113">
        <v>0</v>
      </c>
      <c r="T33" s="114">
        <v>0</v>
      </c>
      <c r="U33" s="112">
        <v>0</v>
      </c>
      <c r="V33" s="113">
        <v>0</v>
      </c>
      <c r="W33" s="114">
        <v>0</v>
      </c>
      <c r="X33" s="115">
        <f>H33+K33+W33+N33+Q33+T33</f>
        <v>968</v>
      </c>
      <c r="Y33" s="119"/>
    </row>
    <row r="34" spans="1:25" s="3" customFormat="1" ht="0.75" hidden="1" customHeight="1">
      <c r="A34" s="134" t="s">
        <v>118</v>
      </c>
      <c r="B34" s="72" t="s">
        <v>84</v>
      </c>
      <c r="C34" s="135" t="s">
        <v>114</v>
      </c>
      <c r="D34" s="113" t="s">
        <v>584</v>
      </c>
      <c r="E34" s="135" t="s">
        <v>69</v>
      </c>
      <c r="F34" s="112">
        <v>0</v>
      </c>
      <c r="G34" s="113">
        <v>0</v>
      </c>
      <c r="H34" s="114">
        <v>0</v>
      </c>
      <c r="I34" s="272">
        <v>0</v>
      </c>
      <c r="J34" s="273">
        <v>0</v>
      </c>
      <c r="K34" s="277">
        <v>0</v>
      </c>
      <c r="L34" s="112">
        <v>0</v>
      </c>
      <c r="M34" s="113">
        <v>0</v>
      </c>
      <c r="N34" s="114">
        <v>0</v>
      </c>
      <c r="O34" s="112">
        <v>0</v>
      </c>
      <c r="P34" s="113">
        <v>0</v>
      </c>
      <c r="Q34" s="114">
        <v>0</v>
      </c>
      <c r="R34" s="112">
        <v>0</v>
      </c>
      <c r="S34" s="113">
        <v>0</v>
      </c>
      <c r="T34" s="114">
        <v>0</v>
      </c>
      <c r="U34" s="112">
        <v>0</v>
      </c>
      <c r="V34" s="113">
        <v>0</v>
      </c>
      <c r="W34" s="114">
        <v>0</v>
      </c>
      <c r="X34" s="115">
        <f>H34+K34+W34+N34+Q34+T34</f>
        <v>0</v>
      </c>
      <c r="Y34" s="119"/>
    </row>
    <row r="35" spans="1:25" s="3" customFormat="1" ht="71.25" customHeight="1">
      <c r="A35" s="134" t="s">
        <v>117</v>
      </c>
      <c r="B35" s="72" t="s">
        <v>86</v>
      </c>
      <c r="C35" s="135" t="s">
        <v>443</v>
      </c>
      <c r="D35" s="113" t="s">
        <v>584</v>
      </c>
      <c r="E35" s="135" t="s">
        <v>571</v>
      </c>
      <c r="F35" s="113" t="s">
        <v>349</v>
      </c>
      <c r="G35" s="113" t="s">
        <v>453</v>
      </c>
      <c r="H35" s="115">
        <v>112</v>
      </c>
      <c r="I35" s="272">
        <v>0</v>
      </c>
      <c r="J35" s="273">
        <v>0</v>
      </c>
      <c r="K35" s="277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2">
        <v>0</v>
      </c>
      <c r="S35" s="113">
        <v>0</v>
      </c>
      <c r="T35" s="114">
        <v>0</v>
      </c>
      <c r="U35" s="112">
        <v>0</v>
      </c>
      <c r="V35" s="113">
        <v>0</v>
      </c>
      <c r="W35" s="114">
        <v>0</v>
      </c>
      <c r="X35" s="115">
        <f>H35+K35+W35+N35+Q35+T35</f>
        <v>112</v>
      </c>
      <c r="Y35" s="119"/>
    </row>
    <row r="36" spans="1:25" s="153" customFormat="1">
      <c r="A36" s="134" t="s">
        <v>118</v>
      </c>
      <c r="B36" s="147" t="s">
        <v>123</v>
      </c>
      <c r="C36" s="148"/>
      <c r="D36" s="148"/>
      <c r="E36" s="148"/>
      <c r="F36" s="164">
        <v>3</v>
      </c>
      <c r="G36" s="165"/>
      <c r="H36" s="166">
        <f>H31+H32+H33+H34+H35</f>
        <v>426</v>
      </c>
      <c r="I36" s="274">
        <v>4</v>
      </c>
      <c r="J36" s="275"/>
      <c r="K36" s="276">
        <f>K31+K32+K33+K34+K35</f>
        <v>1108</v>
      </c>
      <c r="L36" s="164">
        <v>0</v>
      </c>
      <c r="M36" s="165"/>
      <c r="N36" s="166">
        <f>N31+N32+N33+N34+N35</f>
        <v>0</v>
      </c>
      <c r="O36" s="164">
        <v>0</v>
      </c>
      <c r="P36" s="165"/>
      <c r="Q36" s="166">
        <f>Q31+Q32+Q33+Q34+Q35</f>
        <v>0</v>
      </c>
      <c r="R36" s="164">
        <v>1</v>
      </c>
      <c r="S36" s="165"/>
      <c r="T36" s="166">
        <f>T31+T32+T33+T34+T35</f>
        <v>167</v>
      </c>
      <c r="U36" s="164">
        <v>0</v>
      </c>
      <c r="V36" s="165"/>
      <c r="W36" s="166">
        <f>W31+W32+W33+W34+W35</f>
        <v>0</v>
      </c>
      <c r="X36" s="167">
        <f>SUM(X31:X35)</f>
        <v>1701</v>
      </c>
      <c r="Y36" s="152"/>
    </row>
    <row r="37" spans="1:25" s="3" customFormat="1" ht="80.25" customHeight="1">
      <c r="A37" s="134" t="s">
        <v>119</v>
      </c>
      <c r="B37" s="72" t="s">
        <v>302</v>
      </c>
      <c r="C37" s="155"/>
      <c r="D37" s="155"/>
      <c r="E37" s="155"/>
      <c r="F37" s="112"/>
      <c r="G37" s="113"/>
      <c r="H37" s="114"/>
      <c r="I37" s="272"/>
      <c r="J37" s="273"/>
      <c r="K37" s="277"/>
      <c r="L37" s="112"/>
      <c r="M37" s="113"/>
      <c r="N37" s="114"/>
      <c r="O37" s="112"/>
      <c r="P37" s="113"/>
      <c r="Q37" s="114"/>
      <c r="R37" s="112"/>
      <c r="S37" s="113"/>
      <c r="T37" s="114"/>
      <c r="U37" s="112"/>
      <c r="V37" s="113"/>
      <c r="W37" s="114"/>
      <c r="X37" s="114"/>
      <c r="Y37" s="119"/>
    </row>
    <row r="38" spans="1:25" s="3" customFormat="1" ht="96.75" customHeight="1">
      <c r="A38" s="134" t="s">
        <v>120</v>
      </c>
      <c r="B38" s="72" t="s">
        <v>81</v>
      </c>
      <c r="C38" s="135" t="s">
        <v>124</v>
      </c>
      <c r="D38" s="113" t="s">
        <v>584</v>
      </c>
      <c r="E38" s="135" t="s">
        <v>570</v>
      </c>
      <c r="F38" s="159">
        <v>0</v>
      </c>
      <c r="G38" s="160">
        <v>0</v>
      </c>
      <c r="H38" s="115">
        <v>0</v>
      </c>
      <c r="I38" s="273" t="s">
        <v>415</v>
      </c>
      <c r="J38" s="273" t="s">
        <v>500</v>
      </c>
      <c r="K38" s="260">
        <v>494.3</v>
      </c>
      <c r="L38" s="159">
        <v>0</v>
      </c>
      <c r="M38" s="160">
        <v>0</v>
      </c>
      <c r="N38" s="115">
        <v>0</v>
      </c>
      <c r="O38" s="159">
        <v>0</v>
      </c>
      <c r="P38" s="160">
        <v>0</v>
      </c>
      <c r="Q38" s="115">
        <v>0</v>
      </c>
      <c r="R38" s="112">
        <v>0</v>
      </c>
      <c r="S38" s="113">
        <v>0</v>
      </c>
      <c r="T38" s="114">
        <v>0</v>
      </c>
      <c r="U38" s="112">
        <v>0</v>
      </c>
      <c r="V38" s="113">
        <v>0</v>
      </c>
      <c r="W38" s="114">
        <v>0</v>
      </c>
      <c r="X38" s="115">
        <f>H38+K38+W38+N38+Q38+T38</f>
        <v>494.3</v>
      </c>
      <c r="Y38" s="119"/>
    </row>
    <row r="39" spans="1:25" s="3" customFormat="1" ht="84" customHeight="1">
      <c r="A39" s="134" t="s">
        <v>121</v>
      </c>
      <c r="B39" s="72" t="s">
        <v>82</v>
      </c>
      <c r="C39" s="135" t="s">
        <v>125</v>
      </c>
      <c r="D39" s="113" t="s">
        <v>584</v>
      </c>
      <c r="E39" s="135" t="s">
        <v>568</v>
      </c>
      <c r="F39" s="159">
        <v>0</v>
      </c>
      <c r="G39" s="160">
        <v>0</v>
      </c>
      <c r="H39" s="115">
        <v>0</v>
      </c>
      <c r="I39" s="270">
        <v>0</v>
      </c>
      <c r="J39" s="271">
        <v>0</v>
      </c>
      <c r="K39" s="260">
        <v>0</v>
      </c>
      <c r="L39" s="159">
        <v>0</v>
      </c>
      <c r="M39" s="160">
        <v>0</v>
      </c>
      <c r="N39" s="115">
        <v>0</v>
      </c>
      <c r="O39" s="159">
        <v>0</v>
      </c>
      <c r="P39" s="160">
        <v>0</v>
      </c>
      <c r="Q39" s="115">
        <v>0</v>
      </c>
      <c r="R39" s="112">
        <v>0</v>
      </c>
      <c r="S39" s="113">
        <v>0</v>
      </c>
      <c r="T39" s="114">
        <v>0</v>
      </c>
      <c r="U39" s="112">
        <v>0</v>
      </c>
      <c r="V39" s="113">
        <v>0</v>
      </c>
      <c r="W39" s="114">
        <v>0</v>
      </c>
      <c r="X39" s="115">
        <f>H39+K39+W39+N39+Q39+T39</f>
        <v>0</v>
      </c>
      <c r="Y39" s="119"/>
    </row>
    <row r="40" spans="1:25" s="3" customFormat="1" ht="105.75" customHeight="1">
      <c r="A40" s="134" t="s">
        <v>134</v>
      </c>
      <c r="B40" s="72" t="s">
        <v>83</v>
      </c>
      <c r="C40" s="135" t="s">
        <v>558</v>
      </c>
      <c r="D40" s="113" t="s">
        <v>586</v>
      </c>
      <c r="E40" s="135" t="s">
        <v>573</v>
      </c>
      <c r="F40" s="113" t="s">
        <v>415</v>
      </c>
      <c r="G40" s="113" t="s">
        <v>409</v>
      </c>
      <c r="H40" s="115">
        <v>564.1</v>
      </c>
      <c r="I40" s="273" t="s">
        <v>415</v>
      </c>
      <c r="J40" s="273" t="s">
        <v>478</v>
      </c>
      <c r="K40" s="260">
        <v>460</v>
      </c>
      <c r="L40" s="112">
        <v>0</v>
      </c>
      <c r="M40" s="113">
        <v>0</v>
      </c>
      <c r="N40" s="114">
        <v>0</v>
      </c>
      <c r="O40" s="112">
        <v>0</v>
      </c>
      <c r="P40" s="113">
        <v>0</v>
      </c>
      <c r="Q40" s="114">
        <v>0</v>
      </c>
      <c r="R40" s="112">
        <v>0</v>
      </c>
      <c r="S40" s="113">
        <v>0</v>
      </c>
      <c r="T40" s="114">
        <v>0</v>
      </c>
      <c r="U40" s="112">
        <v>0</v>
      </c>
      <c r="V40" s="113">
        <v>0</v>
      </c>
      <c r="W40" s="114">
        <v>0</v>
      </c>
      <c r="X40" s="115">
        <f>H40+K40+W40+N40+Q40+T40</f>
        <v>1024.0999999999999</v>
      </c>
      <c r="Y40" s="119"/>
    </row>
    <row r="41" spans="1:25" s="153" customFormat="1">
      <c r="A41" s="134" t="s">
        <v>135</v>
      </c>
      <c r="B41" s="147" t="s">
        <v>123</v>
      </c>
      <c r="C41" s="148"/>
      <c r="D41" s="148"/>
      <c r="E41" s="148"/>
      <c r="F41" s="164">
        <v>2</v>
      </c>
      <c r="G41" s="165"/>
      <c r="H41" s="166">
        <f>H38+H39+H40</f>
        <v>564.1</v>
      </c>
      <c r="I41" s="274">
        <f>2+1+1</f>
        <v>4</v>
      </c>
      <c r="J41" s="275"/>
      <c r="K41" s="276">
        <f>K38+K39+K40</f>
        <v>954.3</v>
      </c>
      <c r="L41" s="164">
        <v>0</v>
      </c>
      <c r="M41" s="165"/>
      <c r="N41" s="166">
        <f>N38+N39+N40</f>
        <v>0</v>
      </c>
      <c r="O41" s="164">
        <v>0</v>
      </c>
      <c r="P41" s="165"/>
      <c r="Q41" s="166">
        <f>Q38+Q39+Q40</f>
        <v>0</v>
      </c>
      <c r="R41" s="164">
        <v>0</v>
      </c>
      <c r="S41" s="165"/>
      <c r="T41" s="166">
        <f>T38+T39+T40</f>
        <v>0</v>
      </c>
      <c r="U41" s="164">
        <v>0</v>
      </c>
      <c r="V41" s="165"/>
      <c r="W41" s="166">
        <f>W38+W39+W40</f>
        <v>0</v>
      </c>
      <c r="X41" s="167">
        <f>SUM(X38:X40)</f>
        <v>1518.3999999999999</v>
      </c>
      <c r="Y41" s="152"/>
    </row>
    <row r="42" spans="1:25" s="3" customFormat="1">
      <c r="A42" s="134" t="s">
        <v>136</v>
      </c>
      <c r="B42" s="72" t="s">
        <v>126</v>
      </c>
      <c r="C42" s="155"/>
      <c r="D42" s="155"/>
      <c r="E42" s="155"/>
      <c r="F42" s="112"/>
      <c r="G42" s="113"/>
      <c r="H42" s="114"/>
      <c r="I42" s="272"/>
      <c r="J42" s="273"/>
      <c r="K42" s="277"/>
      <c r="L42" s="112"/>
      <c r="M42" s="113"/>
      <c r="N42" s="114"/>
      <c r="O42" s="112"/>
      <c r="P42" s="113"/>
      <c r="Q42" s="114"/>
      <c r="R42" s="112"/>
      <c r="S42" s="113"/>
      <c r="T42" s="114"/>
      <c r="U42" s="112"/>
      <c r="V42" s="113"/>
      <c r="W42" s="114"/>
      <c r="X42" s="114"/>
      <c r="Y42" s="119"/>
    </row>
    <row r="43" spans="1:25" s="3" customFormat="1" ht="86.25" customHeight="1">
      <c r="A43" s="134" t="s">
        <v>137</v>
      </c>
      <c r="B43" s="72" t="s">
        <v>81</v>
      </c>
      <c r="C43" s="135" t="s">
        <v>124</v>
      </c>
      <c r="D43" s="113" t="s">
        <v>584</v>
      </c>
      <c r="E43" s="135" t="s">
        <v>568</v>
      </c>
      <c r="F43" s="159">
        <v>0</v>
      </c>
      <c r="G43" s="160">
        <v>0</v>
      </c>
      <c r="H43" s="115">
        <v>0</v>
      </c>
      <c r="I43" s="270">
        <v>0</v>
      </c>
      <c r="J43" s="271">
        <v>0</v>
      </c>
      <c r="K43" s="260">
        <v>0</v>
      </c>
      <c r="L43" s="159">
        <v>0</v>
      </c>
      <c r="M43" s="160">
        <v>0</v>
      </c>
      <c r="N43" s="115">
        <v>0</v>
      </c>
      <c r="O43" s="159">
        <v>0</v>
      </c>
      <c r="P43" s="160">
        <v>0</v>
      </c>
      <c r="Q43" s="115">
        <v>0</v>
      </c>
      <c r="R43" s="112">
        <v>0</v>
      </c>
      <c r="S43" s="113">
        <v>0</v>
      </c>
      <c r="T43" s="114">
        <v>0</v>
      </c>
      <c r="U43" s="112">
        <v>0</v>
      </c>
      <c r="V43" s="113">
        <v>0</v>
      </c>
      <c r="W43" s="114">
        <v>0</v>
      </c>
      <c r="X43" s="115">
        <f>H43+K43+W43+N43+Q43+T43</f>
        <v>0</v>
      </c>
      <c r="Y43" s="119"/>
    </row>
    <row r="44" spans="1:25" s="3" customFormat="1" ht="108" customHeight="1">
      <c r="A44" s="134" t="s">
        <v>138</v>
      </c>
      <c r="B44" s="72" t="s">
        <v>127</v>
      </c>
      <c r="C44" s="135" t="s">
        <v>473</v>
      </c>
      <c r="D44" s="113" t="s">
        <v>584</v>
      </c>
      <c r="E44" s="135" t="s">
        <v>570</v>
      </c>
      <c r="F44" s="112">
        <v>0</v>
      </c>
      <c r="G44" s="113">
        <v>0</v>
      </c>
      <c r="H44" s="114">
        <v>0</v>
      </c>
      <c r="I44" s="273" t="s">
        <v>462</v>
      </c>
      <c r="J44" s="273" t="s">
        <v>525</v>
      </c>
      <c r="K44" s="277">
        <v>7</v>
      </c>
      <c r="L44" s="112">
        <v>0</v>
      </c>
      <c r="M44" s="113">
        <v>0</v>
      </c>
      <c r="N44" s="114">
        <v>0</v>
      </c>
      <c r="O44" s="112">
        <v>0</v>
      </c>
      <c r="P44" s="113">
        <v>0</v>
      </c>
      <c r="Q44" s="114">
        <v>0</v>
      </c>
      <c r="R44" s="112">
        <v>0</v>
      </c>
      <c r="S44" s="113">
        <v>0</v>
      </c>
      <c r="T44" s="114">
        <v>0</v>
      </c>
      <c r="U44" s="112">
        <v>0</v>
      </c>
      <c r="V44" s="113">
        <v>0</v>
      </c>
      <c r="W44" s="114">
        <v>0</v>
      </c>
      <c r="X44" s="115">
        <f>H44+K44+W44+N44+Q44+T44</f>
        <v>7</v>
      </c>
      <c r="Y44" s="119"/>
    </row>
    <row r="45" spans="1:25" s="3" customFormat="1" ht="81" customHeight="1">
      <c r="A45" s="134" t="s">
        <v>139</v>
      </c>
      <c r="B45" s="72" t="s">
        <v>82</v>
      </c>
      <c r="C45" s="135" t="s">
        <v>128</v>
      </c>
      <c r="D45" s="113" t="s">
        <v>584</v>
      </c>
      <c r="E45" s="135" t="s">
        <v>568</v>
      </c>
      <c r="F45" s="159">
        <v>0</v>
      </c>
      <c r="G45" s="160">
        <v>0</v>
      </c>
      <c r="H45" s="115">
        <v>0</v>
      </c>
      <c r="I45" s="270">
        <v>0</v>
      </c>
      <c r="J45" s="271">
        <v>0</v>
      </c>
      <c r="K45" s="260">
        <v>0</v>
      </c>
      <c r="L45" s="159">
        <v>0</v>
      </c>
      <c r="M45" s="160">
        <v>0</v>
      </c>
      <c r="N45" s="115">
        <v>0</v>
      </c>
      <c r="O45" s="159">
        <v>0</v>
      </c>
      <c r="P45" s="160">
        <v>0</v>
      </c>
      <c r="Q45" s="115">
        <v>0</v>
      </c>
      <c r="R45" s="112">
        <v>0</v>
      </c>
      <c r="S45" s="113">
        <v>0</v>
      </c>
      <c r="T45" s="114">
        <v>0</v>
      </c>
      <c r="U45" s="112">
        <v>0</v>
      </c>
      <c r="V45" s="113">
        <v>0</v>
      </c>
      <c r="W45" s="114">
        <v>0</v>
      </c>
      <c r="X45" s="115">
        <f>H45+K45+W45+N45+Q45+T45</f>
        <v>0</v>
      </c>
      <c r="Y45" s="119"/>
    </row>
    <row r="46" spans="1:25" s="307" customFormat="1" ht="56.25" hidden="1" customHeight="1">
      <c r="A46" s="243" t="s">
        <v>294</v>
      </c>
      <c r="B46" s="305" t="s">
        <v>563</v>
      </c>
      <c r="C46" s="241" t="s">
        <v>564</v>
      </c>
      <c r="D46" s="207" t="s">
        <v>584</v>
      </c>
      <c r="E46" s="241" t="s">
        <v>610</v>
      </c>
      <c r="F46" s="214">
        <v>0</v>
      </c>
      <c r="G46" s="207">
        <v>0</v>
      </c>
      <c r="H46" s="217">
        <v>0</v>
      </c>
      <c r="I46" s="214">
        <v>0</v>
      </c>
      <c r="J46" s="207">
        <v>0</v>
      </c>
      <c r="K46" s="217">
        <v>0</v>
      </c>
      <c r="L46" s="214">
        <v>0</v>
      </c>
      <c r="M46" s="207">
        <v>0</v>
      </c>
      <c r="N46" s="217">
        <v>0</v>
      </c>
      <c r="O46" s="207">
        <v>0</v>
      </c>
      <c r="P46" s="207">
        <v>0</v>
      </c>
      <c r="Q46" s="217">
        <v>0</v>
      </c>
      <c r="R46" s="214">
        <v>0</v>
      </c>
      <c r="S46" s="207">
        <v>0</v>
      </c>
      <c r="T46" s="217">
        <v>0</v>
      </c>
      <c r="U46" s="214">
        <v>0</v>
      </c>
      <c r="V46" s="207">
        <v>0</v>
      </c>
      <c r="W46" s="217">
        <v>0</v>
      </c>
      <c r="X46" s="210">
        <f>H46+K46+W46+N46+Q46+T46</f>
        <v>0</v>
      </c>
      <c r="Y46" s="306"/>
    </row>
    <row r="47" spans="1:25" s="153" customFormat="1" ht="14.25" customHeight="1">
      <c r="A47" s="134" t="s">
        <v>139</v>
      </c>
      <c r="B47" s="147" t="s">
        <v>123</v>
      </c>
      <c r="C47" s="148"/>
      <c r="D47" s="148"/>
      <c r="E47" s="148"/>
      <c r="F47" s="164">
        <v>0</v>
      </c>
      <c r="G47" s="165"/>
      <c r="H47" s="166">
        <f>+H43+H44+H45+H46</f>
        <v>0</v>
      </c>
      <c r="I47" s="274">
        <v>2</v>
      </c>
      <c r="J47" s="275"/>
      <c r="K47" s="276">
        <f>+K43+K44+K45+K46</f>
        <v>7</v>
      </c>
      <c r="L47" s="164">
        <v>0</v>
      </c>
      <c r="M47" s="165"/>
      <c r="N47" s="166">
        <f>+N43+N44+N45+N46</f>
        <v>0</v>
      </c>
      <c r="O47" s="220"/>
      <c r="P47" s="165"/>
      <c r="Q47" s="166">
        <f>+Q43+Q44+Q45+Q46</f>
        <v>0</v>
      </c>
      <c r="R47" s="164">
        <v>0</v>
      </c>
      <c r="S47" s="165"/>
      <c r="T47" s="166">
        <f>+T43+T44+T45+T46</f>
        <v>0</v>
      </c>
      <c r="U47" s="164">
        <v>0</v>
      </c>
      <c r="V47" s="165"/>
      <c r="W47" s="166">
        <f>+W43+W44+W45+W46</f>
        <v>0</v>
      </c>
      <c r="X47" s="167">
        <f>SUM(X43:X46)</f>
        <v>7</v>
      </c>
      <c r="Y47" s="152"/>
    </row>
    <row r="48" spans="1:25" s="3" customFormat="1" ht="25.5">
      <c r="A48" s="134" t="s">
        <v>294</v>
      </c>
      <c r="B48" s="72" t="s">
        <v>129</v>
      </c>
      <c r="C48" s="155"/>
      <c r="D48" s="155"/>
      <c r="E48" s="155"/>
      <c r="F48" s="112"/>
      <c r="G48" s="113"/>
      <c r="H48" s="114"/>
      <c r="I48" s="272"/>
      <c r="J48" s="273"/>
      <c r="K48" s="277"/>
      <c r="L48" s="112"/>
      <c r="M48" s="113"/>
      <c r="N48" s="114"/>
      <c r="O48" s="112"/>
      <c r="P48" s="113"/>
      <c r="Q48" s="114"/>
      <c r="R48" s="112"/>
      <c r="S48" s="113"/>
      <c r="T48" s="114"/>
      <c r="U48" s="112"/>
      <c r="V48" s="113"/>
      <c r="W48" s="114"/>
      <c r="X48" s="114"/>
      <c r="Y48" s="119"/>
    </row>
    <row r="49" spans="1:25" s="3" customFormat="1" ht="74.25" customHeight="1">
      <c r="A49" s="134" t="s">
        <v>295</v>
      </c>
      <c r="B49" s="72" t="s">
        <v>130</v>
      </c>
      <c r="C49" s="135" t="s">
        <v>124</v>
      </c>
      <c r="D49" s="113" t="s">
        <v>584</v>
      </c>
      <c r="E49" s="135" t="s">
        <v>571</v>
      </c>
      <c r="F49" s="113" t="s">
        <v>353</v>
      </c>
      <c r="G49" s="113" t="s">
        <v>354</v>
      </c>
      <c r="H49" s="115">
        <v>4</v>
      </c>
      <c r="I49" s="270">
        <v>0</v>
      </c>
      <c r="J49" s="271">
        <v>0</v>
      </c>
      <c r="K49" s="260">
        <v>0</v>
      </c>
      <c r="L49" s="159">
        <v>0</v>
      </c>
      <c r="M49" s="160">
        <v>0</v>
      </c>
      <c r="N49" s="115">
        <v>0</v>
      </c>
      <c r="O49" s="159">
        <v>0</v>
      </c>
      <c r="P49" s="160">
        <v>0</v>
      </c>
      <c r="Q49" s="115">
        <v>0</v>
      </c>
      <c r="R49" s="112">
        <v>0</v>
      </c>
      <c r="S49" s="113">
        <v>0</v>
      </c>
      <c r="T49" s="114">
        <v>0</v>
      </c>
      <c r="U49" s="112">
        <v>0</v>
      </c>
      <c r="V49" s="113">
        <v>0</v>
      </c>
      <c r="W49" s="114">
        <v>0</v>
      </c>
      <c r="X49" s="115">
        <f>H49+K49+W49+N49+Q49+T49</f>
        <v>4</v>
      </c>
      <c r="Y49" s="119"/>
    </row>
    <row r="50" spans="1:25" s="3" customFormat="1" ht="85.5" customHeight="1">
      <c r="A50" s="134" t="s">
        <v>140</v>
      </c>
      <c r="B50" s="72" t="s">
        <v>132</v>
      </c>
      <c r="C50" s="135" t="s">
        <v>125</v>
      </c>
      <c r="D50" s="113" t="s">
        <v>584</v>
      </c>
      <c r="E50" s="135" t="s">
        <v>568</v>
      </c>
      <c r="F50" s="159">
        <v>0</v>
      </c>
      <c r="G50" s="160">
        <v>0</v>
      </c>
      <c r="H50" s="115">
        <v>0</v>
      </c>
      <c r="I50" s="270">
        <v>0</v>
      </c>
      <c r="J50" s="271">
        <v>0</v>
      </c>
      <c r="K50" s="260">
        <v>0</v>
      </c>
      <c r="L50" s="159">
        <v>0</v>
      </c>
      <c r="M50" s="160">
        <v>0</v>
      </c>
      <c r="N50" s="115">
        <v>0</v>
      </c>
      <c r="O50" s="159">
        <v>0</v>
      </c>
      <c r="P50" s="160">
        <v>0</v>
      </c>
      <c r="Q50" s="115">
        <v>0</v>
      </c>
      <c r="R50" s="112">
        <v>0</v>
      </c>
      <c r="S50" s="113">
        <v>0</v>
      </c>
      <c r="T50" s="114">
        <v>0</v>
      </c>
      <c r="U50" s="112">
        <v>0</v>
      </c>
      <c r="V50" s="113">
        <v>0</v>
      </c>
      <c r="W50" s="114">
        <v>0</v>
      </c>
      <c r="X50" s="115">
        <f>H50+K50+W50+N50+Q50+T50</f>
        <v>0</v>
      </c>
      <c r="Y50" s="119"/>
    </row>
    <row r="51" spans="1:25" s="3" customFormat="1" ht="86.25" customHeight="1">
      <c r="A51" s="134" t="s">
        <v>141</v>
      </c>
      <c r="B51" s="72" t="s">
        <v>127</v>
      </c>
      <c r="C51" s="135" t="s">
        <v>89</v>
      </c>
      <c r="D51" s="113" t="s">
        <v>584</v>
      </c>
      <c r="E51" s="135" t="s">
        <v>568</v>
      </c>
      <c r="F51" s="159">
        <v>0</v>
      </c>
      <c r="G51" s="160">
        <v>0</v>
      </c>
      <c r="H51" s="115">
        <v>0</v>
      </c>
      <c r="I51" s="272">
        <v>0</v>
      </c>
      <c r="J51" s="273">
        <v>0</v>
      </c>
      <c r="K51" s="277">
        <v>0</v>
      </c>
      <c r="L51" s="112">
        <v>0</v>
      </c>
      <c r="M51" s="113">
        <v>0</v>
      </c>
      <c r="N51" s="114">
        <v>0</v>
      </c>
      <c r="O51" s="112">
        <v>0</v>
      </c>
      <c r="P51" s="113">
        <v>0</v>
      </c>
      <c r="Q51" s="114">
        <v>0</v>
      </c>
      <c r="R51" s="112">
        <v>0</v>
      </c>
      <c r="S51" s="113">
        <v>0</v>
      </c>
      <c r="T51" s="114">
        <v>0</v>
      </c>
      <c r="U51" s="112">
        <v>0</v>
      </c>
      <c r="V51" s="113">
        <v>0</v>
      </c>
      <c r="W51" s="114">
        <v>0</v>
      </c>
      <c r="X51" s="115">
        <f>H51+K51+W51+N51+Q51+T51</f>
        <v>0</v>
      </c>
      <c r="Y51" s="119"/>
    </row>
    <row r="52" spans="1:25" s="153" customFormat="1">
      <c r="A52" s="134" t="s">
        <v>142</v>
      </c>
      <c r="B52" s="147" t="s">
        <v>123</v>
      </c>
      <c r="C52" s="148"/>
      <c r="D52" s="148"/>
      <c r="E52" s="148"/>
      <c r="F52" s="149">
        <v>1</v>
      </c>
      <c r="G52" s="150"/>
      <c r="H52" s="151">
        <f>H49+H50+H51</f>
        <v>4</v>
      </c>
      <c r="I52" s="264">
        <v>0</v>
      </c>
      <c r="J52" s="265"/>
      <c r="K52" s="266">
        <f>K49+K50+K51</f>
        <v>0</v>
      </c>
      <c r="L52" s="149">
        <v>0</v>
      </c>
      <c r="M52" s="150"/>
      <c r="N52" s="151">
        <f>N49+N50+N51</f>
        <v>0</v>
      </c>
      <c r="O52" s="149">
        <v>0</v>
      </c>
      <c r="P52" s="150"/>
      <c r="Q52" s="151">
        <f>Q49+Q50+Q51</f>
        <v>0</v>
      </c>
      <c r="R52" s="149">
        <v>0</v>
      </c>
      <c r="S52" s="150"/>
      <c r="T52" s="151">
        <f>T49+T50</f>
        <v>0</v>
      </c>
      <c r="U52" s="149">
        <v>0</v>
      </c>
      <c r="V52" s="150"/>
      <c r="W52" s="151">
        <f>W49+W50</f>
        <v>0</v>
      </c>
      <c r="X52" s="151">
        <f>X49+X50+X51</f>
        <v>4</v>
      </c>
      <c r="Y52" s="152"/>
    </row>
    <row r="53" spans="1:25" s="3" customFormat="1" ht="25.5">
      <c r="A53" s="134" t="s">
        <v>143</v>
      </c>
      <c r="B53" s="72" t="s">
        <v>207</v>
      </c>
      <c r="C53" s="155"/>
      <c r="D53" s="155"/>
      <c r="E53" s="155"/>
      <c r="F53" s="112"/>
      <c r="G53" s="113"/>
      <c r="H53" s="114"/>
      <c r="I53" s="272"/>
      <c r="J53" s="273"/>
      <c r="K53" s="277"/>
      <c r="L53" s="112"/>
      <c r="M53" s="113"/>
      <c r="N53" s="114"/>
      <c r="O53" s="112"/>
      <c r="P53" s="113"/>
      <c r="Q53" s="114"/>
      <c r="R53" s="112"/>
      <c r="S53" s="113"/>
      <c r="T53" s="114"/>
      <c r="U53" s="112"/>
      <c r="V53" s="113"/>
      <c r="W53" s="114"/>
      <c r="X53" s="114"/>
      <c r="Y53" s="119"/>
    </row>
    <row r="54" spans="1:25" s="3" customFormat="1" ht="110.25" customHeight="1">
      <c r="A54" s="134" t="s">
        <v>144</v>
      </c>
      <c r="B54" s="72" t="s">
        <v>131</v>
      </c>
      <c r="C54" s="135" t="s">
        <v>454</v>
      </c>
      <c r="D54" s="113" t="s">
        <v>587</v>
      </c>
      <c r="E54" s="135" t="s">
        <v>570</v>
      </c>
      <c r="F54" s="112">
        <v>0</v>
      </c>
      <c r="G54" s="113">
        <v>0</v>
      </c>
      <c r="H54" s="114">
        <v>0</v>
      </c>
      <c r="I54" s="272" t="s">
        <v>455</v>
      </c>
      <c r="J54" s="273" t="s">
        <v>511</v>
      </c>
      <c r="K54" s="277">
        <v>169</v>
      </c>
      <c r="L54" s="112">
        <v>0</v>
      </c>
      <c r="M54" s="113">
        <v>0</v>
      </c>
      <c r="N54" s="114">
        <v>0</v>
      </c>
      <c r="O54" s="112">
        <v>0</v>
      </c>
      <c r="P54" s="113">
        <v>0</v>
      </c>
      <c r="Q54" s="114">
        <v>0</v>
      </c>
      <c r="R54" s="112">
        <v>0</v>
      </c>
      <c r="S54" s="113">
        <v>0</v>
      </c>
      <c r="T54" s="114">
        <v>0</v>
      </c>
      <c r="U54" s="112">
        <v>0</v>
      </c>
      <c r="V54" s="113">
        <v>0</v>
      </c>
      <c r="W54" s="114">
        <v>0</v>
      </c>
      <c r="X54" s="115">
        <f>H54+K54+W54+N54+Q54+T54</f>
        <v>169</v>
      </c>
      <c r="Y54" s="119"/>
    </row>
    <row r="55" spans="1:25" s="307" customFormat="1" ht="110.25" hidden="1" customHeight="1">
      <c r="A55" s="243" t="s">
        <v>146</v>
      </c>
      <c r="B55" s="305" t="s">
        <v>563</v>
      </c>
      <c r="C55" s="241" t="s">
        <v>564</v>
      </c>
      <c r="D55" s="207" t="s">
        <v>584</v>
      </c>
      <c r="E55" s="241" t="s">
        <v>610</v>
      </c>
      <c r="F55" s="214">
        <v>0</v>
      </c>
      <c r="G55" s="207">
        <v>0</v>
      </c>
      <c r="H55" s="217">
        <v>0</v>
      </c>
      <c r="I55" s="214">
        <v>0</v>
      </c>
      <c r="J55" s="207">
        <v>0</v>
      </c>
      <c r="K55" s="217">
        <v>0</v>
      </c>
      <c r="L55" s="214">
        <v>0</v>
      </c>
      <c r="M55" s="207">
        <v>0</v>
      </c>
      <c r="N55" s="217">
        <v>0</v>
      </c>
      <c r="O55" s="207">
        <v>0</v>
      </c>
      <c r="P55" s="207">
        <v>0</v>
      </c>
      <c r="Q55" s="217">
        <v>0</v>
      </c>
      <c r="R55" s="214">
        <v>0</v>
      </c>
      <c r="S55" s="207">
        <v>0</v>
      </c>
      <c r="T55" s="217">
        <v>0</v>
      </c>
      <c r="U55" s="214">
        <v>0</v>
      </c>
      <c r="V55" s="207">
        <v>0</v>
      </c>
      <c r="W55" s="217">
        <v>0</v>
      </c>
      <c r="X55" s="210">
        <f>H55+K55+W55+N55+Q55+T55</f>
        <v>0</v>
      </c>
      <c r="Y55" s="306"/>
    </row>
    <row r="56" spans="1:25" s="153" customFormat="1">
      <c r="A56" s="134" t="s">
        <v>296</v>
      </c>
      <c r="B56" s="147" t="s">
        <v>123</v>
      </c>
      <c r="C56" s="148"/>
      <c r="D56" s="148"/>
      <c r="E56" s="148"/>
      <c r="F56" s="149">
        <v>0</v>
      </c>
      <c r="G56" s="150"/>
      <c r="H56" s="151">
        <f>H54</f>
        <v>0</v>
      </c>
      <c r="I56" s="264">
        <v>1</v>
      </c>
      <c r="J56" s="265"/>
      <c r="K56" s="266">
        <f>K54</f>
        <v>169</v>
      </c>
      <c r="L56" s="149">
        <v>0</v>
      </c>
      <c r="M56" s="150"/>
      <c r="N56" s="151">
        <f>N54</f>
        <v>0</v>
      </c>
      <c r="O56" s="149">
        <v>0</v>
      </c>
      <c r="P56" s="150"/>
      <c r="Q56" s="151">
        <f>Q54</f>
        <v>0</v>
      </c>
      <c r="R56" s="149">
        <v>0</v>
      </c>
      <c r="S56" s="150"/>
      <c r="T56" s="151">
        <f>T54</f>
        <v>0</v>
      </c>
      <c r="U56" s="149">
        <v>0</v>
      </c>
      <c r="V56" s="150"/>
      <c r="W56" s="151">
        <f>W54</f>
        <v>0</v>
      </c>
      <c r="X56" s="167">
        <f>SUM(X54)</f>
        <v>169</v>
      </c>
      <c r="Y56" s="152"/>
    </row>
    <row r="57" spans="1:25" s="3" customFormat="1" ht="27.75" customHeight="1">
      <c r="A57" s="134" t="s">
        <v>145</v>
      </c>
      <c r="B57" s="72" t="s">
        <v>208</v>
      </c>
      <c r="C57" s="155"/>
      <c r="D57" s="155"/>
      <c r="E57" s="155"/>
      <c r="F57" s="112"/>
      <c r="G57" s="113"/>
      <c r="H57" s="114"/>
      <c r="I57" s="272"/>
      <c r="J57" s="273"/>
      <c r="K57" s="277"/>
      <c r="L57" s="112"/>
      <c r="M57" s="113"/>
      <c r="N57" s="114"/>
      <c r="O57" s="112"/>
      <c r="P57" s="113"/>
      <c r="Q57" s="114"/>
      <c r="R57" s="112"/>
      <c r="S57" s="113"/>
      <c r="T57" s="114"/>
      <c r="U57" s="112"/>
      <c r="V57" s="113"/>
      <c r="W57" s="114"/>
      <c r="X57" s="114"/>
      <c r="Y57" s="119"/>
    </row>
    <row r="58" spans="1:25" s="3" customFormat="1" ht="111.75" customHeight="1">
      <c r="A58" s="134" t="s">
        <v>146</v>
      </c>
      <c r="B58" s="72" t="s">
        <v>131</v>
      </c>
      <c r="C58" s="247" t="s">
        <v>449</v>
      </c>
      <c r="D58" s="113" t="s">
        <v>584</v>
      </c>
      <c r="E58" s="135" t="s">
        <v>570</v>
      </c>
      <c r="F58" s="112">
        <v>0</v>
      </c>
      <c r="G58" s="113">
        <v>0</v>
      </c>
      <c r="H58" s="114">
        <v>0</v>
      </c>
      <c r="I58" s="272" t="s">
        <v>456</v>
      </c>
      <c r="J58" s="273" t="s">
        <v>440</v>
      </c>
      <c r="K58" s="277">
        <v>16</v>
      </c>
      <c r="L58" s="112">
        <v>0</v>
      </c>
      <c r="M58" s="113">
        <v>0</v>
      </c>
      <c r="N58" s="114">
        <v>0</v>
      </c>
      <c r="O58" s="112">
        <v>0</v>
      </c>
      <c r="P58" s="113">
        <v>0</v>
      </c>
      <c r="Q58" s="114">
        <v>0</v>
      </c>
      <c r="R58" s="112">
        <v>0</v>
      </c>
      <c r="S58" s="113">
        <v>0</v>
      </c>
      <c r="T58" s="114">
        <v>0</v>
      </c>
      <c r="U58" s="112">
        <v>0</v>
      </c>
      <c r="V58" s="113">
        <v>0</v>
      </c>
      <c r="W58" s="114">
        <v>0</v>
      </c>
      <c r="X58" s="115">
        <f>H58+K58+W58+N58+Q58+T58</f>
        <v>16</v>
      </c>
      <c r="Y58" s="119"/>
    </row>
    <row r="59" spans="1:25" s="307" customFormat="1" ht="111.75" hidden="1" customHeight="1">
      <c r="A59" s="243" t="s">
        <v>205</v>
      </c>
      <c r="B59" s="305" t="s">
        <v>563</v>
      </c>
      <c r="C59" s="241" t="s">
        <v>564</v>
      </c>
      <c r="D59" s="207" t="s">
        <v>584</v>
      </c>
      <c r="E59" s="241" t="s">
        <v>610</v>
      </c>
      <c r="F59" s="214">
        <v>0</v>
      </c>
      <c r="G59" s="207">
        <v>0</v>
      </c>
      <c r="H59" s="217">
        <v>0</v>
      </c>
      <c r="I59" s="214">
        <v>0</v>
      </c>
      <c r="J59" s="207">
        <v>0</v>
      </c>
      <c r="K59" s="217">
        <v>0</v>
      </c>
      <c r="L59" s="214">
        <v>0</v>
      </c>
      <c r="M59" s="207">
        <v>0</v>
      </c>
      <c r="N59" s="217">
        <v>0</v>
      </c>
      <c r="O59" s="207">
        <v>0</v>
      </c>
      <c r="P59" s="207">
        <v>0</v>
      </c>
      <c r="Q59" s="217">
        <v>0</v>
      </c>
      <c r="R59" s="214">
        <v>0</v>
      </c>
      <c r="S59" s="207">
        <v>0</v>
      </c>
      <c r="T59" s="217">
        <v>0</v>
      </c>
      <c r="U59" s="214">
        <v>0</v>
      </c>
      <c r="V59" s="207">
        <v>0</v>
      </c>
      <c r="W59" s="217">
        <v>0</v>
      </c>
      <c r="X59" s="210">
        <f>H59+K59+W59+N59+Q59+T59</f>
        <v>0</v>
      </c>
      <c r="Y59" s="306"/>
    </row>
    <row r="60" spans="1:25" s="153" customFormat="1">
      <c r="A60" s="134" t="s">
        <v>147</v>
      </c>
      <c r="B60" s="147" t="s">
        <v>123</v>
      </c>
      <c r="C60" s="148"/>
      <c r="D60" s="148"/>
      <c r="E60" s="148"/>
      <c r="F60" s="149">
        <v>0</v>
      </c>
      <c r="G60" s="150"/>
      <c r="H60" s="151">
        <f>H58</f>
        <v>0</v>
      </c>
      <c r="I60" s="264">
        <v>2</v>
      </c>
      <c r="J60" s="265"/>
      <c r="K60" s="266">
        <f>K58</f>
        <v>16</v>
      </c>
      <c r="L60" s="149">
        <v>0</v>
      </c>
      <c r="M60" s="150"/>
      <c r="N60" s="151">
        <f>N58</f>
        <v>0</v>
      </c>
      <c r="O60" s="213"/>
      <c r="P60" s="215"/>
      <c r="Q60" s="151">
        <f>Q58+Q59</f>
        <v>0</v>
      </c>
      <c r="R60" s="149">
        <v>0</v>
      </c>
      <c r="S60" s="150"/>
      <c r="T60" s="151">
        <f>T58</f>
        <v>0</v>
      </c>
      <c r="U60" s="149">
        <v>0</v>
      </c>
      <c r="V60" s="150"/>
      <c r="W60" s="151">
        <f>W58</f>
        <v>0</v>
      </c>
      <c r="X60" s="167">
        <f>SUM(X58:X59)</f>
        <v>16</v>
      </c>
      <c r="Y60" s="152"/>
    </row>
    <row r="61" spans="1:25" s="3" customFormat="1" ht="36.75" customHeight="1">
      <c r="A61" s="134" t="s">
        <v>183</v>
      </c>
      <c r="B61" s="72" t="s">
        <v>210</v>
      </c>
      <c r="C61" s="155"/>
      <c r="D61" s="155"/>
      <c r="E61" s="155"/>
      <c r="F61" s="112"/>
      <c r="G61" s="113"/>
      <c r="H61" s="114"/>
      <c r="I61" s="272"/>
      <c r="J61" s="273"/>
      <c r="K61" s="277"/>
      <c r="L61" s="112"/>
      <c r="M61" s="113"/>
      <c r="N61" s="114"/>
      <c r="O61" s="112"/>
      <c r="P61" s="113"/>
      <c r="Q61" s="114"/>
      <c r="R61" s="112"/>
      <c r="S61" s="113"/>
      <c r="T61" s="114"/>
      <c r="U61" s="112"/>
      <c r="V61" s="113"/>
      <c r="W61" s="114"/>
      <c r="X61" s="114"/>
      <c r="Y61" s="119"/>
    </row>
    <row r="62" spans="1:25" s="3" customFormat="1" ht="143.25" customHeight="1">
      <c r="A62" s="134" t="s">
        <v>184</v>
      </c>
      <c r="B62" s="72" t="s">
        <v>131</v>
      </c>
      <c r="C62" s="247" t="s">
        <v>561</v>
      </c>
      <c r="D62" s="113" t="s">
        <v>584</v>
      </c>
      <c r="E62" s="135" t="s">
        <v>575</v>
      </c>
      <c r="F62" s="112" t="s">
        <v>416</v>
      </c>
      <c r="G62" s="113" t="s">
        <v>427</v>
      </c>
      <c r="H62" s="114">
        <v>358</v>
      </c>
      <c r="I62" s="272">
        <v>0</v>
      </c>
      <c r="J62" s="273">
        <v>0</v>
      </c>
      <c r="K62" s="277">
        <v>0</v>
      </c>
      <c r="L62" s="112" t="s">
        <v>607</v>
      </c>
      <c r="M62" s="113" t="s">
        <v>603</v>
      </c>
      <c r="N62" s="114">
        <v>379.3</v>
      </c>
      <c r="O62" s="112" t="s">
        <v>331</v>
      </c>
      <c r="P62" s="113" t="s">
        <v>542</v>
      </c>
      <c r="Q62" s="114">
        <v>407</v>
      </c>
      <c r="R62" s="112" t="s">
        <v>331</v>
      </c>
      <c r="S62" s="113" t="s">
        <v>541</v>
      </c>
      <c r="T62" s="114">
        <v>413</v>
      </c>
      <c r="U62" s="112">
        <v>0</v>
      </c>
      <c r="V62" s="113">
        <v>0</v>
      </c>
      <c r="W62" s="114">
        <v>0</v>
      </c>
      <c r="X62" s="115">
        <f>H62+K62+W62+N62+Q62+T62</f>
        <v>1557.3</v>
      </c>
      <c r="Y62" s="119"/>
    </row>
    <row r="63" spans="1:25" s="3" customFormat="1" ht="71.25" customHeight="1">
      <c r="A63" s="134" t="s">
        <v>205</v>
      </c>
      <c r="B63" s="72" t="s">
        <v>81</v>
      </c>
      <c r="C63" s="135" t="s">
        <v>124</v>
      </c>
      <c r="D63" s="113" t="s">
        <v>584</v>
      </c>
      <c r="E63" s="135" t="s">
        <v>576</v>
      </c>
      <c r="F63" s="112">
        <v>0</v>
      </c>
      <c r="G63" s="113">
        <v>0</v>
      </c>
      <c r="H63" s="114">
        <v>0</v>
      </c>
      <c r="I63" s="272">
        <v>0</v>
      </c>
      <c r="J63" s="273">
        <v>0</v>
      </c>
      <c r="K63" s="277">
        <v>0</v>
      </c>
      <c r="L63" s="112" t="s">
        <v>501</v>
      </c>
      <c r="M63" s="113" t="s">
        <v>489</v>
      </c>
      <c r="N63" s="114">
        <v>427</v>
      </c>
      <c r="O63" s="112" t="s">
        <v>416</v>
      </c>
      <c r="P63" s="113" t="s">
        <v>543</v>
      </c>
      <c r="Q63" s="114">
        <v>416</v>
      </c>
      <c r="R63" s="112">
        <v>0</v>
      </c>
      <c r="S63" s="113">
        <v>0</v>
      </c>
      <c r="T63" s="114">
        <v>0</v>
      </c>
      <c r="U63" s="112">
        <v>0</v>
      </c>
      <c r="V63" s="113">
        <v>0</v>
      </c>
      <c r="W63" s="114">
        <v>0</v>
      </c>
      <c r="X63" s="115">
        <f>H63+K63+W63+N63+Q63+T63</f>
        <v>843</v>
      </c>
      <c r="Y63" s="119"/>
    </row>
    <row r="64" spans="1:25" s="153" customFormat="1">
      <c r="A64" s="134" t="s">
        <v>206</v>
      </c>
      <c r="B64" s="147" t="s">
        <v>123</v>
      </c>
      <c r="C64" s="148"/>
      <c r="D64" s="148"/>
      <c r="E64" s="148"/>
      <c r="F64" s="149">
        <v>3</v>
      </c>
      <c r="G64" s="150"/>
      <c r="H64" s="151">
        <f>H62+H63</f>
        <v>358</v>
      </c>
      <c r="I64" s="264">
        <v>0</v>
      </c>
      <c r="J64" s="265"/>
      <c r="K64" s="266">
        <f>K62+K63</f>
        <v>0</v>
      </c>
      <c r="L64" s="149">
        <v>6</v>
      </c>
      <c r="M64" s="150"/>
      <c r="N64" s="151">
        <f>N62+N63</f>
        <v>806.3</v>
      </c>
      <c r="O64" s="149">
        <v>5</v>
      </c>
      <c r="P64" s="150"/>
      <c r="Q64" s="151">
        <f>Q62+Q63</f>
        <v>823</v>
      </c>
      <c r="R64" s="149">
        <v>2</v>
      </c>
      <c r="S64" s="150"/>
      <c r="T64" s="151">
        <f>T62</f>
        <v>413</v>
      </c>
      <c r="U64" s="149">
        <v>0</v>
      </c>
      <c r="V64" s="150"/>
      <c r="W64" s="151">
        <f>W62</f>
        <v>0</v>
      </c>
      <c r="X64" s="151">
        <f>X62+X63</f>
        <v>2400.3000000000002</v>
      </c>
      <c r="Y64" s="152"/>
    </row>
    <row r="65" spans="1:25" s="3" customFormat="1" ht="43.5" customHeight="1">
      <c r="A65" s="134" t="s">
        <v>211</v>
      </c>
      <c r="B65" s="72" t="s">
        <v>303</v>
      </c>
      <c r="C65" s="155"/>
      <c r="D65" s="155"/>
      <c r="E65" s="155"/>
      <c r="F65" s="112"/>
      <c r="G65" s="113"/>
      <c r="H65" s="114"/>
      <c r="I65" s="272"/>
      <c r="J65" s="273"/>
      <c r="K65" s="277"/>
      <c r="L65" s="112"/>
      <c r="M65" s="113"/>
      <c r="N65" s="114"/>
      <c r="O65" s="112"/>
      <c r="P65" s="113"/>
      <c r="Q65" s="114"/>
      <c r="R65" s="112"/>
      <c r="S65" s="113"/>
      <c r="T65" s="114"/>
      <c r="U65" s="112"/>
      <c r="V65" s="113"/>
      <c r="W65" s="114"/>
      <c r="X65" s="114"/>
      <c r="Y65" s="119"/>
    </row>
    <row r="66" spans="1:25" s="3" customFormat="1" ht="178.5" customHeight="1">
      <c r="A66" s="134" t="s">
        <v>212</v>
      </c>
      <c r="B66" s="72" t="s">
        <v>304</v>
      </c>
      <c r="C66" s="135" t="s">
        <v>608</v>
      </c>
      <c r="D66" s="113" t="s">
        <v>584</v>
      </c>
      <c r="E66" s="135" t="s">
        <v>570</v>
      </c>
      <c r="F66" s="112">
        <v>0</v>
      </c>
      <c r="G66" s="113">
        <v>0</v>
      </c>
      <c r="H66" s="114">
        <v>0</v>
      </c>
      <c r="I66" s="272" t="s">
        <v>483</v>
      </c>
      <c r="J66" s="273" t="s">
        <v>526</v>
      </c>
      <c r="K66" s="277">
        <v>1953</v>
      </c>
      <c r="L66" s="112" t="s">
        <v>609</v>
      </c>
      <c r="M66" s="113" t="s">
        <v>605</v>
      </c>
      <c r="N66" s="114">
        <v>37.700000000000003</v>
      </c>
      <c r="O66" s="112">
        <v>0</v>
      </c>
      <c r="P66" s="113">
        <v>0</v>
      </c>
      <c r="Q66" s="114">
        <v>0</v>
      </c>
      <c r="R66" s="112">
        <v>0</v>
      </c>
      <c r="S66" s="113">
        <v>0</v>
      </c>
      <c r="T66" s="114">
        <v>0</v>
      </c>
      <c r="U66" s="112">
        <v>0</v>
      </c>
      <c r="V66" s="113">
        <v>0</v>
      </c>
      <c r="W66" s="114">
        <v>0</v>
      </c>
      <c r="X66" s="115">
        <f>H66+K66+W66+N66+Q66+T66</f>
        <v>1990.7</v>
      </c>
      <c r="Y66" s="119"/>
    </row>
    <row r="67" spans="1:25" s="153" customFormat="1">
      <c r="A67" s="134" t="s">
        <v>148</v>
      </c>
      <c r="B67" s="147" t="s">
        <v>123</v>
      </c>
      <c r="C67" s="148"/>
      <c r="D67" s="148"/>
      <c r="E67" s="148"/>
      <c r="F67" s="149">
        <v>0</v>
      </c>
      <c r="G67" s="149"/>
      <c r="H67" s="151">
        <f>H66</f>
        <v>0</v>
      </c>
      <c r="I67" s="264">
        <v>3</v>
      </c>
      <c r="J67" s="265"/>
      <c r="K67" s="266">
        <f>K66</f>
        <v>1953</v>
      </c>
      <c r="L67" s="149">
        <v>1</v>
      </c>
      <c r="M67" s="149"/>
      <c r="N67" s="151">
        <f>N66</f>
        <v>37.700000000000003</v>
      </c>
      <c r="O67" s="149">
        <v>0</v>
      </c>
      <c r="P67" s="149"/>
      <c r="Q67" s="151">
        <f>Q66</f>
        <v>0</v>
      </c>
      <c r="R67" s="149">
        <v>0</v>
      </c>
      <c r="S67" s="149"/>
      <c r="T67" s="151">
        <f>T66</f>
        <v>0</v>
      </c>
      <c r="U67" s="149">
        <v>0</v>
      </c>
      <c r="V67" s="149"/>
      <c r="W67" s="151">
        <f>W66</f>
        <v>0</v>
      </c>
      <c r="X67" s="167">
        <f>SUM(X66)</f>
        <v>1990.7</v>
      </c>
      <c r="Y67" s="152"/>
    </row>
    <row r="68" spans="1:25" s="153" customFormat="1" ht="84" customHeight="1">
      <c r="A68" s="134" t="s">
        <v>149</v>
      </c>
      <c r="B68" s="168" t="s">
        <v>283</v>
      </c>
      <c r="C68" s="135"/>
      <c r="D68" s="113"/>
      <c r="E68" s="135"/>
      <c r="F68" s="112"/>
      <c r="G68" s="113"/>
      <c r="H68" s="114"/>
      <c r="I68" s="272"/>
      <c r="J68" s="273"/>
      <c r="K68" s="277"/>
      <c r="L68" s="112"/>
      <c r="M68" s="113"/>
      <c r="N68" s="114"/>
      <c r="O68" s="112"/>
      <c r="P68" s="113"/>
      <c r="Q68" s="114"/>
      <c r="R68" s="112"/>
      <c r="S68" s="113"/>
      <c r="T68" s="114"/>
      <c r="U68" s="112"/>
      <c r="V68" s="113"/>
      <c r="W68" s="114"/>
      <c r="X68" s="115"/>
      <c r="Y68" s="169"/>
    </row>
    <row r="69" spans="1:25" s="153" customFormat="1" ht="84" customHeight="1">
      <c r="A69" s="134" t="s">
        <v>213</v>
      </c>
      <c r="B69" s="72" t="s">
        <v>127</v>
      </c>
      <c r="C69" s="135" t="s">
        <v>89</v>
      </c>
      <c r="D69" s="113" t="s">
        <v>584</v>
      </c>
      <c r="E69" s="135" t="s">
        <v>568</v>
      </c>
      <c r="F69" s="112">
        <v>0</v>
      </c>
      <c r="G69" s="113">
        <v>0</v>
      </c>
      <c r="H69" s="114">
        <v>0</v>
      </c>
      <c r="I69" s="272">
        <v>0</v>
      </c>
      <c r="J69" s="273">
        <v>0</v>
      </c>
      <c r="K69" s="277">
        <v>0</v>
      </c>
      <c r="L69" s="112">
        <v>0</v>
      </c>
      <c r="M69" s="113">
        <v>0</v>
      </c>
      <c r="N69" s="114">
        <v>0</v>
      </c>
      <c r="O69" s="112">
        <v>0</v>
      </c>
      <c r="P69" s="113">
        <v>0</v>
      </c>
      <c r="Q69" s="114">
        <v>0</v>
      </c>
      <c r="R69" s="112">
        <v>0</v>
      </c>
      <c r="S69" s="113">
        <v>0</v>
      </c>
      <c r="T69" s="114">
        <v>0</v>
      </c>
      <c r="U69" s="112">
        <v>0</v>
      </c>
      <c r="V69" s="113">
        <v>0</v>
      </c>
      <c r="W69" s="114">
        <v>0</v>
      </c>
      <c r="X69" s="115">
        <f>H69+K69+W69+N69+Q69+T69</f>
        <v>0</v>
      </c>
      <c r="Y69" s="169"/>
    </row>
    <row r="70" spans="1:25" s="309" customFormat="1" ht="84" hidden="1" customHeight="1">
      <c r="A70" s="243" t="s">
        <v>154</v>
      </c>
      <c r="B70" s="252" t="s">
        <v>563</v>
      </c>
      <c r="C70" s="241" t="s">
        <v>564</v>
      </c>
      <c r="D70" s="207" t="s">
        <v>584</v>
      </c>
      <c r="E70" s="241" t="s">
        <v>610</v>
      </c>
      <c r="F70" s="214">
        <v>0</v>
      </c>
      <c r="G70" s="207">
        <v>0</v>
      </c>
      <c r="H70" s="217">
        <v>0</v>
      </c>
      <c r="I70" s="214">
        <v>0</v>
      </c>
      <c r="J70" s="207">
        <v>0</v>
      </c>
      <c r="K70" s="217">
        <v>0</v>
      </c>
      <c r="L70" s="214">
        <v>0</v>
      </c>
      <c r="M70" s="207">
        <v>0</v>
      </c>
      <c r="N70" s="217">
        <v>0</v>
      </c>
      <c r="O70" s="207">
        <v>0</v>
      </c>
      <c r="P70" s="207">
        <v>0</v>
      </c>
      <c r="Q70" s="217">
        <v>0</v>
      </c>
      <c r="R70" s="214">
        <v>0</v>
      </c>
      <c r="S70" s="207">
        <v>0</v>
      </c>
      <c r="T70" s="217">
        <v>0</v>
      </c>
      <c r="U70" s="214">
        <v>0</v>
      </c>
      <c r="V70" s="207">
        <v>0</v>
      </c>
      <c r="W70" s="217">
        <v>0</v>
      </c>
      <c r="X70" s="210">
        <f>H70+K70+W70+N70+Q70+T70</f>
        <v>0</v>
      </c>
      <c r="Y70" s="308"/>
    </row>
    <row r="71" spans="1:25" s="153" customFormat="1">
      <c r="A71" s="134" t="s">
        <v>150</v>
      </c>
      <c r="B71" s="147" t="s">
        <v>123</v>
      </c>
      <c r="C71" s="148"/>
      <c r="D71" s="148"/>
      <c r="E71" s="148"/>
      <c r="F71" s="149">
        <v>0</v>
      </c>
      <c r="G71" s="149"/>
      <c r="H71" s="151">
        <f>H69+H70</f>
        <v>0</v>
      </c>
      <c r="I71" s="264">
        <v>0</v>
      </c>
      <c r="J71" s="265"/>
      <c r="K71" s="151">
        <f>K69+K70</f>
        <v>0</v>
      </c>
      <c r="L71" s="149">
        <v>0</v>
      </c>
      <c r="M71" s="149"/>
      <c r="N71" s="151">
        <f>N69+N70</f>
        <v>0</v>
      </c>
      <c r="O71" s="149"/>
      <c r="P71" s="149"/>
      <c r="Q71" s="151">
        <f>Q69+Q70</f>
        <v>0</v>
      </c>
      <c r="R71" s="149">
        <v>0</v>
      </c>
      <c r="S71" s="149"/>
      <c r="T71" s="151">
        <f>T69+T70</f>
        <v>0</v>
      </c>
      <c r="U71" s="149">
        <v>0</v>
      </c>
      <c r="V71" s="149"/>
      <c r="W71" s="151">
        <f>W69+W70</f>
        <v>0</v>
      </c>
      <c r="X71" s="151">
        <f>X69+X70</f>
        <v>0</v>
      </c>
      <c r="Y71" s="152"/>
    </row>
    <row r="72" spans="1:25" s="3" customFormat="1">
      <c r="A72" s="134" t="s">
        <v>151</v>
      </c>
      <c r="B72" s="170" t="s">
        <v>79</v>
      </c>
      <c r="C72" s="155"/>
      <c r="D72" s="155"/>
      <c r="E72" s="155"/>
      <c r="F72" s="155"/>
      <c r="G72" s="155"/>
      <c r="H72" s="171">
        <f>H24+H29+H41+H47+H52+H36+H60+H56+H64+H67+H71</f>
        <v>1731.1</v>
      </c>
      <c r="I72" s="278"/>
      <c r="J72" s="279"/>
      <c r="K72" s="293">
        <f>K24+K29+K41+K47+K52+K36+K60+K56+K64+K67+K71</f>
        <v>4995.8</v>
      </c>
      <c r="L72" s="172"/>
      <c r="M72" s="172"/>
      <c r="N72" s="171">
        <f>N24+N29+N41+N47+N52+N36+N60+N56+N64+N67+N71</f>
        <v>844</v>
      </c>
      <c r="O72" s="172"/>
      <c r="P72" s="172"/>
      <c r="Q72" s="171">
        <f>Q24+Q29+Q41+Q47+Q52+Q36+Q60+Q56+Q64+Q67+Q71</f>
        <v>823</v>
      </c>
      <c r="R72" s="172"/>
      <c r="S72" s="172"/>
      <c r="T72" s="171">
        <f>T24+T29+T41+T47+T52+T36+T60+T56+T64+T67</f>
        <v>836</v>
      </c>
      <c r="U72" s="172"/>
      <c r="V72" s="172"/>
      <c r="W72" s="171">
        <f>W24+W29+W41+W47+W52+W36+W60+W56+W64+W67</f>
        <v>0</v>
      </c>
      <c r="X72" s="171">
        <f>X24+X29+X41+X47+X52+X36+X60+X56+X64+X67+X71</f>
        <v>9229.9</v>
      </c>
      <c r="Y72" s="119"/>
    </row>
    <row r="73" spans="1:25" s="179" customFormat="1" ht="18.75" customHeight="1">
      <c r="A73" s="134" t="s">
        <v>152</v>
      </c>
      <c r="B73" s="469" t="s">
        <v>133</v>
      </c>
      <c r="C73" s="470"/>
      <c r="D73" s="174"/>
      <c r="E73" s="174"/>
      <c r="F73" s="164"/>
      <c r="G73" s="164"/>
      <c r="H73" s="166">
        <f>H74+H76+H77+H78+H80+H82+H79+H81</f>
        <v>2331.1</v>
      </c>
      <c r="I73" s="280"/>
      <c r="J73" s="281"/>
      <c r="K73" s="294">
        <f>K74+K76+K77+K78+K80+K82+K79+K81</f>
        <v>11795.8</v>
      </c>
      <c r="L73" s="175"/>
      <c r="M73" s="175"/>
      <c r="N73" s="166">
        <f>N74+N76+N77+N78+N80+N82+N79+N81</f>
        <v>5140</v>
      </c>
      <c r="O73" s="175"/>
      <c r="P73" s="175"/>
      <c r="Q73" s="166">
        <f>Q74+Q76+Q77+Q78+Q80+Q82+Q79+Q81</f>
        <v>2619</v>
      </c>
      <c r="R73" s="175"/>
      <c r="S73" s="175"/>
      <c r="T73" s="166">
        <f>T74+T76+T77+T78+T80+T82+T79+T81</f>
        <v>2632</v>
      </c>
      <c r="U73" s="175"/>
      <c r="V73" s="175"/>
      <c r="W73" s="166">
        <f>W74+W76+W77+W78+W80+W82+W79+W81</f>
        <v>2904</v>
      </c>
      <c r="X73" s="166">
        <f>W73+N73+K73+H73</f>
        <v>22170.899999999998</v>
      </c>
      <c r="Y73" s="178"/>
    </row>
    <row r="74" spans="1:25" s="184" customFormat="1" ht="26.25" customHeight="1">
      <c r="A74" s="134" t="s">
        <v>153</v>
      </c>
      <c r="B74" s="72" t="s">
        <v>78</v>
      </c>
      <c r="C74" s="180"/>
      <c r="D74" s="181"/>
      <c r="E74" s="181"/>
      <c r="F74" s="112"/>
      <c r="G74" s="112"/>
      <c r="H74" s="114">
        <f>H13</f>
        <v>600</v>
      </c>
      <c r="I74" s="272"/>
      <c r="J74" s="273"/>
      <c r="K74" s="277">
        <f>K13</f>
        <v>6800</v>
      </c>
      <c r="L74" s="112"/>
      <c r="M74" s="112"/>
      <c r="N74" s="114">
        <f>N13</f>
        <v>4296</v>
      </c>
      <c r="O74" s="112"/>
      <c r="P74" s="112"/>
      <c r="Q74" s="114">
        <f>Q13</f>
        <v>1796</v>
      </c>
      <c r="R74" s="112"/>
      <c r="S74" s="112"/>
      <c r="T74" s="114">
        <f>T13</f>
        <v>1796</v>
      </c>
      <c r="U74" s="112"/>
      <c r="V74" s="112"/>
      <c r="W74" s="114">
        <f>W13</f>
        <v>2904</v>
      </c>
      <c r="X74" s="115">
        <f>H74+K74+N74+Q74+W74+T74</f>
        <v>18192</v>
      </c>
      <c r="Y74" s="183"/>
    </row>
    <row r="75" spans="1:25" s="184" customFormat="1" ht="26.25" customHeight="1">
      <c r="A75" s="134" t="s">
        <v>154</v>
      </c>
      <c r="B75" s="141" t="s">
        <v>373</v>
      </c>
      <c r="C75" s="180"/>
      <c r="D75" s="181"/>
      <c r="E75" s="181"/>
      <c r="F75" s="112"/>
      <c r="G75" s="112"/>
      <c r="H75" s="114">
        <f>H14</f>
        <v>0</v>
      </c>
      <c r="I75" s="272"/>
      <c r="J75" s="273"/>
      <c r="K75" s="277">
        <f>K14</f>
        <v>0</v>
      </c>
      <c r="L75" s="112"/>
      <c r="M75" s="112"/>
      <c r="N75" s="114">
        <f>N14</f>
        <v>0</v>
      </c>
      <c r="O75" s="112"/>
      <c r="P75" s="112"/>
      <c r="Q75" s="114">
        <f>Q14</f>
        <v>0</v>
      </c>
      <c r="R75" s="112"/>
      <c r="S75" s="112"/>
      <c r="T75" s="114">
        <f>T14</f>
        <v>0</v>
      </c>
      <c r="U75" s="112"/>
      <c r="V75" s="112"/>
      <c r="W75" s="114">
        <f>W14</f>
        <v>685</v>
      </c>
      <c r="X75" s="115">
        <f t="shared" ref="X75:X82" si="1">H75+K75+N75+Q75+W75+T75</f>
        <v>685</v>
      </c>
      <c r="Y75" s="183"/>
    </row>
    <row r="76" spans="1:25" s="3" customFormat="1" ht="25.5">
      <c r="A76" s="134" t="s">
        <v>155</v>
      </c>
      <c r="B76" s="72" t="s">
        <v>87</v>
      </c>
      <c r="C76" s="172"/>
      <c r="D76" s="155"/>
      <c r="E76" s="155"/>
      <c r="F76" s="159"/>
      <c r="G76" s="159"/>
      <c r="H76" s="115">
        <f>H18+H26+H31+H38+H43+H49</f>
        <v>596</v>
      </c>
      <c r="I76" s="270"/>
      <c r="J76" s="271"/>
      <c r="K76" s="260">
        <f>K18+K26+K31+K38+K43+K49</f>
        <v>826.8</v>
      </c>
      <c r="L76" s="159"/>
      <c r="M76" s="159"/>
      <c r="N76" s="115">
        <f>N18+N26+N31+N38+N43+N49+N63</f>
        <v>427</v>
      </c>
      <c r="O76" s="159"/>
      <c r="P76" s="159"/>
      <c r="Q76" s="115">
        <f>Q18+Q26+Q31+Q38+Q43+Q49+Q63</f>
        <v>416</v>
      </c>
      <c r="R76" s="159"/>
      <c r="S76" s="159"/>
      <c r="T76" s="115">
        <f>T18+T26+T31+T38+T43+T49</f>
        <v>423</v>
      </c>
      <c r="U76" s="159"/>
      <c r="V76" s="159"/>
      <c r="W76" s="115">
        <f>W18+W26+W31+W38+W43+W49</f>
        <v>0</v>
      </c>
      <c r="X76" s="115">
        <f t="shared" si="1"/>
        <v>2688.8</v>
      </c>
      <c r="Y76" s="119"/>
    </row>
    <row r="77" spans="1:25" s="3" customFormat="1" ht="25.5">
      <c r="A77" s="134" t="s">
        <v>194</v>
      </c>
      <c r="B77" s="72" t="s">
        <v>88</v>
      </c>
      <c r="C77" s="172"/>
      <c r="D77" s="155"/>
      <c r="E77" s="155"/>
      <c r="F77" s="159"/>
      <c r="G77" s="159"/>
      <c r="H77" s="115">
        <f>H19+H27+H32+H39+H45+H50</f>
        <v>0</v>
      </c>
      <c r="I77" s="270"/>
      <c r="J77" s="271"/>
      <c r="K77" s="282">
        <f>K19+K27+K32+K39+K45+K50</f>
        <v>0</v>
      </c>
      <c r="L77" s="159"/>
      <c r="M77" s="159"/>
      <c r="N77" s="115">
        <f>N19+N27+N32+N39+N45+N50</f>
        <v>0</v>
      </c>
      <c r="O77" s="159"/>
      <c r="P77" s="159"/>
      <c r="Q77" s="115">
        <f>Q19+Q27+Q32+Q39+Q45+Q50</f>
        <v>0</v>
      </c>
      <c r="R77" s="159"/>
      <c r="S77" s="159"/>
      <c r="T77" s="115">
        <f>T19+T27+T32+T39+T45+T50</f>
        <v>0</v>
      </c>
      <c r="U77" s="159"/>
      <c r="V77" s="159"/>
      <c r="W77" s="115">
        <f>W19+W27+W32+W39+W45+W50</f>
        <v>0</v>
      </c>
      <c r="X77" s="115">
        <f t="shared" si="1"/>
        <v>0</v>
      </c>
      <c r="Y77" s="119"/>
    </row>
    <row r="78" spans="1:25" s="3" customFormat="1" ht="25.5">
      <c r="A78" s="134" t="s">
        <v>214</v>
      </c>
      <c r="B78" s="72" t="s">
        <v>532</v>
      </c>
      <c r="C78" s="172"/>
      <c r="D78" s="155"/>
      <c r="E78" s="155"/>
      <c r="F78" s="159"/>
      <c r="G78" s="159"/>
      <c r="H78" s="115">
        <f>H20+H28+H33+H40+H44+H54+H62+H66+H51+H68+H58</f>
        <v>922.1</v>
      </c>
      <c r="I78" s="270"/>
      <c r="J78" s="271"/>
      <c r="K78" s="260">
        <f>K20+K28+K33+K40+K44+K54+K62+K66+K51+K68+K58</f>
        <v>4169</v>
      </c>
      <c r="L78" s="159"/>
      <c r="M78" s="159"/>
      <c r="N78" s="115">
        <f>N20+N28+N33+N40+N44+N54+N62+N66+N51+N68+N58</f>
        <v>417</v>
      </c>
      <c r="O78" s="159"/>
      <c r="P78" s="159"/>
      <c r="Q78" s="115">
        <f>Q20+Q28+Q33+Q40+Q44+Q54+Q62+Q66+Q51+Q68+Q58</f>
        <v>407</v>
      </c>
      <c r="R78" s="159"/>
      <c r="S78" s="159"/>
      <c r="T78" s="115">
        <f>T20+T28+T33+T40+T44+T54+T62+T66+T51+T68+T58</f>
        <v>413</v>
      </c>
      <c r="U78" s="159"/>
      <c r="V78" s="159"/>
      <c r="W78" s="115">
        <f>W20+W28+W33+W40+W44+W54+W62+W66+W51+W68+W58</f>
        <v>0</v>
      </c>
      <c r="X78" s="115">
        <f t="shared" si="1"/>
        <v>6328.1</v>
      </c>
      <c r="Y78" s="119"/>
    </row>
    <row r="79" spans="1:25" s="3" customFormat="1" ht="40.5" customHeight="1">
      <c r="A79" s="134" t="s">
        <v>215</v>
      </c>
      <c r="B79" s="72" t="s">
        <v>318</v>
      </c>
      <c r="C79" s="155"/>
      <c r="D79" s="155"/>
      <c r="E79" s="155"/>
      <c r="F79" s="159"/>
      <c r="G79" s="159"/>
      <c r="H79" s="115">
        <f>H21</f>
        <v>101</v>
      </c>
      <c r="I79" s="270"/>
      <c r="J79" s="271"/>
      <c r="K79" s="282">
        <f>K21</f>
        <v>0</v>
      </c>
      <c r="L79" s="159"/>
      <c r="M79" s="159"/>
      <c r="N79" s="115">
        <f>N21</f>
        <v>0</v>
      </c>
      <c r="O79" s="159"/>
      <c r="P79" s="159"/>
      <c r="Q79" s="115">
        <f>Q21</f>
        <v>0</v>
      </c>
      <c r="R79" s="159"/>
      <c r="S79" s="159"/>
      <c r="T79" s="115">
        <f>T21</f>
        <v>0</v>
      </c>
      <c r="U79" s="159"/>
      <c r="V79" s="159"/>
      <c r="W79" s="115">
        <f>W21</f>
        <v>0</v>
      </c>
      <c r="X79" s="115">
        <f t="shared" si="1"/>
        <v>101</v>
      </c>
      <c r="Y79" s="119"/>
    </row>
    <row r="80" spans="1:25" s="3" customFormat="1" ht="37.5" customHeight="1">
      <c r="A80" s="310" t="s">
        <v>216</v>
      </c>
      <c r="B80" s="72" t="s">
        <v>90</v>
      </c>
      <c r="C80" s="155"/>
      <c r="D80" s="155"/>
      <c r="E80" s="155"/>
      <c r="F80" s="159"/>
      <c r="G80" s="159"/>
      <c r="H80" s="115">
        <f>H23</f>
        <v>0</v>
      </c>
      <c r="I80" s="270"/>
      <c r="J80" s="271"/>
      <c r="K80" s="282">
        <f>K23</f>
        <v>0</v>
      </c>
      <c r="L80" s="159"/>
      <c r="M80" s="159"/>
      <c r="N80" s="115">
        <f>N23</f>
        <v>0</v>
      </c>
      <c r="O80" s="159"/>
      <c r="P80" s="159"/>
      <c r="Q80" s="115">
        <f>Q23</f>
        <v>0</v>
      </c>
      <c r="R80" s="159"/>
      <c r="S80" s="159"/>
      <c r="T80" s="115">
        <f>T23</f>
        <v>0</v>
      </c>
      <c r="U80" s="159"/>
      <c r="V80" s="159"/>
      <c r="W80" s="115">
        <f>W23</f>
        <v>0</v>
      </c>
      <c r="X80" s="115">
        <f t="shared" si="1"/>
        <v>0</v>
      </c>
      <c r="Y80" s="119"/>
    </row>
    <row r="81" spans="1:38" s="3" customFormat="1" ht="25.5">
      <c r="A81" s="134" t="s">
        <v>380</v>
      </c>
      <c r="B81" s="72" t="s">
        <v>181</v>
      </c>
      <c r="C81" s="155"/>
      <c r="D81" s="155"/>
      <c r="E81" s="155"/>
      <c r="F81" s="159"/>
      <c r="G81" s="159"/>
      <c r="H81" s="115">
        <f>H22</f>
        <v>0</v>
      </c>
      <c r="I81" s="270"/>
      <c r="J81" s="271"/>
      <c r="K81" s="282">
        <f>K22</f>
        <v>0</v>
      </c>
      <c r="L81" s="159"/>
      <c r="M81" s="159"/>
      <c r="N81" s="115">
        <f>N22</f>
        <v>0</v>
      </c>
      <c r="O81" s="159"/>
      <c r="P81" s="159"/>
      <c r="Q81" s="115">
        <f>Q22</f>
        <v>0</v>
      </c>
      <c r="R81" s="159"/>
      <c r="S81" s="159"/>
      <c r="T81" s="115">
        <f>T22</f>
        <v>0</v>
      </c>
      <c r="U81" s="159"/>
      <c r="V81" s="159"/>
      <c r="W81" s="115">
        <f>W22</f>
        <v>0</v>
      </c>
      <c r="X81" s="115">
        <f t="shared" si="1"/>
        <v>0</v>
      </c>
      <c r="Y81" s="119"/>
    </row>
    <row r="82" spans="1:38" s="3" customFormat="1" ht="25.5">
      <c r="A82" s="310" t="s">
        <v>491</v>
      </c>
      <c r="B82" s="72" t="s">
        <v>442</v>
      </c>
      <c r="C82" s="155"/>
      <c r="D82" s="155"/>
      <c r="E82" s="155"/>
      <c r="F82" s="159"/>
      <c r="G82" s="159"/>
      <c r="H82" s="115">
        <f>H35</f>
        <v>112</v>
      </c>
      <c r="I82" s="270"/>
      <c r="J82" s="271"/>
      <c r="K82" s="282">
        <f>K35</f>
        <v>0</v>
      </c>
      <c r="L82" s="159"/>
      <c r="M82" s="159"/>
      <c r="N82" s="115">
        <f>N35</f>
        <v>0</v>
      </c>
      <c r="O82" s="159"/>
      <c r="P82" s="159"/>
      <c r="Q82" s="115">
        <f>Q35</f>
        <v>0</v>
      </c>
      <c r="R82" s="159"/>
      <c r="S82" s="159"/>
      <c r="T82" s="115">
        <f>T35</f>
        <v>0</v>
      </c>
      <c r="U82" s="159"/>
      <c r="V82" s="159"/>
      <c r="W82" s="115">
        <f>W35</f>
        <v>0</v>
      </c>
      <c r="X82" s="115">
        <f t="shared" si="1"/>
        <v>112</v>
      </c>
      <c r="Y82" s="119"/>
    </row>
    <row r="83" spans="1:38" s="3" customFormat="1" ht="41.25" hidden="1" customHeight="1">
      <c r="A83" s="121" t="s">
        <v>320</v>
      </c>
      <c r="B83" s="471" t="s">
        <v>179</v>
      </c>
      <c r="C83" s="472"/>
      <c r="D83" s="472"/>
      <c r="E83" s="472"/>
      <c r="F83" s="472"/>
      <c r="G83" s="472"/>
      <c r="H83" s="472"/>
      <c r="I83" s="472"/>
      <c r="J83" s="472"/>
      <c r="K83" s="472"/>
      <c r="L83" s="472"/>
      <c r="M83" s="472"/>
      <c r="N83" s="472"/>
      <c r="O83" s="472"/>
      <c r="P83" s="472"/>
      <c r="Q83" s="472"/>
      <c r="R83" s="472"/>
      <c r="S83" s="472"/>
      <c r="T83" s="472"/>
      <c r="U83" s="472"/>
      <c r="V83" s="472"/>
      <c r="W83" s="472"/>
      <c r="X83" s="473"/>
      <c r="Y83" s="123"/>
      <c r="Z83" s="124"/>
      <c r="AA83" s="124"/>
      <c r="AB83" s="124"/>
      <c r="AC83" s="124"/>
      <c r="AD83" s="124"/>
      <c r="AE83" s="124"/>
      <c r="AF83" s="125"/>
      <c r="AG83" s="125"/>
      <c r="AH83" s="125"/>
      <c r="AI83" s="125"/>
      <c r="AJ83" s="125"/>
      <c r="AK83" s="126"/>
      <c r="AL83" s="126"/>
    </row>
    <row r="84" spans="1:38" s="3" customFormat="1" ht="82.5" hidden="1" customHeight="1">
      <c r="A84" s="134" t="s">
        <v>160</v>
      </c>
      <c r="B84" s="186" t="s">
        <v>156</v>
      </c>
      <c r="C84" s="135" t="s">
        <v>157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112">
        <v>0</v>
      </c>
      <c r="M84" s="112">
        <v>0</v>
      </c>
      <c r="N84" s="182">
        <v>0</v>
      </c>
      <c r="O84" s="112">
        <v>0</v>
      </c>
      <c r="P84" s="112">
        <v>0</v>
      </c>
      <c r="Q84" s="182">
        <v>0</v>
      </c>
      <c r="R84" s="112">
        <v>0</v>
      </c>
      <c r="S84" s="112">
        <v>0</v>
      </c>
      <c r="T84" s="182">
        <v>0</v>
      </c>
      <c r="U84" s="112">
        <v>0</v>
      </c>
      <c r="V84" s="112">
        <v>0</v>
      </c>
      <c r="W84" s="182">
        <v>0</v>
      </c>
      <c r="X84" s="187">
        <f>H84+K84+W84</f>
        <v>0</v>
      </c>
      <c r="Y84" s="123" t="s">
        <v>198</v>
      </c>
      <c r="Z84" s="124"/>
      <c r="AA84" s="124"/>
      <c r="AB84" s="124"/>
      <c r="AC84" s="124"/>
      <c r="AD84" s="124"/>
      <c r="AE84" s="124"/>
      <c r="AF84" s="125"/>
      <c r="AG84" s="125"/>
      <c r="AH84" s="125"/>
      <c r="AI84" s="125"/>
      <c r="AJ84" s="125"/>
      <c r="AK84" s="126"/>
      <c r="AL84" s="126"/>
    </row>
    <row r="85" spans="1:38" s="3" customFormat="1" ht="60.75" hidden="1" customHeight="1">
      <c r="A85" s="134" t="s">
        <v>161</v>
      </c>
      <c r="B85" s="186" t="s">
        <v>158</v>
      </c>
      <c r="C85" s="135" t="s">
        <v>76</v>
      </c>
      <c r="D85" s="113" t="s">
        <v>584</v>
      </c>
      <c r="E85" s="135" t="s">
        <v>69</v>
      </c>
      <c r="F85" s="112">
        <v>0</v>
      </c>
      <c r="G85" s="112">
        <v>0</v>
      </c>
      <c r="H85" s="182">
        <v>0</v>
      </c>
      <c r="I85" s="272">
        <v>0</v>
      </c>
      <c r="J85" s="272">
        <v>0</v>
      </c>
      <c r="K85" s="283">
        <v>0</v>
      </c>
      <c r="L85" s="112">
        <v>0</v>
      </c>
      <c r="M85" s="112">
        <v>0</v>
      </c>
      <c r="N85" s="182">
        <v>0</v>
      </c>
      <c r="O85" s="112">
        <v>0</v>
      </c>
      <c r="P85" s="112">
        <v>0</v>
      </c>
      <c r="Q85" s="182">
        <v>0</v>
      </c>
      <c r="R85" s="112">
        <v>0</v>
      </c>
      <c r="S85" s="112">
        <v>0</v>
      </c>
      <c r="T85" s="182">
        <v>0</v>
      </c>
      <c r="U85" s="112">
        <v>0</v>
      </c>
      <c r="V85" s="112">
        <v>0</v>
      </c>
      <c r="W85" s="182">
        <v>0</v>
      </c>
      <c r="X85" s="187">
        <f>H85+K85+W85+N85</f>
        <v>0</v>
      </c>
      <c r="Y85" s="123" t="s">
        <v>197</v>
      </c>
      <c r="Z85" s="124"/>
      <c r="AA85" s="124"/>
      <c r="AB85" s="124"/>
      <c r="AC85" s="124"/>
      <c r="AD85" s="124"/>
      <c r="AE85" s="124"/>
      <c r="AF85" s="125"/>
      <c r="AG85" s="125"/>
      <c r="AH85" s="125"/>
      <c r="AI85" s="125"/>
      <c r="AJ85" s="125"/>
      <c r="AK85" s="126"/>
      <c r="AL85" s="126"/>
    </row>
    <row r="86" spans="1:38" s="3" customFormat="1" ht="70.5" hidden="1" customHeight="1">
      <c r="A86" s="134" t="s">
        <v>162</v>
      </c>
      <c r="B86" s="186" t="s">
        <v>159</v>
      </c>
      <c r="C86" s="135" t="s">
        <v>181</v>
      </c>
      <c r="D86" s="113" t="s">
        <v>584</v>
      </c>
      <c r="E86" s="135" t="s">
        <v>69</v>
      </c>
      <c r="F86" s="112">
        <v>0</v>
      </c>
      <c r="G86" s="112">
        <v>0</v>
      </c>
      <c r="H86" s="182">
        <v>0</v>
      </c>
      <c r="I86" s="272">
        <v>0</v>
      </c>
      <c r="J86" s="272">
        <v>0</v>
      </c>
      <c r="K86" s="283">
        <v>0</v>
      </c>
      <c r="L86" s="112">
        <v>0</v>
      </c>
      <c r="M86" s="112">
        <v>0</v>
      </c>
      <c r="N86" s="182">
        <v>0</v>
      </c>
      <c r="O86" s="112">
        <v>0</v>
      </c>
      <c r="P86" s="112">
        <v>0</v>
      </c>
      <c r="Q86" s="182">
        <v>0</v>
      </c>
      <c r="R86" s="112">
        <v>0</v>
      </c>
      <c r="S86" s="112">
        <v>0</v>
      </c>
      <c r="T86" s="182">
        <v>0</v>
      </c>
      <c r="U86" s="112">
        <v>0</v>
      </c>
      <c r="V86" s="112">
        <v>0</v>
      </c>
      <c r="W86" s="182">
        <v>0</v>
      </c>
      <c r="X86" s="187">
        <f>H86+K86+W86+N86</f>
        <v>0</v>
      </c>
      <c r="Y86" s="123" t="s">
        <v>198</v>
      </c>
      <c r="Z86" s="124"/>
      <c r="AA86" s="124"/>
      <c r="AB86" s="124"/>
      <c r="AC86" s="124"/>
      <c r="AD86" s="124"/>
      <c r="AE86" s="124"/>
      <c r="AF86" s="125"/>
      <c r="AG86" s="125"/>
      <c r="AH86" s="125"/>
      <c r="AI86" s="125"/>
      <c r="AJ86" s="125"/>
      <c r="AK86" s="126"/>
      <c r="AL86" s="126"/>
    </row>
    <row r="87" spans="1:38" s="153" customFormat="1" ht="33.75" hidden="1" customHeight="1">
      <c r="A87" s="134" t="s">
        <v>163</v>
      </c>
      <c r="B87" s="469" t="s">
        <v>174</v>
      </c>
      <c r="C87" s="470"/>
      <c r="D87" s="188"/>
      <c r="E87" s="188"/>
      <c r="F87" s="188"/>
      <c r="G87" s="188"/>
      <c r="H87" s="189">
        <f>H88+H89+H90</f>
        <v>0</v>
      </c>
      <c r="I87" s="284"/>
      <c r="J87" s="284"/>
      <c r="K87" s="285">
        <f>K88+K89+K90</f>
        <v>0</v>
      </c>
      <c r="L87" s="188"/>
      <c r="M87" s="188"/>
      <c r="N87" s="189">
        <f>N88+N89+N90</f>
        <v>0</v>
      </c>
      <c r="O87" s="188"/>
      <c r="P87" s="188"/>
      <c r="Q87" s="189">
        <f>Q88+Q89+Q90</f>
        <v>0</v>
      </c>
      <c r="R87" s="188"/>
      <c r="S87" s="188"/>
      <c r="T87" s="189">
        <f>T88+T89+T90</f>
        <v>0</v>
      </c>
      <c r="U87" s="188"/>
      <c r="V87" s="188"/>
      <c r="W87" s="189">
        <f>W88+W89+W90</f>
        <v>0</v>
      </c>
      <c r="X87" s="190">
        <f>H87+K87+W87+N87</f>
        <v>0</v>
      </c>
      <c r="Y87" s="191"/>
      <c r="Z87" s="192"/>
      <c r="AA87" s="192"/>
      <c r="AB87" s="192"/>
      <c r="AC87" s="192"/>
      <c r="AD87" s="192"/>
      <c r="AE87" s="192"/>
      <c r="AF87" s="193"/>
      <c r="AG87" s="193"/>
      <c r="AH87" s="193"/>
      <c r="AI87" s="193"/>
      <c r="AJ87" s="193"/>
      <c r="AK87" s="194"/>
      <c r="AL87" s="194"/>
    </row>
    <row r="88" spans="1:38" s="3" customFormat="1" ht="24.75" hidden="1" customHeight="1">
      <c r="A88" s="134" t="s">
        <v>168</v>
      </c>
      <c r="B88" s="135" t="s">
        <v>157</v>
      </c>
      <c r="C88" s="195"/>
      <c r="D88" s="196"/>
      <c r="E88" s="196"/>
      <c r="F88" s="196"/>
      <c r="G88" s="196"/>
      <c r="H88" s="197">
        <f>H84</f>
        <v>0</v>
      </c>
      <c r="I88" s="286"/>
      <c r="J88" s="286"/>
      <c r="K88" s="287">
        <f>K84</f>
        <v>0</v>
      </c>
      <c r="L88" s="196"/>
      <c r="M88" s="196"/>
      <c r="N88" s="197">
        <f>N84</f>
        <v>0</v>
      </c>
      <c r="O88" s="196"/>
      <c r="P88" s="196"/>
      <c r="Q88" s="197">
        <f>Q84</f>
        <v>0</v>
      </c>
      <c r="R88" s="196"/>
      <c r="S88" s="196"/>
      <c r="T88" s="197">
        <f>T84</f>
        <v>0</v>
      </c>
      <c r="U88" s="196"/>
      <c r="V88" s="196"/>
      <c r="W88" s="197">
        <f>W84</f>
        <v>0</v>
      </c>
      <c r="X88" s="187">
        <f>H88+K88+W88</f>
        <v>0</v>
      </c>
      <c r="Y88" s="123"/>
      <c r="Z88" s="124"/>
      <c r="AA88" s="124"/>
      <c r="AB88" s="124"/>
      <c r="AC88" s="124"/>
      <c r="AD88" s="124"/>
      <c r="AE88" s="124"/>
      <c r="AF88" s="125"/>
      <c r="AG88" s="125"/>
      <c r="AH88" s="125"/>
      <c r="AI88" s="125"/>
      <c r="AJ88" s="125"/>
      <c r="AK88" s="126"/>
      <c r="AL88" s="126"/>
    </row>
    <row r="89" spans="1:38" s="3" customFormat="1" ht="24" hidden="1" customHeight="1">
      <c r="A89" s="134" t="s">
        <v>169</v>
      </c>
      <c r="B89" s="135" t="s">
        <v>76</v>
      </c>
      <c r="C89" s="195"/>
      <c r="D89" s="196"/>
      <c r="E89" s="196"/>
      <c r="F89" s="196"/>
      <c r="G89" s="196"/>
      <c r="H89" s="197">
        <f>H85</f>
        <v>0</v>
      </c>
      <c r="I89" s="286"/>
      <c r="J89" s="286"/>
      <c r="K89" s="287">
        <f>K85</f>
        <v>0</v>
      </c>
      <c r="L89" s="196"/>
      <c r="M89" s="196"/>
      <c r="N89" s="197">
        <f>N85</f>
        <v>0</v>
      </c>
      <c r="O89" s="196"/>
      <c r="P89" s="196"/>
      <c r="Q89" s="197">
        <f>Q85</f>
        <v>0</v>
      </c>
      <c r="R89" s="196"/>
      <c r="S89" s="196"/>
      <c r="T89" s="197">
        <f>T85</f>
        <v>0</v>
      </c>
      <c r="U89" s="196"/>
      <c r="V89" s="196"/>
      <c r="W89" s="197">
        <f>W85</f>
        <v>0</v>
      </c>
      <c r="X89" s="197">
        <f>X85</f>
        <v>0</v>
      </c>
      <c r="Y89" s="123"/>
      <c r="Z89" s="124"/>
      <c r="AA89" s="124"/>
      <c r="AB89" s="124"/>
      <c r="AC89" s="124"/>
      <c r="AD89" s="124"/>
      <c r="AE89" s="124"/>
      <c r="AF89" s="125"/>
      <c r="AG89" s="125"/>
      <c r="AH89" s="125"/>
      <c r="AI89" s="125"/>
      <c r="AJ89" s="125"/>
      <c r="AK89" s="126"/>
      <c r="AL89" s="126"/>
    </row>
    <row r="90" spans="1:38" s="3" customFormat="1" ht="32.25" hidden="1" customHeight="1">
      <c r="A90" s="134" t="s">
        <v>170</v>
      </c>
      <c r="B90" s="135" t="s">
        <v>181</v>
      </c>
      <c r="C90" s="196"/>
      <c r="D90" s="196"/>
      <c r="E90" s="196"/>
      <c r="F90" s="196"/>
      <c r="G90" s="196"/>
      <c r="H90" s="197">
        <f>H86</f>
        <v>0</v>
      </c>
      <c r="I90" s="286"/>
      <c r="J90" s="286"/>
      <c r="K90" s="287">
        <f>K86</f>
        <v>0</v>
      </c>
      <c r="L90" s="196"/>
      <c r="M90" s="196"/>
      <c r="N90" s="197">
        <f>N86</f>
        <v>0</v>
      </c>
      <c r="O90" s="196"/>
      <c r="P90" s="196"/>
      <c r="Q90" s="197">
        <f>Q86</f>
        <v>0</v>
      </c>
      <c r="R90" s="196"/>
      <c r="S90" s="196"/>
      <c r="T90" s="196">
        <f>T86</f>
        <v>0</v>
      </c>
      <c r="U90" s="196"/>
      <c r="V90" s="196"/>
      <c r="W90" s="196">
        <f>W86</f>
        <v>0</v>
      </c>
      <c r="X90" s="196">
        <f>X86</f>
        <v>0</v>
      </c>
      <c r="Y90" s="123"/>
      <c r="Z90" s="124"/>
      <c r="AA90" s="124"/>
      <c r="AB90" s="124"/>
      <c r="AC90" s="124"/>
      <c r="AD90" s="124"/>
      <c r="AE90" s="124"/>
      <c r="AF90" s="125"/>
      <c r="AG90" s="125"/>
      <c r="AH90" s="125"/>
      <c r="AI90" s="125"/>
      <c r="AJ90" s="125"/>
      <c r="AK90" s="126"/>
      <c r="AL90" s="126"/>
    </row>
    <row r="91" spans="1:38" s="3" customFormat="1" ht="14.25" customHeight="1">
      <c r="A91" s="121" t="s">
        <v>217</v>
      </c>
      <c r="B91" s="461" t="s">
        <v>218</v>
      </c>
      <c r="C91" s="462"/>
      <c r="D91" s="462"/>
      <c r="E91" s="462"/>
      <c r="F91" s="462"/>
      <c r="G91" s="462"/>
      <c r="H91" s="462"/>
      <c r="I91" s="462"/>
      <c r="J91" s="462"/>
      <c r="K91" s="462"/>
      <c r="L91" s="462"/>
      <c r="M91" s="462"/>
      <c r="N91" s="462"/>
      <c r="O91" s="462"/>
      <c r="P91" s="462"/>
      <c r="Q91" s="462"/>
      <c r="R91" s="462"/>
      <c r="S91" s="462"/>
      <c r="T91" s="462"/>
      <c r="U91" s="462"/>
      <c r="V91" s="462"/>
      <c r="W91" s="462"/>
      <c r="X91" s="463"/>
      <c r="Y91" s="123"/>
      <c r="Z91" s="124"/>
      <c r="AA91" s="124"/>
      <c r="AB91" s="124"/>
      <c r="AC91" s="124"/>
      <c r="AD91" s="124"/>
      <c r="AE91" s="124"/>
      <c r="AF91" s="125"/>
      <c r="AG91" s="125"/>
      <c r="AH91" s="125"/>
      <c r="AI91" s="125"/>
      <c r="AJ91" s="125"/>
      <c r="AK91" s="126"/>
      <c r="AL91" s="126"/>
    </row>
    <row r="92" spans="1:38" s="3" customFormat="1" ht="171" customHeight="1">
      <c r="A92" s="134" t="s">
        <v>160</v>
      </c>
      <c r="B92" s="198" t="s">
        <v>176</v>
      </c>
      <c r="C92" s="247" t="s">
        <v>593</v>
      </c>
      <c r="D92" s="113" t="s">
        <v>584</v>
      </c>
      <c r="E92" s="135" t="s">
        <v>569</v>
      </c>
      <c r="F92" s="199" t="s">
        <v>332</v>
      </c>
      <c r="G92" s="113" t="s">
        <v>336</v>
      </c>
      <c r="H92" s="182">
        <f>4926-160-20</f>
        <v>4746</v>
      </c>
      <c r="I92" s="288" t="s">
        <v>527</v>
      </c>
      <c r="J92" s="273" t="s">
        <v>528</v>
      </c>
      <c r="K92" s="283">
        <f>4926-52+335</f>
        <v>5209</v>
      </c>
      <c r="L92" s="199" t="s">
        <v>594</v>
      </c>
      <c r="M92" s="273" t="s">
        <v>528</v>
      </c>
      <c r="N92" s="182">
        <v>4926</v>
      </c>
      <c r="O92" s="199" t="s">
        <v>595</v>
      </c>
      <c r="P92" s="273" t="s">
        <v>528</v>
      </c>
      <c r="Q92" s="182">
        <v>4803</v>
      </c>
      <c r="R92" s="199" t="s">
        <v>596</v>
      </c>
      <c r="S92" s="113" t="s">
        <v>251</v>
      </c>
      <c r="T92" s="182">
        <v>4877</v>
      </c>
      <c r="U92" s="199" t="s">
        <v>594</v>
      </c>
      <c r="V92" s="273" t="s">
        <v>528</v>
      </c>
      <c r="W92" s="182">
        <v>9852</v>
      </c>
      <c r="X92" s="115">
        <f>H92+K92+N92+Q92+W92+T92</f>
        <v>34413</v>
      </c>
      <c r="Y92" s="119"/>
    </row>
    <row r="93" spans="1:38" s="3" customFormat="1" ht="80.25" hidden="1" customHeight="1">
      <c r="A93" s="134" t="s">
        <v>161</v>
      </c>
      <c r="B93" s="200" t="s">
        <v>182</v>
      </c>
      <c r="C93" s="135" t="s">
        <v>157</v>
      </c>
      <c r="D93" s="113" t="s">
        <v>584</v>
      </c>
      <c r="E93" s="135" t="s">
        <v>69</v>
      </c>
      <c r="F93" s="159">
        <v>0</v>
      </c>
      <c r="G93" s="159">
        <v>0</v>
      </c>
      <c r="H93" s="182">
        <v>0</v>
      </c>
      <c r="I93" s="270">
        <v>0</v>
      </c>
      <c r="J93" s="270">
        <v>0</v>
      </c>
      <c r="K93" s="283">
        <v>0</v>
      </c>
      <c r="L93" s="159">
        <v>0</v>
      </c>
      <c r="M93" s="159">
        <v>0</v>
      </c>
      <c r="N93" s="182">
        <v>0</v>
      </c>
      <c r="O93" s="159">
        <v>0</v>
      </c>
      <c r="P93" s="159">
        <v>0</v>
      </c>
      <c r="Q93" s="182">
        <v>0</v>
      </c>
      <c r="R93" s="159">
        <v>0</v>
      </c>
      <c r="S93" s="159">
        <v>0</v>
      </c>
      <c r="T93" s="182">
        <v>0</v>
      </c>
      <c r="U93" s="159">
        <v>0</v>
      </c>
      <c r="V93" s="159">
        <v>0</v>
      </c>
      <c r="W93" s="182">
        <v>0</v>
      </c>
      <c r="X93" s="185">
        <f>H93+K93+W93+N93</f>
        <v>0</v>
      </c>
      <c r="Y93" s="119"/>
    </row>
    <row r="94" spans="1:38" s="3" customFormat="1" ht="80.25" hidden="1" customHeight="1">
      <c r="A94" s="134" t="s">
        <v>162</v>
      </c>
      <c r="B94" s="200" t="s">
        <v>180</v>
      </c>
      <c r="C94" s="135" t="s">
        <v>157</v>
      </c>
      <c r="D94" s="113" t="s">
        <v>584</v>
      </c>
      <c r="E94" s="135" t="s">
        <v>69</v>
      </c>
      <c r="F94" s="159">
        <v>0</v>
      </c>
      <c r="G94" s="159">
        <v>0</v>
      </c>
      <c r="H94" s="182">
        <v>0</v>
      </c>
      <c r="I94" s="270">
        <v>0</v>
      </c>
      <c r="J94" s="270">
        <v>0</v>
      </c>
      <c r="K94" s="283">
        <v>0</v>
      </c>
      <c r="L94" s="112">
        <v>0</v>
      </c>
      <c r="M94" s="112">
        <v>0</v>
      </c>
      <c r="N94" s="182">
        <v>0</v>
      </c>
      <c r="O94" s="112">
        <v>0</v>
      </c>
      <c r="P94" s="112">
        <v>0</v>
      </c>
      <c r="Q94" s="182">
        <v>0</v>
      </c>
      <c r="R94" s="112">
        <v>0</v>
      </c>
      <c r="S94" s="112">
        <v>0</v>
      </c>
      <c r="T94" s="182">
        <v>0</v>
      </c>
      <c r="U94" s="112">
        <v>0</v>
      </c>
      <c r="V94" s="112">
        <v>0</v>
      </c>
      <c r="W94" s="182">
        <v>0</v>
      </c>
      <c r="X94" s="185">
        <f>H94+K94+W94+N94</f>
        <v>0</v>
      </c>
      <c r="Y94" s="123" t="s">
        <v>198</v>
      </c>
    </row>
    <row r="95" spans="1:38" s="153" customFormat="1" ht="18" customHeight="1">
      <c r="A95" s="134" t="s">
        <v>161</v>
      </c>
      <c r="B95" s="469" t="s">
        <v>174</v>
      </c>
      <c r="C95" s="470"/>
      <c r="D95" s="201"/>
      <c r="E95" s="201"/>
      <c r="F95" s="201"/>
      <c r="G95" s="201"/>
      <c r="H95" s="202">
        <f>H96+H97</f>
        <v>4746</v>
      </c>
      <c r="I95" s="289"/>
      <c r="J95" s="289"/>
      <c r="K95" s="295">
        <f>K96+K97</f>
        <v>5209</v>
      </c>
      <c r="L95" s="201"/>
      <c r="M95" s="201"/>
      <c r="N95" s="202">
        <f>N96+N97</f>
        <v>4926</v>
      </c>
      <c r="O95" s="201"/>
      <c r="P95" s="201"/>
      <c r="Q95" s="202">
        <f>Q96+Q97</f>
        <v>4803</v>
      </c>
      <c r="R95" s="201"/>
      <c r="S95" s="201"/>
      <c r="T95" s="202">
        <f>T96+T97</f>
        <v>4877</v>
      </c>
      <c r="U95" s="201"/>
      <c r="V95" s="201"/>
      <c r="W95" s="202">
        <f>W96+W97</f>
        <v>9852</v>
      </c>
      <c r="X95" s="202">
        <f>X96+X97</f>
        <v>29536</v>
      </c>
      <c r="Y95" s="152"/>
    </row>
    <row r="96" spans="1:38" s="3" customFormat="1" ht="51.75" customHeight="1">
      <c r="A96" s="134" t="s">
        <v>162</v>
      </c>
      <c r="B96" s="247" t="s">
        <v>597</v>
      </c>
      <c r="C96" s="155"/>
      <c r="D96" s="159"/>
      <c r="E96" s="159"/>
      <c r="F96" s="159"/>
      <c r="G96" s="159"/>
      <c r="H96" s="185">
        <f>H92</f>
        <v>4746</v>
      </c>
      <c r="I96" s="270"/>
      <c r="J96" s="270"/>
      <c r="K96" s="282">
        <f>K92</f>
        <v>5209</v>
      </c>
      <c r="L96" s="159"/>
      <c r="M96" s="159"/>
      <c r="N96" s="185">
        <f>N92</f>
        <v>4926</v>
      </c>
      <c r="O96" s="159"/>
      <c r="P96" s="159"/>
      <c r="Q96" s="185">
        <f>Q92</f>
        <v>4803</v>
      </c>
      <c r="R96" s="159"/>
      <c r="S96" s="159"/>
      <c r="T96" s="185">
        <f>T92</f>
        <v>4877</v>
      </c>
      <c r="U96" s="159"/>
      <c r="V96" s="159"/>
      <c r="W96" s="185">
        <f>W92</f>
        <v>9852</v>
      </c>
      <c r="X96" s="185">
        <f>H96+K96+N96+Q96+W96</f>
        <v>29536</v>
      </c>
      <c r="Y96" s="119"/>
    </row>
    <row r="97" spans="1:40" s="3" customFormat="1" ht="25.5" hidden="1" customHeight="1">
      <c r="A97" s="134" t="s">
        <v>173</v>
      </c>
      <c r="B97" s="135" t="s">
        <v>157</v>
      </c>
      <c r="C97" s="155"/>
      <c r="D97" s="159"/>
      <c r="E97" s="159"/>
      <c r="F97" s="159"/>
      <c r="G97" s="159"/>
      <c r="H97" s="185">
        <f>H93++H94</f>
        <v>0</v>
      </c>
      <c r="I97" s="270"/>
      <c r="J97" s="270"/>
      <c r="K97" s="282">
        <f>K93++K94</f>
        <v>0</v>
      </c>
      <c r="L97" s="159"/>
      <c r="M97" s="159"/>
      <c r="N97" s="185">
        <f>N93++N94</f>
        <v>0</v>
      </c>
      <c r="O97" s="159"/>
      <c r="P97" s="159"/>
      <c r="Q97" s="185">
        <f>Q93++Q94</f>
        <v>0</v>
      </c>
      <c r="R97" s="159"/>
      <c r="S97" s="159"/>
      <c r="T97" s="185">
        <f>T93++T94</f>
        <v>0</v>
      </c>
      <c r="U97" s="159"/>
      <c r="V97" s="159"/>
      <c r="W97" s="185">
        <f>W93++W94</f>
        <v>0</v>
      </c>
      <c r="X97" s="185">
        <f>X93++X94</f>
        <v>0</v>
      </c>
      <c r="Y97" s="119"/>
    </row>
    <row r="98" spans="1:40" s="3" customFormat="1" ht="19.5" customHeight="1">
      <c r="A98" s="134" t="s">
        <v>297</v>
      </c>
      <c r="B98" s="495" t="s">
        <v>381</v>
      </c>
      <c r="C98" s="495"/>
      <c r="D98" s="495"/>
      <c r="E98" s="495"/>
      <c r="F98" s="495"/>
      <c r="G98" s="495"/>
      <c r="H98" s="495"/>
      <c r="I98" s="495"/>
      <c r="J98" s="495"/>
      <c r="K98" s="495"/>
      <c r="L98" s="495"/>
      <c r="M98" s="495"/>
      <c r="N98" s="495"/>
      <c r="O98" s="495"/>
      <c r="P98" s="495"/>
      <c r="Q98" s="495"/>
      <c r="R98" s="495"/>
      <c r="S98" s="495"/>
      <c r="T98" s="495"/>
      <c r="U98" s="495"/>
      <c r="V98" s="495"/>
      <c r="W98" s="495"/>
      <c r="X98" s="495"/>
      <c r="Y98" s="248"/>
      <c r="Z98" s="248"/>
      <c r="AA98" s="248"/>
      <c r="AB98" s="248"/>
      <c r="AC98" s="248"/>
      <c r="AD98" s="248"/>
      <c r="AE98" s="248"/>
      <c r="AF98" s="248"/>
      <c r="AG98" s="248"/>
      <c r="AH98" s="248"/>
      <c r="AI98" s="248"/>
      <c r="AJ98" s="248"/>
      <c r="AK98" s="248"/>
      <c r="AL98" s="126"/>
      <c r="AM98" s="126"/>
      <c r="AN98" s="126"/>
    </row>
    <row r="99" spans="1:40" s="3" customFormat="1" ht="81.75" customHeight="1">
      <c r="A99" s="134" t="s">
        <v>164</v>
      </c>
      <c r="B99" s="249" t="s">
        <v>382</v>
      </c>
      <c r="C99" s="250" t="s">
        <v>157</v>
      </c>
      <c r="D99" s="113" t="s">
        <v>584</v>
      </c>
      <c r="E99" s="135" t="s">
        <v>577</v>
      </c>
      <c r="F99" s="112">
        <v>0</v>
      </c>
      <c r="G99" s="113">
        <v>0</v>
      </c>
      <c r="H99" s="114">
        <v>0</v>
      </c>
      <c r="I99" s="272" t="s">
        <v>492</v>
      </c>
      <c r="J99" s="272" t="s">
        <v>529</v>
      </c>
      <c r="K99" s="282">
        <f>852-2-2</f>
        <v>848</v>
      </c>
      <c r="L99" s="112" t="s">
        <v>530</v>
      </c>
      <c r="M99" s="214" t="s">
        <v>611</v>
      </c>
      <c r="N99" s="204">
        <v>848</v>
      </c>
      <c r="O99" s="112" t="s">
        <v>493</v>
      </c>
      <c r="P99" s="214" t="s">
        <v>612</v>
      </c>
      <c r="Q99" s="204">
        <v>846</v>
      </c>
      <c r="R99" s="112">
        <v>0</v>
      </c>
      <c r="S99" s="113">
        <v>0</v>
      </c>
      <c r="T99" s="114">
        <v>0</v>
      </c>
      <c r="U99" s="112">
        <v>0</v>
      </c>
      <c r="V99" s="113">
        <v>0</v>
      </c>
      <c r="W99" s="114">
        <v>0</v>
      </c>
      <c r="X99" s="210">
        <f>H99+K99+N99+Q99+W99</f>
        <v>2542</v>
      </c>
      <c r="Y99" s="119"/>
    </row>
    <row r="100" spans="1:40" s="3" customFormat="1" ht="25.5" customHeight="1">
      <c r="A100" s="134" t="s">
        <v>165</v>
      </c>
      <c r="B100" s="469" t="s">
        <v>385</v>
      </c>
      <c r="C100" s="470"/>
      <c r="D100" s="159"/>
      <c r="E100" s="159"/>
      <c r="F100" s="159"/>
      <c r="G100" s="159"/>
      <c r="H100" s="202">
        <f>H99</f>
        <v>0</v>
      </c>
      <c r="I100" s="289"/>
      <c r="J100" s="289"/>
      <c r="K100" s="295">
        <f>K99</f>
        <v>848</v>
      </c>
      <c r="L100" s="201"/>
      <c r="M100" s="201"/>
      <c r="N100" s="206">
        <f>N99</f>
        <v>848</v>
      </c>
      <c r="O100" s="201"/>
      <c r="P100" s="201"/>
      <c r="Q100" s="206">
        <f>Q99</f>
        <v>846</v>
      </c>
      <c r="R100" s="201"/>
      <c r="S100" s="201"/>
      <c r="T100" s="202">
        <f>T99</f>
        <v>0</v>
      </c>
      <c r="U100" s="201"/>
      <c r="V100" s="201"/>
      <c r="W100" s="202">
        <f>W99</f>
        <v>0</v>
      </c>
      <c r="X100" s="206">
        <f>X99</f>
        <v>2542</v>
      </c>
      <c r="Y100" s="119"/>
    </row>
    <row r="101" spans="1:40" s="3" customFormat="1" ht="25.5" customHeight="1">
      <c r="A101" s="134" t="s">
        <v>166</v>
      </c>
      <c r="B101" s="250" t="s">
        <v>157</v>
      </c>
      <c r="C101" s="223"/>
      <c r="D101" s="159"/>
      <c r="E101" s="159"/>
      <c r="F101" s="159"/>
      <c r="G101" s="159"/>
      <c r="H101" s="185">
        <f>H99</f>
        <v>0</v>
      </c>
      <c r="I101" s="270"/>
      <c r="J101" s="270"/>
      <c r="K101" s="282">
        <f>K99</f>
        <v>848</v>
      </c>
      <c r="L101" s="159"/>
      <c r="M101" s="159"/>
      <c r="N101" s="204">
        <f>N99</f>
        <v>848</v>
      </c>
      <c r="O101" s="159"/>
      <c r="P101" s="159"/>
      <c r="Q101" s="204">
        <f>Q99</f>
        <v>846</v>
      </c>
      <c r="R101" s="159"/>
      <c r="S101" s="159"/>
      <c r="T101" s="185">
        <f>T99</f>
        <v>0</v>
      </c>
      <c r="U101" s="159"/>
      <c r="V101" s="159"/>
      <c r="W101" s="185">
        <f>W99</f>
        <v>0</v>
      </c>
      <c r="X101" s="204">
        <f>X99</f>
        <v>2542</v>
      </c>
      <c r="Y101" s="119"/>
    </row>
    <row r="102" spans="1:40" s="3" customFormat="1" ht="31.5" customHeight="1">
      <c r="A102" s="134" t="s">
        <v>386</v>
      </c>
      <c r="B102" s="474" t="s">
        <v>175</v>
      </c>
      <c r="C102" s="475"/>
      <c r="D102" s="203"/>
      <c r="E102" s="203"/>
      <c r="F102" s="203"/>
      <c r="G102" s="203"/>
      <c r="H102" s="202">
        <f>H103+H104+H105+H106+H107+H108+H109+H110+H111+H112</f>
        <v>7077.1</v>
      </c>
      <c r="I102" s="290"/>
      <c r="J102" s="290"/>
      <c r="K102" s="295">
        <f>K103+K104+K105+K106+K107+K108+K109+K110+K111+K112</f>
        <v>17852.8</v>
      </c>
      <c r="L102" s="203"/>
      <c r="M102" s="203"/>
      <c r="N102" s="206">
        <f>N103+N104+N105+N106+N107+N108+N109+N110+N111+N112+N113</f>
        <v>10914</v>
      </c>
      <c r="O102" s="203"/>
      <c r="P102" s="203"/>
      <c r="Q102" s="206">
        <f>Q103+Q104+Q105+Q106+Q107+Q108+Q109+Q110+Q111+Q112+Q113</f>
        <v>8268</v>
      </c>
      <c r="R102" s="203"/>
      <c r="S102" s="203"/>
      <c r="T102" s="202">
        <f>T103+T104+T105+T106+T107+T108+T109+T110+T111+T112+T113</f>
        <v>7509</v>
      </c>
      <c r="U102" s="203"/>
      <c r="V102" s="203"/>
      <c r="W102" s="202">
        <f>W103+W104+W105+W106+W107+W108+W109+W110+W111+W112+W113</f>
        <v>13441</v>
      </c>
      <c r="X102" s="206">
        <f>X103+X104+X105+X106+X107+X108+X109+X110+X111+X112+X113</f>
        <v>65061.9</v>
      </c>
      <c r="Y102" s="119"/>
    </row>
    <row r="103" spans="1:40" s="3" customFormat="1" ht="22.5">
      <c r="A103" s="134" t="s">
        <v>387</v>
      </c>
      <c r="B103" s="135" t="s">
        <v>78</v>
      </c>
      <c r="C103" s="155"/>
      <c r="D103" s="159"/>
      <c r="E103" s="159"/>
      <c r="F103" s="159"/>
      <c r="G103" s="159"/>
      <c r="H103" s="185">
        <f>H74+H89</f>
        <v>600</v>
      </c>
      <c r="I103" s="270"/>
      <c r="J103" s="270"/>
      <c r="K103" s="282">
        <f>K74+K89</f>
        <v>6800</v>
      </c>
      <c r="L103" s="159"/>
      <c r="M103" s="159"/>
      <c r="N103" s="185">
        <f>N74+N89</f>
        <v>4296</v>
      </c>
      <c r="O103" s="159"/>
      <c r="P103" s="159"/>
      <c r="Q103" s="185">
        <f>Q74+Q89</f>
        <v>1796</v>
      </c>
      <c r="R103" s="159"/>
      <c r="S103" s="159"/>
      <c r="T103" s="185">
        <f>T74+T89</f>
        <v>1796</v>
      </c>
      <c r="U103" s="159"/>
      <c r="V103" s="159"/>
      <c r="W103" s="185">
        <f>W74+W89</f>
        <v>2904</v>
      </c>
      <c r="X103" s="185">
        <f>H103+K103+N103+Q103+W103+T103</f>
        <v>18192</v>
      </c>
      <c r="Y103" s="119"/>
    </row>
    <row r="104" spans="1:40" s="3" customFormat="1" ht="22.5">
      <c r="A104" s="134" t="s">
        <v>388</v>
      </c>
      <c r="B104" s="141" t="s">
        <v>373</v>
      </c>
      <c r="C104" s="155"/>
      <c r="D104" s="159"/>
      <c r="E104" s="159"/>
      <c r="F104" s="159"/>
      <c r="G104" s="159"/>
      <c r="H104" s="185">
        <f>H75</f>
        <v>0</v>
      </c>
      <c r="I104" s="270"/>
      <c r="J104" s="270"/>
      <c r="K104" s="282">
        <f>K75</f>
        <v>0</v>
      </c>
      <c r="L104" s="159"/>
      <c r="M104" s="159"/>
      <c r="N104" s="185">
        <f>N75</f>
        <v>0</v>
      </c>
      <c r="O104" s="159"/>
      <c r="P104" s="159"/>
      <c r="Q104" s="185">
        <f>Q75</f>
        <v>0</v>
      </c>
      <c r="R104" s="159"/>
      <c r="S104" s="159"/>
      <c r="T104" s="185">
        <f>T75</f>
        <v>0</v>
      </c>
      <c r="U104" s="159"/>
      <c r="V104" s="159"/>
      <c r="W104" s="185">
        <f>W75</f>
        <v>685</v>
      </c>
      <c r="X104" s="185">
        <f t="shared" ref="X104:X113" si="2">H104+K104+N104+Q104+W104+T104</f>
        <v>685</v>
      </c>
      <c r="Y104" s="119"/>
    </row>
    <row r="105" spans="1:40" s="3" customFormat="1" ht="22.5">
      <c r="A105" s="134" t="s">
        <v>389</v>
      </c>
      <c r="B105" s="135" t="s">
        <v>87</v>
      </c>
      <c r="C105" s="155"/>
      <c r="D105" s="159"/>
      <c r="E105" s="159"/>
      <c r="F105" s="159"/>
      <c r="G105" s="159"/>
      <c r="H105" s="185">
        <f>H76</f>
        <v>596</v>
      </c>
      <c r="I105" s="270"/>
      <c r="J105" s="270"/>
      <c r="K105" s="282">
        <f>K76</f>
        <v>826.8</v>
      </c>
      <c r="L105" s="159"/>
      <c r="M105" s="159"/>
      <c r="N105" s="185">
        <f>N76</f>
        <v>427</v>
      </c>
      <c r="O105" s="159"/>
      <c r="P105" s="159"/>
      <c r="Q105" s="185">
        <f>Q76</f>
        <v>416</v>
      </c>
      <c r="R105" s="159"/>
      <c r="S105" s="159"/>
      <c r="T105" s="185">
        <f>T76</f>
        <v>423</v>
      </c>
      <c r="U105" s="159"/>
      <c r="V105" s="159"/>
      <c r="W105" s="185">
        <f>W76</f>
        <v>0</v>
      </c>
      <c r="X105" s="185">
        <f t="shared" si="2"/>
        <v>2688.8</v>
      </c>
      <c r="Y105" s="119"/>
    </row>
    <row r="106" spans="1:40" s="3" customFormat="1" ht="22.5">
      <c r="A106" s="134" t="s">
        <v>390</v>
      </c>
      <c r="B106" s="135" t="s">
        <v>88</v>
      </c>
      <c r="C106" s="155"/>
      <c r="D106" s="159"/>
      <c r="E106" s="159"/>
      <c r="F106" s="159"/>
      <c r="G106" s="159"/>
      <c r="H106" s="185">
        <f>H77</f>
        <v>0</v>
      </c>
      <c r="I106" s="270"/>
      <c r="J106" s="270"/>
      <c r="K106" s="282">
        <f>K77</f>
        <v>0</v>
      </c>
      <c r="L106" s="159"/>
      <c r="M106" s="159"/>
      <c r="N106" s="185">
        <f>N77</f>
        <v>0</v>
      </c>
      <c r="O106" s="159"/>
      <c r="P106" s="159"/>
      <c r="Q106" s="185">
        <f>Q77</f>
        <v>0</v>
      </c>
      <c r="R106" s="159"/>
      <c r="S106" s="159"/>
      <c r="T106" s="185">
        <f>T77</f>
        <v>0</v>
      </c>
      <c r="U106" s="159"/>
      <c r="V106" s="159"/>
      <c r="W106" s="185">
        <f>W77</f>
        <v>0</v>
      </c>
      <c r="X106" s="185">
        <f t="shared" si="2"/>
        <v>0</v>
      </c>
      <c r="Y106" s="119"/>
    </row>
    <row r="107" spans="1:40" s="3" customFormat="1" ht="22.5">
      <c r="A107" s="134" t="s">
        <v>391</v>
      </c>
      <c r="B107" s="135" t="s">
        <v>532</v>
      </c>
      <c r="C107" s="155"/>
      <c r="D107" s="159"/>
      <c r="E107" s="159"/>
      <c r="F107" s="159"/>
      <c r="G107" s="159"/>
      <c r="H107" s="185">
        <f>H78</f>
        <v>922.1</v>
      </c>
      <c r="I107" s="270"/>
      <c r="J107" s="270"/>
      <c r="K107" s="282">
        <f>K78</f>
        <v>4169</v>
      </c>
      <c r="L107" s="159"/>
      <c r="M107" s="159"/>
      <c r="N107" s="185">
        <f>N78</f>
        <v>417</v>
      </c>
      <c r="O107" s="159"/>
      <c r="P107" s="159"/>
      <c r="Q107" s="185">
        <f>Q78</f>
        <v>407</v>
      </c>
      <c r="R107" s="159"/>
      <c r="S107" s="159"/>
      <c r="T107" s="185">
        <f>T78</f>
        <v>413</v>
      </c>
      <c r="U107" s="159"/>
      <c r="V107" s="159"/>
      <c r="W107" s="185">
        <f>W78</f>
        <v>0</v>
      </c>
      <c r="X107" s="185">
        <f t="shared" si="2"/>
        <v>6328.1</v>
      </c>
      <c r="Y107" s="119"/>
    </row>
    <row r="108" spans="1:40" s="3" customFormat="1" ht="33.75">
      <c r="A108" s="134" t="s">
        <v>392</v>
      </c>
      <c r="B108" s="135" t="s">
        <v>599</v>
      </c>
      <c r="C108" s="155"/>
      <c r="D108" s="159"/>
      <c r="E108" s="159"/>
      <c r="F108" s="159"/>
      <c r="G108" s="159"/>
      <c r="H108" s="185">
        <f>H80</f>
        <v>0</v>
      </c>
      <c r="I108" s="270"/>
      <c r="J108" s="270"/>
      <c r="K108" s="282">
        <f>K80</f>
        <v>0</v>
      </c>
      <c r="L108" s="159"/>
      <c r="M108" s="159"/>
      <c r="N108" s="185">
        <f>N80</f>
        <v>0</v>
      </c>
      <c r="O108" s="159"/>
      <c r="P108" s="159"/>
      <c r="Q108" s="185">
        <f>Q80</f>
        <v>0</v>
      </c>
      <c r="R108" s="159"/>
      <c r="S108" s="159"/>
      <c r="T108" s="185">
        <f>T80</f>
        <v>0</v>
      </c>
      <c r="U108" s="159"/>
      <c r="V108" s="159"/>
      <c r="W108" s="185">
        <f>W80</f>
        <v>0</v>
      </c>
      <c r="X108" s="185">
        <f t="shared" si="2"/>
        <v>0</v>
      </c>
      <c r="Y108" s="119"/>
    </row>
    <row r="109" spans="1:40" s="3" customFormat="1">
      <c r="A109" s="134" t="s">
        <v>393</v>
      </c>
      <c r="B109" s="135" t="s">
        <v>581</v>
      </c>
      <c r="C109" s="155"/>
      <c r="D109" s="159"/>
      <c r="E109" s="159"/>
      <c r="F109" s="159"/>
      <c r="G109" s="159"/>
      <c r="H109" s="185">
        <f>H82</f>
        <v>112</v>
      </c>
      <c r="I109" s="270"/>
      <c r="J109" s="270"/>
      <c r="K109" s="282">
        <f>K82</f>
        <v>0</v>
      </c>
      <c r="L109" s="159"/>
      <c r="M109" s="159"/>
      <c r="N109" s="185">
        <f>N82</f>
        <v>0</v>
      </c>
      <c r="O109" s="159"/>
      <c r="P109" s="159"/>
      <c r="Q109" s="185">
        <f>Q82</f>
        <v>0</v>
      </c>
      <c r="R109" s="159"/>
      <c r="S109" s="159"/>
      <c r="T109" s="185">
        <f>T82</f>
        <v>0</v>
      </c>
      <c r="U109" s="159"/>
      <c r="V109" s="159"/>
      <c r="W109" s="185">
        <f>W82</f>
        <v>0</v>
      </c>
      <c r="X109" s="185">
        <f t="shared" si="2"/>
        <v>112</v>
      </c>
      <c r="Y109" s="119"/>
    </row>
    <row r="110" spans="1:40" s="3" customFormat="1" ht="22.5">
      <c r="A110" s="134" t="s">
        <v>394</v>
      </c>
      <c r="B110" s="135" t="s">
        <v>181</v>
      </c>
      <c r="C110" s="155"/>
      <c r="D110" s="159"/>
      <c r="E110" s="159"/>
      <c r="F110" s="159"/>
      <c r="G110" s="159"/>
      <c r="H110" s="185">
        <f>H90+H81+H46+H55+H59+H70</f>
        <v>0</v>
      </c>
      <c r="I110" s="270"/>
      <c r="J110" s="270"/>
      <c r="K110" s="185">
        <f>K90+K81+K46+K55+K59+K70</f>
        <v>0</v>
      </c>
      <c r="L110" s="159"/>
      <c r="M110" s="159"/>
      <c r="N110" s="185">
        <f>N90+N81+N46+N55+N59+N70</f>
        <v>0</v>
      </c>
      <c r="O110" s="159"/>
      <c r="P110" s="159"/>
      <c r="Q110" s="185">
        <f>Q90+Q81+Q46+Q55+Q59+Q70</f>
        <v>0</v>
      </c>
      <c r="R110" s="159"/>
      <c r="S110" s="159"/>
      <c r="T110" s="185">
        <f>T90+T81+T46+T55+T59+T70</f>
        <v>0</v>
      </c>
      <c r="U110" s="159"/>
      <c r="V110" s="159"/>
      <c r="W110" s="185">
        <f>W90+W81</f>
        <v>0</v>
      </c>
      <c r="X110" s="185">
        <f t="shared" si="2"/>
        <v>0</v>
      </c>
      <c r="Y110" s="119"/>
    </row>
    <row r="111" spans="1:40" s="3" customFormat="1" ht="26.25" customHeight="1">
      <c r="A111" s="134" t="s">
        <v>395</v>
      </c>
      <c r="B111" s="247" t="s">
        <v>600</v>
      </c>
      <c r="C111" s="155"/>
      <c r="D111" s="159"/>
      <c r="E111" s="159"/>
      <c r="F111" s="159"/>
      <c r="G111" s="159"/>
      <c r="H111" s="185">
        <f>H96+H79</f>
        <v>4847</v>
      </c>
      <c r="I111" s="270"/>
      <c r="J111" s="270"/>
      <c r="K111" s="282">
        <f>K96+K79</f>
        <v>5209</v>
      </c>
      <c r="L111" s="159"/>
      <c r="M111" s="159"/>
      <c r="N111" s="185">
        <v>0</v>
      </c>
      <c r="O111" s="159"/>
      <c r="P111" s="159"/>
      <c r="Q111" s="185">
        <v>0</v>
      </c>
      <c r="R111" s="159"/>
      <c r="S111" s="159"/>
      <c r="T111" s="185">
        <v>0</v>
      </c>
      <c r="U111" s="159"/>
      <c r="V111" s="159"/>
      <c r="W111" s="185">
        <v>0</v>
      </c>
      <c r="X111" s="185">
        <f t="shared" si="2"/>
        <v>10056</v>
      </c>
      <c r="Y111" s="119"/>
    </row>
    <row r="112" spans="1:40" s="3" customFormat="1" ht="24.75" customHeight="1">
      <c r="A112" s="134" t="s">
        <v>396</v>
      </c>
      <c r="B112" s="250" t="s">
        <v>157</v>
      </c>
      <c r="C112" s="155"/>
      <c r="D112" s="159"/>
      <c r="E112" s="159"/>
      <c r="F112" s="159"/>
      <c r="G112" s="159"/>
      <c r="H112" s="185">
        <f>H101</f>
        <v>0</v>
      </c>
      <c r="I112" s="270"/>
      <c r="J112" s="270"/>
      <c r="K112" s="282">
        <f>K101</f>
        <v>848</v>
      </c>
      <c r="L112" s="159"/>
      <c r="M112" s="159"/>
      <c r="N112" s="204">
        <f>N101</f>
        <v>848</v>
      </c>
      <c r="O112" s="159"/>
      <c r="P112" s="159"/>
      <c r="Q112" s="204">
        <f>Q101</f>
        <v>846</v>
      </c>
      <c r="R112" s="159"/>
      <c r="S112" s="159"/>
      <c r="T112" s="185">
        <f>T101</f>
        <v>0</v>
      </c>
      <c r="U112" s="159"/>
      <c r="V112" s="159"/>
      <c r="W112" s="185">
        <f>W101</f>
        <v>0</v>
      </c>
      <c r="X112" s="204">
        <f t="shared" si="2"/>
        <v>2542</v>
      </c>
      <c r="Y112" s="119"/>
    </row>
    <row r="113" spans="1:25" s="3" customFormat="1" ht="24.75" customHeight="1">
      <c r="A113" s="134" t="s">
        <v>557</v>
      </c>
      <c r="B113" s="300" t="s">
        <v>601</v>
      </c>
      <c r="C113" s="155"/>
      <c r="D113" s="159"/>
      <c r="E113" s="159"/>
      <c r="F113" s="159"/>
      <c r="G113" s="159"/>
      <c r="H113" s="185">
        <v>0</v>
      </c>
      <c r="I113" s="270"/>
      <c r="J113" s="270"/>
      <c r="K113" s="185">
        <v>0</v>
      </c>
      <c r="L113" s="159"/>
      <c r="M113" s="159"/>
      <c r="N113" s="185">
        <f>N96</f>
        <v>4926</v>
      </c>
      <c r="O113" s="159"/>
      <c r="P113" s="159"/>
      <c r="Q113" s="185">
        <f>Q96</f>
        <v>4803</v>
      </c>
      <c r="R113" s="159"/>
      <c r="S113" s="159"/>
      <c r="T113" s="185">
        <f>T96</f>
        <v>4877</v>
      </c>
      <c r="U113" s="159"/>
      <c r="V113" s="159"/>
      <c r="W113" s="185">
        <f>W96</f>
        <v>9852</v>
      </c>
      <c r="X113" s="185">
        <f t="shared" si="2"/>
        <v>24458</v>
      </c>
      <c r="Y113" s="119"/>
    </row>
    <row r="114" spans="1:25" s="3" customFormat="1" ht="15">
      <c r="A114" s="468" t="s">
        <v>177</v>
      </c>
      <c r="B114" s="468"/>
      <c r="C114" s="468"/>
      <c r="D114" s="468"/>
      <c r="E114" s="468"/>
      <c r="F114" s="468"/>
      <c r="G114" s="468"/>
      <c r="H114" s="468"/>
      <c r="I114" s="468"/>
      <c r="J114" s="468"/>
      <c r="K114" s="468"/>
      <c r="L114" s="468"/>
      <c r="M114" s="468"/>
      <c r="N114" s="468"/>
      <c r="O114" s="468"/>
      <c r="P114" s="468"/>
      <c r="Q114" s="468"/>
      <c r="R114" s="468"/>
      <c r="S114" s="468"/>
      <c r="T114" s="468"/>
      <c r="U114" s="468"/>
      <c r="V114" s="468"/>
      <c r="W114" s="468"/>
      <c r="X114" s="468"/>
      <c r="Y114" s="119"/>
    </row>
    <row r="115" spans="1:25" s="3" customFormat="1">
      <c r="A115" s="117"/>
      <c r="D115" s="4"/>
      <c r="E115" s="4"/>
      <c r="F115" s="4"/>
      <c r="G115" s="4"/>
      <c r="H115" s="4"/>
      <c r="I115" s="291"/>
      <c r="J115" s="291"/>
      <c r="K115" s="291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119"/>
    </row>
    <row r="116" spans="1:25" s="3" customFormat="1">
      <c r="A116" s="117"/>
      <c r="D116" s="4"/>
      <c r="E116" s="4"/>
      <c r="F116" s="4"/>
      <c r="G116" s="4"/>
      <c r="H116" s="4"/>
      <c r="I116" s="291"/>
      <c r="J116" s="291"/>
      <c r="K116" s="291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119"/>
    </row>
    <row r="117" spans="1:25" s="3" customFormat="1">
      <c r="A117" s="117"/>
      <c r="D117" s="4"/>
      <c r="E117" s="4"/>
      <c r="F117" s="4"/>
      <c r="G117" s="4"/>
      <c r="H117" s="4"/>
      <c r="I117" s="291"/>
      <c r="J117" s="291"/>
      <c r="K117" s="291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119"/>
    </row>
    <row r="118" spans="1:25">
      <c r="D118" s="2"/>
      <c r="E118" s="2"/>
      <c r="F118" s="2"/>
      <c r="G118" s="2"/>
      <c r="H118" s="2"/>
      <c r="I118" s="291"/>
      <c r="J118" s="291"/>
      <c r="K118" s="29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4"/>
    </row>
    <row r="119" spans="1:25">
      <c r="D119" s="2"/>
      <c r="E119" s="2"/>
      <c r="F119" s="2"/>
      <c r="G119" s="2"/>
      <c r="H119" s="2"/>
      <c r="I119" s="291"/>
      <c r="J119" s="291"/>
      <c r="K119" s="29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4"/>
    </row>
    <row r="120" spans="1:25">
      <c r="D120" s="2"/>
      <c r="E120" s="2"/>
      <c r="F120" s="2"/>
      <c r="G120" s="2"/>
      <c r="H120" s="2"/>
      <c r="I120" s="291"/>
      <c r="J120" s="291"/>
      <c r="K120" s="29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4"/>
    </row>
    <row r="121" spans="1:25">
      <c r="D121" s="2"/>
      <c r="E121" s="2"/>
      <c r="F121" s="2"/>
      <c r="G121" s="2"/>
      <c r="H121" s="2"/>
      <c r="I121" s="291"/>
      <c r="J121" s="291"/>
      <c r="K121" s="29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4"/>
    </row>
    <row r="122" spans="1:25">
      <c r="D122" s="2"/>
      <c r="E122" s="2"/>
      <c r="F122" s="2"/>
      <c r="G122" s="2"/>
      <c r="H122" s="2"/>
      <c r="I122" s="291"/>
      <c r="J122" s="291"/>
      <c r="K122" s="29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4"/>
    </row>
    <row r="123" spans="1:25">
      <c r="D123" s="2"/>
      <c r="E123" s="2"/>
      <c r="F123" s="2"/>
      <c r="G123" s="2"/>
      <c r="H123" s="2"/>
      <c r="I123" s="291"/>
      <c r="J123" s="291"/>
      <c r="K123" s="29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4"/>
    </row>
    <row r="124" spans="1:25">
      <c r="D124" s="2"/>
      <c r="E124" s="2"/>
      <c r="F124" s="2"/>
      <c r="G124" s="2"/>
      <c r="H124" s="2"/>
      <c r="I124" s="291"/>
      <c r="J124" s="291"/>
      <c r="K124" s="291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4"/>
    </row>
    <row r="125" spans="1:25">
      <c r="D125" s="2"/>
      <c r="E125" s="2"/>
      <c r="F125" s="2"/>
      <c r="G125" s="2"/>
      <c r="H125" s="2"/>
      <c r="I125" s="291"/>
      <c r="J125" s="291"/>
      <c r="K125" s="291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4"/>
    </row>
    <row r="126" spans="1:25">
      <c r="D126" s="2"/>
      <c r="E126" s="2"/>
      <c r="F126" s="2"/>
      <c r="G126" s="2"/>
      <c r="H126" s="2"/>
      <c r="I126" s="291"/>
      <c r="J126" s="291"/>
      <c r="K126" s="291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4"/>
    </row>
    <row r="127" spans="1:25">
      <c r="D127" s="2"/>
      <c r="E127" s="2"/>
      <c r="F127" s="2"/>
      <c r="G127" s="2"/>
      <c r="H127" s="2"/>
      <c r="I127" s="291"/>
      <c r="J127" s="291"/>
      <c r="K127" s="291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4"/>
    </row>
    <row r="128" spans="1:25">
      <c r="D128" s="2"/>
      <c r="E128" s="2"/>
      <c r="F128" s="2"/>
      <c r="G128" s="2"/>
      <c r="H128" s="2"/>
      <c r="I128" s="291"/>
      <c r="J128" s="291"/>
      <c r="K128" s="29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4"/>
    </row>
    <row r="129" spans="4:24">
      <c r="D129" s="2"/>
      <c r="E129" s="2"/>
      <c r="F129" s="2"/>
      <c r="G129" s="2"/>
      <c r="H129" s="2"/>
      <c r="I129" s="291"/>
      <c r="J129" s="291"/>
      <c r="K129" s="29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4"/>
    </row>
    <row r="130" spans="4:24">
      <c r="D130" s="2"/>
      <c r="E130" s="2"/>
      <c r="F130" s="2"/>
      <c r="G130" s="2"/>
      <c r="H130" s="2"/>
      <c r="I130" s="291"/>
      <c r="J130" s="291"/>
      <c r="K130" s="29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4"/>
    </row>
    <row r="131" spans="4:24">
      <c r="D131" s="2"/>
      <c r="E131" s="2"/>
      <c r="F131" s="2"/>
      <c r="G131" s="2"/>
      <c r="H131" s="2"/>
      <c r="I131" s="291"/>
      <c r="J131" s="291"/>
      <c r="K131" s="29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4"/>
    </row>
    <row r="132" spans="4:24">
      <c r="D132" s="2"/>
      <c r="E132" s="2"/>
      <c r="F132" s="2"/>
      <c r="G132" s="2"/>
      <c r="H132" s="2"/>
      <c r="I132" s="291"/>
      <c r="J132" s="291"/>
      <c r="K132" s="29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4"/>
    </row>
    <row r="133" spans="4:24">
      <c r="D133" s="2"/>
      <c r="E133" s="2"/>
      <c r="F133" s="2"/>
      <c r="G133" s="2"/>
      <c r="H133" s="2"/>
      <c r="I133" s="291"/>
      <c r="J133" s="291"/>
      <c r="K133" s="29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4"/>
    </row>
    <row r="134" spans="4:24">
      <c r="D134" s="2"/>
      <c r="E134" s="2"/>
      <c r="F134" s="2"/>
      <c r="G134" s="2"/>
      <c r="H134" s="2"/>
      <c r="I134" s="291"/>
      <c r="J134" s="291"/>
      <c r="K134" s="29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4"/>
    </row>
    <row r="135" spans="4:24">
      <c r="D135" s="2"/>
      <c r="E135" s="2"/>
      <c r="F135" s="2"/>
      <c r="G135" s="2"/>
      <c r="H135" s="2"/>
      <c r="I135" s="291"/>
      <c r="J135" s="291"/>
      <c r="K135" s="291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4"/>
    </row>
    <row r="136" spans="4:24">
      <c r="D136" s="2"/>
      <c r="E136" s="2"/>
      <c r="F136" s="2"/>
      <c r="G136" s="2"/>
      <c r="H136" s="2"/>
      <c r="I136" s="291"/>
      <c r="J136" s="291"/>
      <c r="K136" s="291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4"/>
    </row>
    <row r="137" spans="4:24">
      <c r="D137" s="2"/>
      <c r="E137" s="2"/>
      <c r="F137" s="2"/>
      <c r="G137" s="2"/>
      <c r="H137" s="2"/>
      <c r="I137" s="291"/>
      <c r="J137" s="291"/>
      <c r="K137" s="291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4"/>
    </row>
    <row r="138" spans="4:24">
      <c r="D138" s="2"/>
      <c r="E138" s="2"/>
      <c r="F138" s="2"/>
      <c r="G138" s="2"/>
      <c r="H138" s="2"/>
      <c r="I138" s="291"/>
      <c r="J138" s="291"/>
      <c r="K138" s="291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4"/>
    </row>
    <row r="139" spans="4:24">
      <c r="D139" s="2"/>
      <c r="E139" s="2"/>
      <c r="F139" s="2"/>
      <c r="G139" s="2"/>
      <c r="H139" s="2"/>
      <c r="I139" s="291"/>
      <c r="J139" s="291"/>
      <c r="K139" s="291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4"/>
    </row>
    <row r="140" spans="4:24">
      <c r="D140" s="2"/>
      <c r="E140" s="2"/>
      <c r="F140" s="2"/>
      <c r="G140" s="2"/>
      <c r="H140" s="2"/>
      <c r="I140" s="291"/>
      <c r="J140" s="291"/>
      <c r="K140" s="29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4"/>
    </row>
    <row r="141" spans="4:24">
      <c r="D141" s="2"/>
      <c r="E141" s="2"/>
      <c r="F141" s="2"/>
      <c r="G141" s="2"/>
      <c r="H141" s="2"/>
      <c r="I141" s="291"/>
      <c r="J141" s="291"/>
      <c r="K141" s="291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4"/>
    </row>
    <row r="142" spans="4:24">
      <c r="D142" s="2"/>
      <c r="E142" s="2"/>
      <c r="F142" s="2"/>
      <c r="G142" s="2"/>
      <c r="H142" s="2"/>
      <c r="I142" s="291"/>
      <c r="J142" s="291"/>
      <c r="K142" s="291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4"/>
    </row>
    <row r="143" spans="4:24">
      <c r="D143" s="2"/>
      <c r="E143" s="2"/>
      <c r="F143" s="2"/>
      <c r="G143" s="2"/>
      <c r="H143" s="2"/>
      <c r="I143" s="291"/>
      <c r="J143" s="291"/>
      <c r="K143" s="291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4"/>
    </row>
    <row r="144" spans="4:24">
      <c r="D144" s="2"/>
      <c r="E144" s="2"/>
      <c r="F144" s="2"/>
      <c r="G144" s="2"/>
      <c r="H144" s="2"/>
      <c r="I144" s="291"/>
      <c r="J144" s="291"/>
      <c r="K144" s="291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4"/>
    </row>
    <row r="145" spans="4:24">
      <c r="D145" s="2"/>
      <c r="E145" s="2"/>
      <c r="F145" s="2"/>
      <c r="G145" s="2"/>
      <c r="H145" s="2"/>
      <c r="I145" s="291"/>
      <c r="J145" s="291"/>
      <c r="K145" s="291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4"/>
    </row>
    <row r="146" spans="4:24">
      <c r="D146" s="2"/>
      <c r="E146" s="2"/>
      <c r="F146" s="2"/>
      <c r="G146" s="2"/>
      <c r="H146" s="2"/>
      <c r="I146" s="291"/>
      <c r="J146" s="291"/>
      <c r="K146" s="291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4"/>
    </row>
    <row r="147" spans="4:24">
      <c r="D147" s="2"/>
      <c r="E147" s="2"/>
      <c r="F147" s="2"/>
      <c r="G147" s="2"/>
      <c r="H147" s="2"/>
      <c r="I147" s="291"/>
      <c r="J147" s="291"/>
      <c r="K147" s="291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4"/>
    </row>
    <row r="148" spans="4:24">
      <c r="D148" s="2"/>
      <c r="E148" s="2"/>
      <c r="F148" s="2"/>
      <c r="G148" s="2"/>
      <c r="H148" s="2"/>
      <c r="I148" s="291"/>
      <c r="J148" s="291"/>
      <c r="K148" s="291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4"/>
    </row>
    <row r="149" spans="4:24">
      <c r="D149" s="2"/>
      <c r="E149" s="2"/>
      <c r="F149" s="2"/>
      <c r="G149" s="2"/>
      <c r="H149" s="2"/>
      <c r="I149" s="291"/>
      <c r="J149" s="291"/>
      <c r="K149" s="291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4"/>
    </row>
    <row r="150" spans="4:24">
      <c r="D150" s="2"/>
      <c r="E150" s="2"/>
      <c r="F150" s="2"/>
      <c r="G150" s="2"/>
      <c r="H150" s="2"/>
      <c r="I150" s="291"/>
      <c r="J150" s="291"/>
      <c r="K150" s="291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4"/>
    </row>
    <row r="151" spans="4:24">
      <c r="D151" s="2"/>
      <c r="E151" s="2"/>
      <c r="F151" s="2"/>
      <c r="G151" s="2"/>
      <c r="H151" s="2"/>
      <c r="I151" s="291"/>
      <c r="J151" s="291"/>
      <c r="K151" s="291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4"/>
    </row>
    <row r="152" spans="4:24">
      <c r="D152" s="2"/>
      <c r="E152" s="2"/>
      <c r="F152" s="2"/>
      <c r="G152" s="2"/>
      <c r="H152" s="2"/>
      <c r="I152" s="291"/>
      <c r="J152" s="291"/>
      <c r="K152" s="291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4"/>
    </row>
    <row r="153" spans="4:24">
      <c r="D153" s="2"/>
      <c r="E153" s="2"/>
      <c r="F153" s="2"/>
      <c r="G153" s="2"/>
      <c r="H153" s="2"/>
      <c r="I153" s="291"/>
      <c r="J153" s="291"/>
      <c r="K153" s="291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4"/>
    </row>
    <row r="154" spans="4:24">
      <c r="D154" s="2"/>
      <c r="E154" s="2"/>
      <c r="F154" s="2"/>
      <c r="G154" s="2"/>
      <c r="H154" s="2"/>
      <c r="I154" s="291"/>
      <c r="J154" s="291"/>
      <c r="K154" s="291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4"/>
    </row>
    <row r="155" spans="4:24">
      <c r="D155" s="2"/>
      <c r="E155" s="2"/>
      <c r="F155" s="2"/>
      <c r="G155" s="2"/>
      <c r="H155" s="2"/>
      <c r="I155" s="291"/>
      <c r="J155" s="291"/>
      <c r="K155" s="291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4"/>
    </row>
    <row r="156" spans="4:24">
      <c r="D156" s="2"/>
      <c r="E156" s="2"/>
      <c r="F156" s="2"/>
      <c r="G156" s="2"/>
      <c r="H156" s="2"/>
      <c r="I156" s="291"/>
      <c r="J156" s="291"/>
      <c r="K156" s="291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4"/>
    </row>
    <row r="157" spans="4:24">
      <c r="D157" s="2"/>
      <c r="E157" s="2"/>
      <c r="F157" s="2"/>
      <c r="G157" s="2"/>
      <c r="H157" s="2"/>
      <c r="I157" s="291"/>
      <c r="J157" s="291"/>
      <c r="K157" s="291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4"/>
    </row>
    <row r="158" spans="4:24">
      <c r="D158" s="2"/>
      <c r="E158" s="2"/>
      <c r="F158" s="2"/>
      <c r="G158" s="2"/>
      <c r="H158" s="2"/>
      <c r="I158" s="291"/>
      <c r="J158" s="291"/>
      <c r="K158" s="291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4"/>
    </row>
    <row r="159" spans="4:24">
      <c r="D159" s="2"/>
      <c r="E159" s="2"/>
      <c r="F159" s="2"/>
      <c r="G159" s="2"/>
      <c r="H159" s="2"/>
      <c r="I159" s="291"/>
      <c r="J159" s="291"/>
      <c r="K159" s="291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4"/>
    </row>
    <row r="160" spans="4:24">
      <c r="D160" s="2"/>
      <c r="E160" s="2"/>
      <c r="F160" s="2"/>
      <c r="G160" s="2"/>
      <c r="H160" s="2"/>
      <c r="I160" s="291"/>
      <c r="J160" s="291"/>
      <c r="K160" s="291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4"/>
    </row>
    <row r="161" spans="4:24">
      <c r="D161" s="2"/>
      <c r="E161" s="2"/>
      <c r="F161" s="2"/>
      <c r="G161" s="2"/>
      <c r="H161" s="2"/>
      <c r="I161" s="291"/>
      <c r="J161" s="291"/>
      <c r="K161" s="291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4"/>
    </row>
    <row r="162" spans="4:24">
      <c r="D162" s="2"/>
      <c r="E162" s="2"/>
      <c r="F162" s="2"/>
      <c r="G162" s="2"/>
      <c r="H162" s="2"/>
      <c r="I162" s="291"/>
      <c r="J162" s="291"/>
      <c r="K162" s="291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4"/>
    </row>
    <row r="163" spans="4:24">
      <c r="D163" s="2"/>
      <c r="E163" s="2"/>
      <c r="F163" s="2"/>
      <c r="G163" s="2"/>
      <c r="H163" s="2"/>
      <c r="I163" s="291"/>
      <c r="J163" s="291"/>
      <c r="K163" s="291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4"/>
    </row>
    <row r="164" spans="4:24">
      <c r="D164" s="2"/>
      <c r="E164" s="2"/>
      <c r="F164" s="2"/>
      <c r="G164" s="2"/>
      <c r="H164" s="2"/>
      <c r="I164" s="291"/>
      <c r="J164" s="291"/>
      <c r="K164" s="291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4"/>
    </row>
    <row r="165" spans="4:24">
      <c r="D165" s="2"/>
      <c r="E165" s="2"/>
      <c r="F165" s="2"/>
      <c r="G165" s="2"/>
      <c r="H165" s="2"/>
      <c r="I165" s="291"/>
      <c r="J165" s="291"/>
      <c r="K165" s="291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4"/>
    </row>
    <row r="166" spans="4:24">
      <c r="D166" s="2"/>
      <c r="E166" s="2"/>
      <c r="F166" s="2"/>
      <c r="G166" s="2"/>
      <c r="H166" s="2"/>
      <c r="I166" s="291"/>
      <c r="J166" s="291"/>
      <c r="K166" s="291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4"/>
    </row>
    <row r="167" spans="4:24">
      <c r="D167" s="2"/>
      <c r="E167" s="2"/>
      <c r="F167" s="2"/>
      <c r="G167" s="2"/>
      <c r="H167" s="2"/>
      <c r="I167" s="291"/>
      <c r="J167" s="291"/>
      <c r="K167" s="29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4"/>
    </row>
    <row r="168" spans="4:24">
      <c r="D168" s="2"/>
      <c r="E168" s="2"/>
      <c r="F168" s="2"/>
      <c r="G168" s="2"/>
      <c r="H168" s="2"/>
      <c r="I168" s="291"/>
      <c r="J168" s="291"/>
      <c r="K168" s="291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4"/>
    </row>
    <row r="169" spans="4:24">
      <c r="D169" s="2"/>
      <c r="E169" s="2"/>
      <c r="F169" s="2"/>
      <c r="G169" s="2"/>
      <c r="H169" s="2"/>
      <c r="I169" s="291"/>
      <c r="J169" s="291"/>
      <c r="K169" s="291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4"/>
    </row>
    <row r="170" spans="4:24">
      <c r="D170" s="2"/>
      <c r="E170" s="2"/>
      <c r="F170" s="2"/>
      <c r="G170" s="2"/>
      <c r="H170" s="2"/>
      <c r="I170" s="291"/>
      <c r="J170" s="291"/>
      <c r="K170" s="291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4"/>
    </row>
    <row r="171" spans="4:24">
      <c r="D171" s="2"/>
      <c r="E171" s="2"/>
      <c r="F171" s="2"/>
      <c r="G171" s="2"/>
      <c r="H171" s="2"/>
      <c r="I171" s="291"/>
      <c r="J171" s="291"/>
      <c r="K171" s="291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4"/>
    </row>
    <row r="172" spans="4:24">
      <c r="D172" s="2"/>
      <c r="E172" s="2"/>
      <c r="F172" s="2"/>
      <c r="G172" s="2"/>
      <c r="H172" s="2"/>
      <c r="I172" s="291"/>
      <c r="J172" s="291"/>
      <c r="K172" s="29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4"/>
    </row>
    <row r="173" spans="4:24">
      <c r="D173" s="2"/>
      <c r="E173" s="2"/>
      <c r="F173" s="2"/>
      <c r="G173" s="2"/>
      <c r="H173" s="2"/>
      <c r="I173" s="291"/>
      <c r="J173" s="291"/>
      <c r="K173" s="291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4"/>
    </row>
    <row r="174" spans="4:24">
      <c r="D174" s="2"/>
      <c r="E174" s="2"/>
      <c r="F174" s="2"/>
      <c r="G174" s="2"/>
      <c r="H174" s="2"/>
      <c r="I174" s="291"/>
      <c r="J174" s="291"/>
      <c r="K174" s="291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4"/>
    </row>
    <row r="175" spans="4:24">
      <c r="D175" s="2"/>
      <c r="E175" s="2"/>
      <c r="F175" s="2"/>
      <c r="G175" s="2"/>
      <c r="H175" s="2"/>
      <c r="I175" s="291"/>
      <c r="J175" s="291"/>
      <c r="K175" s="291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4"/>
    </row>
    <row r="176" spans="4:24">
      <c r="D176" s="2"/>
      <c r="E176" s="2"/>
      <c r="F176" s="2"/>
      <c r="G176" s="2"/>
      <c r="H176" s="2"/>
      <c r="I176" s="291"/>
      <c r="J176" s="291"/>
      <c r="K176" s="291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4"/>
    </row>
    <row r="177" spans="4:24">
      <c r="D177" s="2"/>
      <c r="E177" s="2"/>
      <c r="F177" s="2"/>
      <c r="G177" s="2"/>
      <c r="H177" s="2"/>
      <c r="I177" s="291"/>
      <c r="J177" s="291"/>
      <c r="K177" s="291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4"/>
    </row>
    <row r="178" spans="4:24">
      <c r="D178" s="2"/>
      <c r="E178" s="2"/>
      <c r="F178" s="2"/>
      <c r="G178" s="2"/>
      <c r="H178" s="2"/>
      <c r="I178" s="291"/>
      <c r="J178" s="291"/>
      <c r="K178" s="291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4"/>
    </row>
    <row r="179" spans="4:24">
      <c r="D179" s="2"/>
      <c r="E179" s="2"/>
      <c r="F179" s="2"/>
      <c r="G179" s="2"/>
      <c r="H179" s="2"/>
      <c r="I179" s="291"/>
      <c r="J179" s="291"/>
      <c r="K179" s="291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4"/>
    </row>
    <row r="180" spans="4:24">
      <c r="D180" s="2"/>
      <c r="E180" s="2"/>
      <c r="F180" s="2"/>
      <c r="G180" s="2"/>
      <c r="H180" s="2"/>
      <c r="I180" s="291"/>
      <c r="J180" s="291"/>
      <c r="K180" s="291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4"/>
    </row>
    <row r="181" spans="4:24">
      <c r="D181" s="2"/>
      <c r="E181" s="2"/>
      <c r="F181" s="2"/>
      <c r="G181" s="2"/>
      <c r="H181" s="2"/>
      <c r="I181" s="291"/>
      <c r="J181" s="291"/>
      <c r="K181" s="291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4"/>
    </row>
    <row r="182" spans="4:24">
      <c r="D182" s="2"/>
      <c r="E182" s="2"/>
      <c r="F182" s="2"/>
      <c r="G182" s="2"/>
      <c r="H182" s="2"/>
      <c r="I182" s="291"/>
      <c r="J182" s="291"/>
      <c r="K182" s="291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4"/>
    </row>
    <row r="183" spans="4:24">
      <c r="D183" s="2"/>
      <c r="E183" s="2"/>
      <c r="F183" s="2"/>
      <c r="G183" s="2"/>
      <c r="H183" s="2"/>
      <c r="I183" s="291"/>
      <c r="J183" s="291"/>
      <c r="K183" s="291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4"/>
    </row>
    <row r="184" spans="4:24">
      <c r="D184" s="2"/>
      <c r="E184" s="2"/>
      <c r="F184" s="2"/>
      <c r="G184" s="2"/>
      <c r="H184" s="2"/>
      <c r="I184" s="291"/>
      <c r="J184" s="291"/>
      <c r="K184" s="291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4"/>
    </row>
    <row r="185" spans="4:24">
      <c r="D185" s="2"/>
      <c r="E185" s="2"/>
      <c r="F185" s="2"/>
      <c r="G185" s="2"/>
      <c r="H185" s="2"/>
      <c r="I185" s="291"/>
      <c r="J185" s="291"/>
      <c r="K185" s="291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4"/>
    </row>
    <row r="186" spans="4:24">
      <c r="D186" s="2"/>
      <c r="E186" s="2"/>
      <c r="F186" s="2"/>
      <c r="G186" s="2"/>
      <c r="H186" s="2"/>
      <c r="I186" s="291"/>
      <c r="J186" s="291"/>
      <c r="K186" s="291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4"/>
    </row>
    <row r="187" spans="4:24">
      <c r="D187" s="2"/>
      <c r="E187" s="2"/>
      <c r="F187" s="2"/>
      <c r="G187" s="2"/>
      <c r="H187" s="2"/>
      <c r="I187" s="291"/>
      <c r="J187" s="291"/>
      <c r="K187" s="291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4"/>
    </row>
    <row r="188" spans="4:24">
      <c r="D188" s="2"/>
      <c r="E188" s="2"/>
      <c r="F188" s="2"/>
      <c r="G188" s="2"/>
      <c r="H188" s="2"/>
      <c r="I188" s="291"/>
      <c r="J188" s="291"/>
      <c r="K188" s="291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4"/>
    </row>
    <row r="189" spans="4:24">
      <c r="D189" s="2"/>
      <c r="E189" s="2"/>
      <c r="F189" s="2"/>
      <c r="G189" s="2"/>
      <c r="H189" s="2"/>
      <c r="I189" s="291"/>
      <c r="J189" s="291"/>
      <c r="K189" s="291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4"/>
    </row>
    <row r="190" spans="4:24">
      <c r="D190" s="2"/>
      <c r="E190" s="2"/>
      <c r="F190" s="2"/>
      <c r="G190" s="2"/>
      <c r="H190" s="2"/>
      <c r="I190" s="291"/>
      <c r="J190" s="291"/>
      <c r="K190" s="291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4"/>
    </row>
    <row r="191" spans="4:24">
      <c r="D191" s="2"/>
      <c r="E191" s="2"/>
      <c r="F191" s="2"/>
      <c r="G191" s="2"/>
      <c r="H191" s="2"/>
      <c r="I191" s="291"/>
      <c r="J191" s="291"/>
      <c r="K191" s="291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4"/>
    </row>
    <row r="192" spans="4:24">
      <c r="D192" s="2"/>
      <c r="E192" s="2"/>
      <c r="F192" s="2"/>
      <c r="G192" s="2"/>
      <c r="H192" s="2"/>
      <c r="I192" s="291"/>
      <c r="J192" s="291"/>
      <c r="K192" s="291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4"/>
    </row>
    <row r="193" spans="4:24">
      <c r="D193" s="2"/>
      <c r="E193" s="2"/>
      <c r="F193" s="2"/>
      <c r="G193" s="2"/>
      <c r="H193" s="2"/>
      <c r="I193" s="291"/>
      <c r="J193" s="291"/>
      <c r="K193" s="291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4"/>
    </row>
    <row r="194" spans="4:24">
      <c r="D194" s="2"/>
      <c r="E194" s="2"/>
      <c r="F194" s="2"/>
      <c r="G194" s="2"/>
      <c r="H194" s="2"/>
      <c r="I194" s="291"/>
      <c r="J194" s="291"/>
      <c r="K194" s="291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4"/>
    </row>
    <row r="195" spans="4:24">
      <c r="D195" s="2"/>
      <c r="E195" s="2"/>
      <c r="F195" s="2"/>
      <c r="G195" s="2"/>
      <c r="H195" s="2"/>
      <c r="I195" s="291"/>
      <c r="J195" s="291"/>
      <c r="K195" s="291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4"/>
    </row>
    <row r="196" spans="4:24">
      <c r="D196" s="2"/>
      <c r="E196" s="2"/>
      <c r="F196" s="2"/>
      <c r="G196" s="2"/>
      <c r="H196" s="2"/>
      <c r="I196" s="291"/>
      <c r="J196" s="291"/>
      <c r="K196" s="291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4"/>
    </row>
    <row r="197" spans="4:24">
      <c r="D197" s="2"/>
      <c r="E197" s="2"/>
      <c r="F197" s="2"/>
      <c r="G197" s="2"/>
      <c r="H197" s="2"/>
      <c r="I197" s="291"/>
      <c r="J197" s="291"/>
      <c r="K197" s="291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4"/>
    </row>
    <row r="198" spans="4:24">
      <c r="D198" s="2"/>
      <c r="E198" s="2"/>
      <c r="F198" s="2"/>
      <c r="G198" s="2"/>
      <c r="H198" s="2"/>
      <c r="I198" s="291"/>
      <c r="J198" s="291"/>
      <c r="K198" s="291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4"/>
    </row>
    <row r="199" spans="4:24">
      <c r="D199" s="2"/>
      <c r="E199" s="2"/>
      <c r="F199" s="2"/>
      <c r="G199" s="2"/>
      <c r="H199" s="2"/>
      <c r="I199" s="291"/>
      <c r="J199" s="291"/>
      <c r="K199" s="291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4"/>
    </row>
    <row r="200" spans="4:24">
      <c r="D200" s="2"/>
      <c r="E200" s="2"/>
      <c r="F200" s="2"/>
      <c r="G200" s="2"/>
      <c r="H200" s="2"/>
      <c r="I200" s="291"/>
      <c r="J200" s="291"/>
      <c r="K200" s="291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4"/>
    </row>
    <row r="201" spans="4:24">
      <c r="D201" s="2"/>
      <c r="E201" s="2"/>
      <c r="F201" s="2"/>
      <c r="G201" s="2"/>
      <c r="H201" s="2"/>
      <c r="I201" s="291"/>
      <c r="J201" s="291"/>
      <c r="K201" s="291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4"/>
    </row>
    <row r="202" spans="4:24">
      <c r="D202" s="2"/>
      <c r="E202" s="2"/>
      <c r="F202" s="2"/>
      <c r="G202" s="2"/>
      <c r="H202" s="2"/>
      <c r="I202" s="291"/>
      <c r="J202" s="291"/>
      <c r="K202" s="291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4"/>
    </row>
    <row r="203" spans="4:24">
      <c r="D203" s="2"/>
      <c r="E203" s="2"/>
      <c r="F203" s="2"/>
      <c r="G203" s="2"/>
      <c r="H203" s="2"/>
      <c r="I203" s="291"/>
      <c r="J203" s="291"/>
      <c r="K203" s="291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4"/>
    </row>
    <row r="204" spans="4:24">
      <c r="D204" s="2"/>
      <c r="E204" s="2"/>
      <c r="F204" s="2"/>
      <c r="G204" s="2"/>
      <c r="H204" s="2"/>
      <c r="I204" s="291"/>
      <c r="J204" s="291"/>
      <c r="K204" s="291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4"/>
    </row>
    <row r="205" spans="4:24">
      <c r="D205" s="2"/>
      <c r="E205" s="2"/>
      <c r="F205" s="2"/>
      <c r="G205" s="2"/>
      <c r="H205" s="2"/>
      <c r="I205" s="291"/>
      <c r="J205" s="291"/>
      <c r="K205" s="291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4"/>
    </row>
    <row r="206" spans="4:24">
      <c r="D206" s="2"/>
      <c r="E206" s="2"/>
      <c r="F206" s="2"/>
      <c r="G206" s="2"/>
      <c r="H206" s="2"/>
      <c r="I206" s="291"/>
      <c r="J206" s="291"/>
      <c r="K206" s="291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4"/>
    </row>
    <row r="207" spans="4:24">
      <c r="D207" s="2"/>
      <c r="E207" s="2"/>
      <c r="F207" s="2"/>
      <c r="G207" s="2"/>
      <c r="H207" s="2"/>
      <c r="I207" s="291"/>
      <c r="J207" s="291"/>
      <c r="K207" s="291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4"/>
    </row>
    <row r="208" spans="4:24">
      <c r="D208" s="2"/>
      <c r="E208" s="2"/>
      <c r="F208" s="2"/>
      <c r="G208" s="2"/>
      <c r="H208" s="2"/>
      <c r="I208" s="291"/>
      <c r="J208" s="291"/>
      <c r="K208" s="291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4"/>
    </row>
    <row r="209" spans="4:24">
      <c r="D209" s="2"/>
      <c r="E209" s="2"/>
      <c r="F209" s="2"/>
      <c r="G209" s="2"/>
      <c r="H209" s="2"/>
      <c r="I209" s="291"/>
      <c r="J209" s="291"/>
      <c r="K209" s="291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4"/>
    </row>
    <row r="210" spans="4:24">
      <c r="D210" s="2"/>
      <c r="E210" s="2"/>
      <c r="F210" s="2"/>
      <c r="G210" s="2"/>
      <c r="H210" s="2"/>
      <c r="I210" s="291"/>
      <c r="J210" s="291"/>
      <c r="K210" s="291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4"/>
    </row>
    <row r="211" spans="4:24">
      <c r="D211" s="2"/>
      <c r="E211" s="2"/>
      <c r="F211" s="2"/>
      <c r="G211" s="2"/>
      <c r="H211" s="2"/>
      <c r="I211" s="291"/>
      <c r="J211" s="291"/>
      <c r="K211" s="291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4"/>
    </row>
    <row r="212" spans="4:24">
      <c r="D212" s="2"/>
      <c r="E212" s="2"/>
      <c r="F212" s="2"/>
      <c r="G212" s="2"/>
      <c r="H212" s="2"/>
      <c r="I212" s="291"/>
      <c r="J212" s="291"/>
      <c r="K212" s="291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4"/>
    </row>
    <row r="213" spans="4:24">
      <c r="D213" s="2"/>
      <c r="E213" s="2"/>
      <c r="F213" s="2"/>
      <c r="G213" s="2"/>
      <c r="H213" s="2"/>
      <c r="I213" s="291"/>
      <c r="J213" s="291"/>
      <c r="K213" s="291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4"/>
    </row>
    <row r="214" spans="4:24">
      <c r="D214" s="2"/>
      <c r="E214" s="2"/>
      <c r="F214" s="2"/>
      <c r="G214" s="2"/>
      <c r="H214" s="2"/>
      <c r="I214" s="291"/>
      <c r="J214" s="291"/>
      <c r="K214" s="291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4"/>
    </row>
    <row r="215" spans="4:24">
      <c r="D215" s="2"/>
      <c r="E215" s="2"/>
      <c r="F215" s="2"/>
      <c r="G215" s="2"/>
      <c r="H215" s="2"/>
      <c r="I215" s="291"/>
      <c r="J215" s="291"/>
      <c r="K215" s="291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4"/>
    </row>
    <row r="216" spans="4:24">
      <c r="D216" s="2"/>
      <c r="E216" s="2"/>
      <c r="F216" s="2"/>
      <c r="G216" s="2"/>
      <c r="H216" s="2"/>
      <c r="I216" s="291"/>
      <c r="J216" s="291"/>
      <c r="K216" s="291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4"/>
    </row>
    <row r="217" spans="4:24">
      <c r="D217" s="2"/>
      <c r="E217" s="2"/>
      <c r="F217" s="2"/>
      <c r="G217" s="2"/>
      <c r="H217" s="2"/>
      <c r="I217" s="291"/>
      <c r="J217" s="291"/>
      <c r="K217" s="291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4"/>
    </row>
    <row r="218" spans="4:24">
      <c r="D218" s="2"/>
      <c r="E218" s="2"/>
      <c r="F218" s="2"/>
      <c r="G218" s="2"/>
      <c r="H218" s="2"/>
      <c r="I218" s="291"/>
      <c r="J218" s="291"/>
      <c r="K218" s="291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4"/>
    </row>
    <row r="219" spans="4:24">
      <c r="D219" s="2"/>
      <c r="E219" s="2"/>
      <c r="F219" s="2"/>
      <c r="G219" s="2"/>
      <c r="H219" s="2"/>
      <c r="I219" s="291"/>
      <c r="J219" s="291"/>
      <c r="K219" s="291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4"/>
    </row>
    <row r="220" spans="4:24">
      <c r="D220" s="2"/>
      <c r="E220" s="2"/>
      <c r="F220" s="2"/>
      <c r="G220" s="2"/>
      <c r="H220" s="2"/>
      <c r="I220" s="291"/>
      <c r="J220" s="291"/>
      <c r="K220" s="291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4"/>
    </row>
    <row r="221" spans="4:24">
      <c r="D221" s="2"/>
      <c r="E221" s="2"/>
      <c r="F221" s="2"/>
      <c r="G221" s="2"/>
      <c r="H221" s="2"/>
      <c r="I221" s="291"/>
      <c r="J221" s="291"/>
      <c r="K221" s="291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4"/>
    </row>
    <row r="222" spans="4:24">
      <c r="D222" s="2"/>
      <c r="E222" s="2"/>
      <c r="F222" s="2"/>
      <c r="G222" s="2"/>
      <c r="H222" s="2"/>
      <c r="I222" s="291"/>
      <c r="J222" s="291"/>
      <c r="K222" s="291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4"/>
    </row>
    <row r="223" spans="4:24">
      <c r="D223" s="2"/>
      <c r="E223" s="2"/>
      <c r="F223" s="2"/>
      <c r="G223" s="2"/>
      <c r="H223" s="2"/>
      <c r="I223" s="291"/>
      <c r="J223" s="291"/>
      <c r="K223" s="291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4"/>
    </row>
    <row r="224" spans="4:24">
      <c r="D224" s="2"/>
      <c r="E224" s="2"/>
      <c r="F224" s="2"/>
      <c r="G224" s="2"/>
      <c r="H224" s="2"/>
      <c r="I224" s="291"/>
      <c r="J224" s="291"/>
      <c r="K224" s="291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4"/>
    </row>
    <row r="225" spans="4:24">
      <c r="D225" s="2"/>
      <c r="E225" s="2"/>
      <c r="F225" s="2"/>
      <c r="G225" s="2"/>
      <c r="H225" s="2"/>
      <c r="I225" s="291"/>
      <c r="J225" s="291"/>
      <c r="K225" s="291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4"/>
    </row>
    <row r="226" spans="4:24">
      <c r="D226" s="2"/>
      <c r="E226" s="2"/>
      <c r="F226" s="2"/>
      <c r="G226" s="2"/>
      <c r="H226" s="2"/>
      <c r="I226" s="291"/>
      <c r="J226" s="291"/>
      <c r="K226" s="291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4"/>
    </row>
    <row r="227" spans="4:24">
      <c r="D227" s="2"/>
      <c r="E227" s="2"/>
      <c r="F227" s="2"/>
      <c r="G227" s="2"/>
      <c r="H227" s="2"/>
      <c r="I227" s="291"/>
      <c r="J227" s="291"/>
      <c r="K227" s="291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4"/>
    </row>
    <row r="228" spans="4:24">
      <c r="D228" s="2"/>
      <c r="E228" s="2"/>
      <c r="F228" s="2"/>
      <c r="G228" s="2"/>
      <c r="H228" s="2"/>
      <c r="I228" s="291"/>
      <c r="J228" s="291"/>
      <c r="K228" s="291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4"/>
    </row>
    <row r="229" spans="4:24">
      <c r="D229" s="2"/>
      <c r="E229" s="2"/>
      <c r="F229" s="2"/>
      <c r="G229" s="2"/>
      <c r="H229" s="2"/>
      <c r="I229" s="291"/>
      <c r="J229" s="291"/>
      <c r="K229" s="291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4"/>
    </row>
    <row r="230" spans="4:24">
      <c r="D230" s="2"/>
      <c r="E230" s="2"/>
      <c r="F230" s="2"/>
      <c r="G230" s="2"/>
      <c r="H230" s="2"/>
      <c r="I230" s="291"/>
      <c r="J230" s="291"/>
      <c r="K230" s="291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4"/>
    </row>
    <row r="231" spans="4:24">
      <c r="D231" s="2"/>
      <c r="E231" s="2"/>
      <c r="F231" s="2"/>
      <c r="G231" s="2"/>
      <c r="H231" s="2"/>
      <c r="I231" s="291"/>
      <c r="J231" s="291"/>
      <c r="K231" s="291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4"/>
    </row>
    <row r="232" spans="4:24">
      <c r="D232" s="2"/>
      <c r="E232" s="2"/>
      <c r="F232" s="2"/>
      <c r="G232" s="2"/>
      <c r="H232" s="2"/>
      <c r="I232" s="291"/>
      <c r="J232" s="291"/>
      <c r="K232" s="291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4"/>
    </row>
    <row r="233" spans="4:24">
      <c r="D233" s="2"/>
      <c r="E233" s="2"/>
      <c r="F233" s="2"/>
      <c r="G233" s="2"/>
      <c r="H233" s="2"/>
      <c r="I233" s="291"/>
      <c r="J233" s="291"/>
      <c r="K233" s="291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4"/>
    </row>
    <row r="234" spans="4:24">
      <c r="D234" s="2"/>
      <c r="E234" s="2"/>
      <c r="F234" s="2"/>
      <c r="G234" s="2"/>
      <c r="H234" s="2"/>
      <c r="I234" s="291"/>
      <c r="J234" s="291"/>
      <c r="K234" s="291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4"/>
    </row>
    <row r="235" spans="4:24">
      <c r="D235" s="2"/>
      <c r="E235" s="2"/>
      <c r="F235" s="2"/>
      <c r="G235" s="2"/>
      <c r="H235" s="2"/>
      <c r="I235" s="291"/>
      <c r="J235" s="291"/>
      <c r="K235" s="291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4"/>
    </row>
    <row r="236" spans="4:24">
      <c r="D236" s="2"/>
      <c r="E236" s="2"/>
      <c r="F236" s="2"/>
      <c r="G236" s="2"/>
      <c r="H236" s="2"/>
      <c r="I236" s="291"/>
      <c r="J236" s="291"/>
      <c r="K236" s="291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4"/>
    </row>
    <row r="237" spans="4:24">
      <c r="D237" s="2"/>
      <c r="E237" s="2"/>
      <c r="F237" s="2"/>
      <c r="G237" s="2"/>
      <c r="H237" s="2"/>
      <c r="I237" s="291"/>
      <c r="J237" s="291"/>
      <c r="K237" s="291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4"/>
    </row>
    <row r="238" spans="4:24">
      <c r="D238" s="2"/>
      <c r="E238" s="2"/>
      <c r="F238" s="2"/>
      <c r="G238" s="2"/>
      <c r="H238" s="2"/>
      <c r="I238" s="291"/>
      <c r="J238" s="291"/>
      <c r="K238" s="291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4"/>
    </row>
    <row r="239" spans="4:24">
      <c r="D239" s="2"/>
      <c r="E239" s="2"/>
      <c r="F239" s="2"/>
      <c r="G239" s="2"/>
      <c r="H239" s="2"/>
      <c r="I239" s="291"/>
      <c r="J239" s="291"/>
      <c r="K239" s="291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4"/>
    </row>
    <row r="240" spans="4:24">
      <c r="D240" s="2"/>
      <c r="E240" s="2"/>
      <c r="F240" s="2"/>
      <c r="G240" s="2"/>
      <c r="H240" s="2"/>
      <c r="I240" s="291"/>
      <c r="J240" s="291"/>
      <c r="K240" s="291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4"/>
    </row>
    <row r="241" spans="4:24">
      <c r="D241" s="2"/>
      <c r="E241" s="2"/>
      <c r="F241" s="2"/>
      <c r="G241" s="2"/>
      <c r="H241" s="2"/>
      <c r="I241" s="291"/>
      <c r="J241" s="291"/>
      <c r="K241" s="291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4"/>
    </row>
    <row r="242" spans="4:24">
      <c r="D242" s="2"/>
      <c r="E242" s="2"/>
      <c r="F242" s="2"/>
      <c r="G242" s="2"/>
      <c r="H242" s="2"/>
      <c r="I242" s="291"/>
      <c r="J242" s="291"/>
      <c r="K242" s="291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4"/>
    </row>
    <row r="243" spans="4:24">
      <c r="D243" s="2"/>
      <c r="E243" s="2"/>
      <c r="F243" s="2"/>
      <c r="G243" s="2"/>
      <c r="H243" s="2"/>
      <c r="I243" s="291"/>
      <c r="J243" s="291"/>
      <c r="K243" s="291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4"/>
    </row>
    <row r="244" spans="4:24">
      <c r="D244" s="2"/>
      <c r="E244" s="2"/>
      <c r="F244" s="2"/>
      <c r="G244" s="2"/>
      <c r="H244" s="2"/>
      <c r="I244" s="291"/>
      <c r="J244" s="291"/>
      <c r="K244" s="291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4"/>
    </row>
    <row r="245" spans="4:24">
      <c r="D245" s="2"/>
      <c r="E245" s="2"/>
      <c r="F245" s="2"/>
      <c r="G245" s="2"/>
      <c r="H245" s="2"/>
      <c r="I245" s="291"/>
      <c r="J245" s="291"/>
      <c r="K245" s="291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4"/>
    </row>
    <row r="246" spans="4:24">
      <c r="D246" s="2"/>
      <c r="E246" s="2"/>
      <c r="F246" s="2"/>
      <c r="G246" s="2"/>
      <c r="H246" s="2"/>
      <c r="I246" s="291"/>
      <c r="J246" s="291"/>
      <c r="K246" s="291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4"/>
    </row>
    <row r="247" spans="4:24">
      <c r="D247" s="2"/>
      <c r="E247" s="2"/>
      <c r="F247" s="2"/>
      <c r="G247" s="2"/>
      <c r="H247" s="2"/>
      <c r="I247" s="291"/>
      <c r="J247" s="291"/>
      <c r="K247" s="291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4"/>
    </row>
    <row r="248" spans="4:24">
      <c r="D248" s="2"/>
      <c r="E248" s="2"/>
      <c r="F248" s="2"/>
      <c r="G248" s="2"/>
      <c r="H248" s="2"/>
      <c r="I248" s="291"/>
      <c r="J248" s="291"/>
      <c r="K248" s="291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4"/>
    </row>
    <row r="249" spans="4:24">
      <c r="D249" s="2"/>
      <c r="E249" s="2"/>
      <c r="F249" s="2"/>
      <c r="G249" s="2"/>
      <c r="H249" s="2"/>
      <c r="I249" s="291"/>
      <c r="J249" s="291"/>
      <c r="K249" s="291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4"/>
    </row>
    <row r="250" spans="4:24">
      <c r="D250" s="2"/>
      <c r="E250" s="2"/>
      <c r="F250" s="2"/>
      <c r="G250" s="2"/>
      <c r="H250" s="2"/>
      <c r="I250" s="291"/>
      <c r="J250" s="291"/>
      <c r="K250" s="291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4"/>
    </row>
    <row r="251" spans="4:24">
      <c r="D251" s="2"/>
      <c r="E251" s="2"/>
      <c r="F251" s="2"/>
      <c r="G251" s="2"/>
      <c r="H251" s="2"/>
      <c r="I251" s="291"/>
      <c r="J251" s="291"/>
      <c r="K251" s="291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4"/>
    </row>
    <row r="252" spans="4:24">
      <c r="D252" s="2"/>
      <c r="E252" s="2"/>
      <c r="F252" s="2"/>
      <c r="G252" s="2"/>
      <c r="H252" s="2"/>
      <c r="I252" s="291"/>
      <c r="J252" s="291"/>
      <c r="K252" s="291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4"/>
    </row>
    <row r="253" spans="4:24">
      <c r="D253" s="2"/>
      <c r="E253" s="2"/>
      <c r="F253" s="2"/>
      <c r="G253" s="2"/>
      <c r="H253" s="2"/>
      <c r="I253" s="291"/>
      <c r="J253" s="291"/>
      <c r="K253" s="291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4"/>
    </row>
    <row r="254" spans="4:24">
      <c r="D254" s="2"/>
      <c r="E254" s="2"/>
      <c r="F254" s="2"/>
      <c r="G254" s="2"/>
      <c r="H254" s="2"/>
      <c r="I254" s="291"/>
      <c r="J254" s="291"/>
      <c r="K254" s="291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4"/>
    </row>
    <row r="255" spans="4:24">
      <c r="D255" s="2"/>
      <c r="E255" s="2"/>
      <c r="F255" s="2"/>
      <c r="G255" s="2"/>
      <c r="H255" s="2"/>
      <c r="I255" s="291"/>
      <c r="J255" s="291"/>
      <c r="K255" s="291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4"/>
    </row>
    <row r="256" spans="4:24">
      <c r="D256" s="2"/>
      <c r="E256" s="2"/>
      <c r="F256" s="2"/>
      <c r="G256" s="2"/>
      <c r="H256" s="2"/>
      <c r="I256" s="291"/>
      <c r="J256" s="291"/>
      <c r="K256" s="291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4"/>
    </row>
    <row r="257" spans="4:24">
      <c r="D257" s="2"/>
      <c r="E257" s="2"/>
      <c r="F257" s="2"/>
      <c r="G257" s="2"/>
      <c r="H257" s="2"/>
      <c r="I257" s="291"/>
      <c r="J257" s="291"/>
      <c r="K257" s="291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4"/>
    </row>
    <row r="258" spans="4:24">
      <c r="D258" s="2"/>
      <c r="E258" s="2"/>
      <c r="F258" s="2"/>
      <c r="G258" s="2"/>
      <c r="H258" s="2"/>
      <c r="I258" s="291"/>
      <c r="J258" s="291"/>
      <c r="K258" s="291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4"/>
    </row>
    <row r="259" spans="4:24">
      <c r="D259" s="2"/>
      <c r="E259" s="2"/>
      <c r="F259" s="2"/>
      <c r="G259" s="2"/>
      <c r="H259" s="2"/>
      <c r="I259" s="291"/>
      <c r="J259" s="291"/>
      <c r="K259" s="291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4"/>
    </row>
    <row r="260" spans="4:24">
      <c r="D260" s="2"/>
      <c r="E260" s="2"/>
      <c r="F260" s="2"/>
      <c r="G260" s="2"/>
      <c r="H260" s="2"/>
      <c r="I260" s="291"/>
      <c r="J260" s="291"/>
      <c r="K260" s="291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4"/>
    </row>
    <row r="261" spans="4:24">
      <c r="D261" s="2"/>
      <c r="E261" s="2"/>
      <c r="F261" s="2"/>
      <c r="G261" s="2"/>
      <c r="H261" s="2"/>
      <c r="I261" s="291"/>
      <c r="J261" s="291"/>
      <c r="K261" s="291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4"/>
    </row>
    <row r="262" spans="4:24">
      <c r="D262" s="2"/>
      <c r="E262" s="2"/>
      <c r="F262" s="2"/>
      <c r="G262" s="2"/>
      <c r="H262" s="2"/>
      <c r="I262" s="291"/>
      <c r="J262" s="291"/>
      <c r="K262" s="291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4"/>
    </row>
    <row r="263" spans="4:24">
      <c r="D263" s="2"/>
      <c r="E263" s="2"/>
      <c r="F263" s="2"/>
      <c r="G263" s="2"/>
      <c r="H263" s="2"/>
      <c r="I263" s="291"/>
      <c r="J263" s="291"/>
      <c r="K263" s="291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4"/>
    </row>
    <row r="264" spans="4:24">
      <c r="D264" s="2"/>
      <c r="E264" s="2"/>
      <c r="F264" s="2"/>
      <c r="G264" s="2"/>
      <c r="H264" s="2"/>
      <c r="I264" s="291"/>
      <c r="J264" s="291"/>
      <c r="K264" s="291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4"/>
    </row>
    <row r="265" spans="4:24">
      <c r="D265" s="2"/>
      <c r="E265" s="2"/>
      <c r="F265" s="2"/>
      <c r="G265" s="2"/>
      <c r="H265" s="2"/>
      <c r="I265" s="291"/>
      <c r="J265" s="291"/>
      <c r="K265" s="291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4"/>
    </row>
    <row r="266" spans="4:24">
      <c r="D266" s="2"/>
      <c r="E266" s="2"/>
      <c r="F266" s="2"/>
      <c r="G266" s="2"/>
      <c r="H266" s="2"/>
      <c r="I266" s="291"/>
      <c r="J266" s="291"/>
      <c r="K266" s="291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4"/>
    </row>
    <row r="267" spans="4:24">
      <c r="D267" s="2"/>
      <c r="E267" s="2"/>
      <c r="F267" s="2"/>
      <c r="G267" s="2"/>
      <c r="H267" s="2"/>
      <c r="I267" s="291"/>
      <c r="J267" s="291"/>
      <c r="K267" s="291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4"/>
    </row>
    <row r="268" spans="4:24">
      <c r="D268" s="2"/>
      <c r="E268" s="2"/>
      <c r="F268" s="2"/>
      <c r="G268" s="2"/>
      <c r="H268" s="2"/>
      <c r="I268" s="291"/>
      <c r="J268" s="291"/>
      <c r="K268" s="291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4"/>
    </row>
    <row r="269" spans="4:24">
      <c r="D269" s="2"/>
      <c r="E269" s="2"/>
      <c r="F269" s="2"/>
      <c r="G269" s="2"/>
      <c r="H269" s="2"/>
      <c r="I269" s="291"/>
      <c r="J269" s="291"/>
      <c r="K269" s="291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4"/>
    </row>
    <row r="270" spans="4:24">
      <c r="D270" s="2"/>
      <c r="E270" s="2"/>
      <c r="F270" s="2"/>
      <c r="G270" s="2"/>
      <c r="H270" s="2"/>
      <c r="I270" s="291"/>
      <c r="J270" s="291"/>
      <c r="K270" s="291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4"/>
    </row>
    <row r="271" spans="4:24">
      <c r="D271" s="2"/>
      <c r="E271" s="2"/>
      <c r="F271" s="2"/>
      <c r="G271" s="2"/>
      <c r="H271" s="2"/>
      <c r="I271" s="291"/>
      <c r="J271" s="291"/>
      <c r="K271" s="291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4"/>
    </row>
    <row r="272" spans="4:24">
      <c r="D272" s="2"/>
      <c r="E272" s="2"/>
      <c r="F272" s="2"/>
      <c r="G272" s="2"/>
      <c r="H272" s="2"/>
      <c r="I272" s="291"/>
      <c r="J272" s="291"/>
      <c r="K272" s="291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4"/>
    </row>
    <row r="273" spans="4:24">
      <c r="D273" s="2"/>
      <c r="E273" s="2"/>
      <c r="F273" s="2"/>
      <c r="G273" s="2"/>
      <c r="H273" s="2"/>
      <c r="I273" s="291"/>
      <c r="J273" s="291"/>
      <c r="K273" s="291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4"/>
    </row>
    <row r="274" spans="4:24">
      <c r="D274" s="2"/>
      <c r="E274" s="2"/>
      <c r="F274" s="2"/>
      <c r="G274" s="2"/>
      <c r="H274" s="2"/>
      <c r="I274" s="291"/>
      <c r="J274" s="291"/>
      <c r="K274" s="291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4"/>
    </row>
    <row r="275" spans="4:24">
      <c r="D275" s="2"/>
      <c r="E275" s="2"/>
      <c r="F275" s="2"/>
      <c r="G275" s="2"/>
      <c r="H275" s="2"/>
      <c r="I275" s="291"/>
      <c r="J275" s="291"/>
      <c r="K275" s="291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4"/>
    </row>
    <row r="276" spans="4:24">
      <c r="D276" s="2"/>
      <c r="E276" s="2"/>
      <c r="F276" s="2"/>
      <c r="G276" s="2"/>
      <c r="H276" s="2"/>
      <c r="I276" s="291"/>
      <c r="J276" s="291"/>
      <c r="K276" s="291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4"/>
    </row>
    <row r="277" spans="4:24">
      <c r="D277" s="2"/>
      <c r="E277" s="2"/>
      <c r="F277" s="2"/>
      <c r="G277" s="2"/>
      <c r="H277" s="2"/>
      <c r="I277" s="291"/>
      <c r="J277" s="291"/>
      <c r="K277" s="291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4"/>
    </row>
    <row r="278" spans="4:24">
      <c r="D278" s="2"/>
      <c r="E278" s="2"/>
      <c r="F278" s="2"/>
      <c r="G278" s="2"/>
      <c r="H278" s="2"/>
      <c r="I278" s="291"/>
      <c r="J278" s="291"/>
      <c r="K278" s="291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4"/>
    </row>
    <row r="279" spans="4:24">
      <c r="D279" s="2"/>
      <c r="E279" s="2"/>
      <c r="F279" s="2"/>
      <c r="G279" s="2"/>
      <c r="H279" s="2"/>
      <c r="I279" s="291"/>
      <c r="J279" s="291"/>
      <c r="K279" s="291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4"/>
    </row>
    <row r="280" spans="4:24">
      <c r="D280" s="2"/>
      <c r="E280" s="2"/>
      <c r="F280" s="2"/>
      <c r="G280" s="2"/>
      <c r="H280" s="2"/>
      <c r="I280" s="291"/>
      <c r="J280" s="291"/>
      <c r="K280" s="291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4"/>
    </row>
    <row r="281" spans="4:24">
      <c r="D281" s="2"/>
      <c r="E281" s="2"/>
      <c r="F281" s="2"/>
      <c r="G281" s="2"/>
      <c r="H281" s="2"/>
      <c r="I281" s="291"/>
      <c r="J281" s="291"/>
      <c r="K281" s="291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4"/>
    </row>
    <row r="282" spans="4:24">
      <c r="D282" s="2"/>
      <c r="E282" s="2"/>
      <c r="F282" s="2"/>
      <c r="G282" s="2"/>
      <c r="H282" s="2"/>
      <c r="I282" s="291"/>
      <c r="J282" s="291"/>
      <c r="K282" s="291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4"/>
    </row>
    <row r="283" spans="4:24">
      <c r="D283" s="2"/>
      <c r="E283" s="2"/>
      <c r="F283" s="2"/>
      <c r="G283" s="2"/>
      <c r="H283" s="2"/>
      <c r="I283" s="291"/>
      <c r="J283" s="291"/>
      <c r="K283" s="291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4"/>
    </row>
    <row r="284" spans="4:24">
      <c r="D284" s="2"/>
      <c r="E284" s="2"/>
      <c r="F284" s="2"/>
      <c r="G284" s="2"/>
      <c r="H284" s="2"/>
      <c r="I284" s="291"/>
      <c r="J284" s="291"/>
      <c r="K284" s="291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4"/>
    </row>
    <row r="285" spans="4:24">
      <c r="D285" s="2"/>
      <c r="E285" s="2"/>
      <c r="F285" s="2"/>
      <c r="G285" s="2"/>
      <c r="H285" s="2"/>
      <c r="I285" s="291"/>
      <c r="J285" s="291"/>
      <c r="K285" s="291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4"/>
    </row>
    <row r="286" spans="4:24">
      <c r="D286" s="2"/>
      <c r="E286" s="2"/>
      <c r="F286" s="2"/>
      <c r="G286" s="2"/>
      <c r="H286" s="2"/>
      <c r="I286" s="291"/>
      <c r="J286" s="291"/>
      <c r="K286" s="291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4"/>
    </row>
    <row r="287" spans="4:24">
      <c r="D287" s="2"/>
      <c r="E287" s="2"/>
      <c r="F287" s="2"/>
      <c r="G287" s="2"/>
      <c r="H287" s="2"/>
      <c r="I287" s="291"/>
      <c r="J287" s="291"/>
      <c r="K287" s="291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4"/>
    </row>
    <row r="288" spans="4:24">
      <c r="D288" s="2"/>
      <c r="E288" s="2"/>
      <c r="F288" s="2"/>
      <c r="G288" s="2"/>
      <c r="H288" s="2"/>
      <c r="I288" s="291"/>
      <c r="J288" s="291"/>
      <c r="K288" s="291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4"/>
    </row>
    <row r="289" spans="4:24">
      <c r="D289" s="2"/>
      <c r="E289" s="2"/>
      <c r="F289" s="2"/>
      <c r="G289" s="2"/>
      <c r="H289" s="2"/>
      <c r="I289" s="291"/>
      <c r="J289" s="291"/>
      <c r="K289" s="291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4"/>
    </row>
    <row r="290" spans="4:24">
      <c r="D290" s="2"/>
      <c r="E290" s="2"/>
      <c r="F290" s="2"/>
      <c r="G290" s="2"/>
      <c r="H290" s="2"/>
      <c r="I290" s="291"/>
      <c r="J290" s="291"/>
      <c r="K290" s="291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4"/>
    </row>
    <row r="291" spans="4:24">
      <c r="D291" s="2"/>
      <c r="E291" s="2"/>
      <c r="F291" s="2"/>
      <c r="G291" s="2"/>
      <c r="H291" s="2"/>
      <c r="I291" s="291"/>
      <c r="J291" s="291"/>
      <c r="K291" s="291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4"/>
    </row>
    <row r="292" spans="4:24">
      <c r="D292" s="2"/>
      <c r="E292" s="2"/>
      <c r="F292" s="2"/>
      <c r="G292" s="2"/>
      <c r="H292" s="2"/>
      <c r="I292" s="291"/>
      <c r="J292" s="291"/>
      <c r="K292" s="291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4"/>
    </row>
    <row r="293" spans="4:24">
      <c r="D293" s="2"/>
      <c r="E293" s="2"/>
      <c r="F293" s="2"/>
      <c r="G293" s="2"/>
      <c r="H293" s="2"/>
      <c r="I293" s="291"/>
      <c r="J293" s="291"/>
      <c r="K293" s="291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4"/>
    </row>
  </sheetData>
  <mergeCells count="29">
    <mergeCell ref="F7:H7"/>
    <mergeCell ref="I7:K7"/>
    <mergeCell ref="L7:N7"/>
    <mergeCell ref="B100:C100"/>
    <mergeCell ref="B102:C102"/>
    <mergeCell ref="A114:X114"/>
    <mergeCell ref="B10:X10"/>
    <mergeCell ref="B11:X11"/>
    <mergeCell ref="B73:C73"/>
    <mergeCell ref="J3:X3"/>
    <mergeCell ref="B83:X83"/>
    <mergeCell ref="B87:C87"/>
    <mergeCell ref="B91:X91"/>
    <mergeCell ref="B95:C95"/>
    <mergeCell ref="B98:X98"/>
    <mergeCell ref="D7:D8"/>
    <mergeCell ref="E7:E8"/>
    <mergeCell ref="R7:T7"/>
    <mergeCell ref="U7:W7"/>
    <mergeCell ref="O7:Q7"/>
    <mergeCell ref="J1:X1"/>
    <mergeCell ref="A6:X6"/>
    <mergeCell ref="A7:A8"/>
    <mergeCell ref="B7:B8"/>
    <mergeCell ref="C7:C8"/>
    <mergeCell ref="X7:X8"/>
    <mergeCell ref="J4:X4"/>
    <mergeCell ref="J5:X5"/>
    <mergeCell ref="J2:X2"/>
  </mergeCells>
  <phoneticPr fontId="28" type="noConversion"/>
  <pageMargins left="0.15748031496062992" right="0.15748031496062992" top="0.15748031496062992" bottom="0.16" header="0.18" footer="0.31496062992125984"/>
  <pageSetup paperSize="9" scale="6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N293"/>
  <sheetViews>
    <sheetView topLeftCell="A76" zoomScale="90" zoomScaleNormal="90" workbookViewId="0">
      <selection activeCell="A76" sqref="A1:IV65536"/>
    </sheetView>
  </sheetViews>
  <sheetFormatPr defaultRowHeight="15.75"/>
  <cols>
    <col min="1" max="1" width="5.85546875" style="116" customWidth="1"/>
    <col min="2" max="2" width="40.285156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253" customWidth="1"/>
    <col min="10" max="10" width="8.140625" style="253" customWidth="1"/>
    <col min="11" max="11" width="8.42578125" style="253" customWidth="1"/>
    <col min="12" max="12" width="7" style="352" customWidth="1"/>
    <col min="13" max="13" width="7.28515625" style="352" customWidth="1"/>
    <col min="14" max="14" width="9" style="352" customWidth="1"/>
    <col min="15" max="15" width="7" style="253" customWidth="1"/>
    <col min="16" max="16" width="7.28515625" style="253" customWidth="1"/>
    <col min="17" max="17" width="9" style="253" customWidth="1"/>
    <col min="18" max="18" width="7.42578125" style="1" customWidth="1"/>
    <col min="19" max="19" width="8" style="1" customWidth="1"/>
    <col min="20" max="20" width="10.28515625" style="1" customWidth="1"/>
    <col min="21" max="21" width="7.42578125" style="1" customWidth="1"/>
    <col min="22" max="22" width="8" style="1" customWidth="1"/>
    <col min="23" max="23" width="10.28515625" style="1" customWidth="1"/>
    <col min="24" max="24" width="8.7109375" style="3" customWidth="1"/>
    <col min="25" max="25" width="44.5703125" style="5" customWidth="1"/>
    <col min="26" max="16384" width="9.140625" style="1"/>
  </cols>
  <sheetData>
    <row r="1" spans="1:38" s="3" customFormat="1">
      <c r="A1" s="117"/>
      <c r="I1" s="253"/>
      <c r="J1" s="468" t="s">
        <v>71</v>
      </c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119"/>
    </row>
    <row r="2" spans="1:38" s="3" customFormat="1" ht="14.25" customHeight="1">
      <c r="A2" s="117"/>
      <c r="I2" s="311"/>
      <c r="J2" s="501" t="s">
        <v>312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119"/>
    </row>
    <row r="3" spans="1:38" s="3" customFormat="1" ht="12" customHeight="1">
      <c r="A3" s="117"/>
      <c r="I3" s="312"/>
      <c r="J3" s="501" t="s">
        <v>185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119"/>
    </row>
    <row r="4" spans="1:38" s="3" customFormat="1" ht="15" customHeight="1">
      <c r="A4" s="117"/>
      <c r="I4" s="254"/>
      <c r="J4" s="468" t="s">
        <v>71</v>
      </c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119"/>
    </row>
    <row r="5" spans="1:38" s="3" customFormat="1" ht="27" customHeight="1">
      <c r="A5" s="117"/>
      <c r="I5" s="254"/>
      <c r="J5" s="500" t="s">
        <v>335</v>
      </c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119"/>
    </row>
    <row r="6" spans="1:38" s="3" customFormat="1" ht="18.75" customHeight="1">
      <c r="A6" s="483" t="s">
        <v>321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119"/>
    </row>
    <row r="7" spans="1:38" s="3" customFormat="1" ht="15" customHeight="1">
      <c r="A7" s="476" t="s">
        <v>57</v>
      </c>
      <c r="B7" s="478" t="s">
        <v>64</v>
      </c>
      <c r="C7" s="499" t="s">
        <v>65</v>
      </c>
      <c r="D7" s="478" t="s">
        <v>66</v>
      </c>
      <c r="E7" s="478" t="s">
        <v>67</v>
      </c>
      <c r="F7" s="480" t="s">
        <v>58</v>
      </c>
      <c r="G7" s="480"/>
      <c r="H7" s="480"/>
      <c r="I7" s="480" t="s">
        <v>72</v>
      </c>
      <c r="J7" s="480"/>
      <c r="K7" s="480"/>
      <c r="L7" s="502" t="s">
        <v>186</v>
      </c>
      <c r="M7" s="502"/>
      <c r="N7" s="502"/>
      <c r="O7" s="480" t="s">
        <v>361</v>
      </c>
      <c r="P7" s="480"/>
      <c r="Q7" s="480"/>
      <c r="R7" s="488" t="s">
        <v>533</v>
      </c>
      <c r="S7" s="489"/>
      <c r="T7" s="490"/>
      <c r="U7" s="488" t="s">
        <v>588</v>
      </c>
      <c r="V7" s="489"/>
      <c r="W7" s="490"/>
      <c r="X7" s="478" t="s">
        <v>322</v>
      </c>
      <c r="Y7" s="119"/>
    </row>
    <row r="8" spans="1:38" s="3" customFormat="1" ht="126.75" customHeight="1">
      <c r="A8" s="477"/>
      <c r="B8" s="479"/>
      <c r="C8" s="479"/>
      <c r="D8" s="479"/>
      <c r="E8" s="479"/>
      <c r="F8" s="120" t="s">
        <v>68</v>
      </c>
      <c r="G8" s="120" t="s">
        <v>323</v>
      </c>
      <c r="H8" s="120" t="s">
        <v>324</v>
      </c>
      <c r="I8" s="255" t="s">
        <v>68</v>
      </c>
      <c r="J8" s="255" t="s">
        <v>323</v>
      </c>
      <c r="K8" s="255" t="s">
        <v>324</v>
      </c>
      <c r="L8" s="313" t="s">
        <v>68</v>
      </c>
      <c r="M8" s="313" t="s">
        <v>323</v>
      </c>
      <c r="N8" s="313" t="s">
        <v>324</v>
      </c>
      <c r="O8" s="255" t="s">
        <v>68</v>
      </c>
      <c r="P8" s="255" t="s">
        <v>323</v>
      </c>
      <c r="Q8" s="255" t="s">
        <v>324</v>
      </c>
      <c r="R8" s="120" t="s">
        <v>68</v>
      </c>
      <c r="S8" s="120" t="s">
        <v>323</v>
      </c>
      <c r="T8" s="120" t="s">
        <v>324</v>
      </c>
      <c r="U8" s="120" t="s">
        <v>68</v>
      </c>
      <c r="V8" s="120" t="s">
        <v>323</v>
      </c>
      <c r="W8" s="120" t="s">
        <v>324</v>
      </c>
      <c r="X8" s="479"/>
      <c r="Y8" s="119"/>
    </row>
    <row r="9" spans="1:38" s="3" customFormat="1">
      <c r="A9" s="121">
        <v>1</v>
      </c>
      <c r="B9" s="122">
        <v>2</v>
      </c>
      <c r="C9" s="122">
        <v>3</v>
      </c>
      <c r="D9" s="122">
        <v>4</v>
      </c>
      <c r="E9" s="122">
        <v>5</v>
      </c>
      <c r="F9" s="122">
        <v>6</v>
      </c>
      <c r="G9" s="122">
        <v>7</v>
      </c>
      <c r="H9" s="122">
        <v>8</v>
      </c>
      <c r="I9" s="256">
        <v>9</v>
      </c>
      <c r="J9" s="256">
        <v>10</v>
      </c>
      <c r="K9" s="256">
        <v>11</v>
      </c>
      <c r="L9" s="314">
        <v>12</v>
      </c>
      <c r="M9" s="314">
        <v>13</v>
      </c>
      <c r="N9" s="314">
        <v>14</v>
      </c>
      <c r="O9" s="256">
        <v>15</v>
      </c>
      <c r="P9" s="256">
        <v>16</v>
      </c>
      <c r="Q9" s="256">
        <v>17</v>
      </c>
      <c r="R9" s="122">
        <v>18</v>
      </c>
      <c r="S9" s="122">
        <v>19</v>
      </c>
      <c r="T9" s="122">
        <v>20</v>
      </c>
      <c r="U9" s="122">
        <v>21</v>
      </c>
      <c r="V9" s="122">
        <v>22</v>
      </c>
      <c r="W9" s="122">
        <v>23</v>
      </c>
      <c r="X9" s="122">
        <v>24</v>
      </c>
      <c r="Y9" s="119"/>
    </row>
    <row r="10" spans="1:38" s="3" customFormat="1" ht="13.5" customHeight="1">
      <c r="A10" s="121"/>
      <c r="B10" s="485" t="s">
        <v>209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7"/>
      <c r="Y10" s="119"/>
    </row>
    <row r="11" spans="1:38" s="3" customFormat="1" ht="30" customHeight="1">
      <c r="A11" s="121" t="s">
        <v>319</v>
      </c>
      <c r="B11" s="461" t="s">
        <v>73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3"/>
      <c r="Y11" s="123"/>
      <c r="Z11" s="124"/>
      <c r="AA11" s="124"/>
      <c r="AB11" s="124"/>
      <c r="AC11" s="124"/>
      <c r="AD11" s="124"/>
      <c r="AE11" s="124"/>
      <c r="AF11" s="125"/>
      <c r="AG11" s="125"/>
      <c r="AH11" s="125"/>
      <c r="AI11" s="125"/>
      <c r="AJ11" s="125"/>
      <c r="AK11" s="126"/>
      <c r="AL11" s="126"/>
    </row>
    <row r="12" spans="1:38" s="3" customFormat="1" ht="51.75" customHeight="1">
      <c r="A12" s="127" t="s">
        <v>59</v>
      </c>
      <c r="B12" s="128" t="s">
        <v>74</v>
      </c>
      <c r="C12" s="129"/>
      <c r="D12" s="130"/>
      <c r="E12" s="130"/>
      <c r="F12" s="131"/>
      <c r="G12" s="131"/>
      <c r="H12" s="131"/>
      <c r="I12" s="257"/>
      <c r="J12" s="257"/>
      <c r="K12" s="257"/>
      <c r="L12" s="315"/>
      <c r="M12" s="315"/>
      <c r="N12" s="315"/>
      <c r="O12" s="257"/>
      <c r="P12" s="257"/>
      <c r="Q12" s="257"/>
      <c r="R12" s="131"/>
      <c r="S12" s="131"/>
      <c r="T12" s="131"/>
      <c r="U12" s="131"/>
      <c r="V12" s="131"/>
      <c r="W12" s="131"/>
      <c r="X12" s="132"/>
      <c r="Y12" s="133"/>
    </row>
    <row r="13" spans="1:38" s="126" customFormat="1" ht="114.75" customHeight="1">
      <c r="A13" s="134" t="s">
        <v>60</v>
      </c>
      <c r="B13" s="72" t="s">
        <v>77</v>
      </c>
      <c r="C13" s="135" t="s">
        <v>78</v>
      </c>
      <c r="D13" s="113" t="s">
        <v>585</v>
      </c>
      <c r="E13" s="135" t="s">
        <v>569</v>
      </c>
      <c r="F13" s="136" t="s">
        <v>417</v>
      </c>
      <c r="G13" s="138" t="s">
        <v>346</v>
      </c>
      <c r="H13" s="115">
        <v>600</v>
      </c>
      <c r="I13" s="258" t="s">
        <v>445</v>
      </c>
      <c r="J13" s="259" t="s">
        <v>419</v>
      </c>
      <c r="K13" s="260">
        <v>6800</v>
      </c>
      <c r="L13" s="316" t="s">
        <v>589</v>
      </c>
      <c r="M13" s="317" t="s">
        <v>560</v>
      </c>
      <c r="N13" s="318">
        <v>4296</v>
      </c>
      <c r="O13" s="258" t="s">
        <v>590</v>
      </c>
      <c r="P13" s="259" t="s">
        <v>552</v>
      </c>
      <c r="Q13" s="260">
        <v>1796</v>
      </c>
      <c r="R13" s="138" t="s">
        <v>553</v>
      </c>
      <c r="S13" s="138" t="s">
        <v>554</v>
      </c>
      <c r="T13" s="115">
        <v>1796</v>
      </c>
      <c r="U13" s="136" t="s">
        <v>591</v>
      </c>
      <c r="V13" s="138" t="s">
        <v>556</v>
      </c>
      <c r="W13" s="115">
        <v>2904</v>
      </c>
      <c r="X13" s="115">
        <f>H13+K13+W13+N13+Q13+T13</f>
        <v>18192</v>
      </c>
      <c r="Y13" s="123"/>
    </row>
    <row r="14" spans="1:38" s="3" customFormat="1" ht="72.75" customHeight="1">
      <c r="A14" s="139" t="s">
        <v>61</v>
      </c>
      <c r="B14" s="140" t="s">
        <v>75</v>
      </c>
      <c r="C14" s="141" t="s">
        <v>373</v>
      </c>
      <c r="D14" s="142" t="s">
        <v>584</v>
      </c>
      <c r="E14" s="141" t="s">
        <v>566</v>
      </c>
      <c r="F14" s="143">
        <v>0</v>
      </c>
      <c r="G14" s="144">
        <v>0</v>
      </c>
      <c r="H14" s="145">
        <v>0</v>
      </c>
      <c r="I14" s="261">
        <v>0</v>
      </c>
      <c r="J14" s="262">
        <v>0</v>
      </c>
      <c r="K14" s="263">
        <v>0</v>
      </c>
      <c r="L14" s="319">
        <v>0</v>
      </c>
      <c r="M14" s="320">
        <v>0</v>
      </c>
      <c r="N14" s="321">
        <v>0</v>
      </c>
      <c r="O14" s="261">
        <v>0</v>
      </c>
      <c r="P14" s="262">
        <v>0</v>
      </c>
      <c r="Q14" s="263">
        <v>0</v>
      </c>
      <c r="R14" s="143">
        <v>0</v>
      </c>
      <c r="S14" s="144">
        <v>0</v>
      </c>
      <c r="T14" s="145">
        <v>0</v>
      </c>
      <c r="U14" s="143" t="s">
        <v>326</v>
      </c>
      <c r="V14" s="146" t="s">
        <v>339</v>
      </c>
      <c r="W14" s="145">
        <v>685</v>
      </c>
      <c r="X14" s="115">
        <f>H14+K14+W14+N14+Q14</f>
        <v>685</v>
      </c>
      <c r="Y14" s="123"/>
    </row>
    <row r="15" spans="1:38" s="153" customFormat="1">
      <c r="A15" s="134" t="s">
        <v>62</v>
      </c>
      <c r="B15" s="147" t="s">
        <v>79</v>
      </c>
      <c r="C15" s="148"/>
      <c r="D15" s="148"/>
      <c r="E15" s="148"/>
      <c r="F15" s="149">
        <v>4</v>
      </c>
      <c r="G15" s="150"/>
      <c r="H15" s="151">
        <f>H13+H14</f>
        <v>600</v>
      </c>
      <c r="I15" s="264">
        <v>94</v>
      </c>
      <c r="J15" s="265"/>
      <c r="K15" s="266">
        <f>K13+K14</f>
        <v>6800</v>
      </c>
      <c r="L15" s="322">
        <v>64</v>
      </c>
      <c r="M15" s="323"/>
      <c r="N15" s="324">
        <f>N13+N14</f>
        <v>4296</v>
      </c>
      <c r="O15" s="264">
        <v>31</v>
      </c>
      <c r="P15" s="265"/>
      <c r="Q15" s="266">
        <f>Q13+Q14</f>
        <v>1796</v>
      </c>
      <c r="R15" s="149">
        <v>119</v>
      </c>
      <c r="S15" s="150"/>
      <c r="T15" s="151">
        <f>T13+T14</f>
        <v>1796</v>
      </c>
      <c r="U15" s="149">
        <v>50</v>
      </c>
      <c r="V15" s="150"/>
      <c r="W15" s="151">
        <f>W13+W14</f>
        <v>3589</v>
      </c>
      <c r="X15" s="151">
        <f>X13+X14</f>
        <v>18877</v>
      </c>
      <c r="Y15" s="152"/>
    </row>
    <row r="16" spans="1:38" s="3" customFormat="1" ht="41.25" customHeight="1">
      <c r="A16" s="134" t="s">
        <v>63</v>
      </c>
      <c r="B16" s="154" t="s">
        <v>80</v>
      </c>
      <c r="C16" s="155"/>
      <c r="D16" s="155"/>
      <c r="E16" s="155"/>
      <c r="F16" s="155"/>
      <c r="G16" s="156"/>
      <c r="H16" s="157"/>
      <c r="I16" s="267"/>
      <c r="J16" s="268"/>
      <c r="K16" s="269"/>
      <c r="L16" s="325"/>
      <c r="M16" s="326"/>
      <c r="N16" s="327"/>
      <c r="O16" s="267"/>
      <c r="P16" s="268"/>
      <c r="Q16" s="269"/>
      <c r="R16" s="155"/>
      <c r="S16" s="156"/>
      <c r="T16" s="157"/>
      <c r="U16" s="155"/>
      <c r="V16" s="156"/>
      <c r="W16" s="157"/>
      <c r="X16" s="157"/>
      <c r="Y16" s="119"/>
    </row>
    <row r="17" spans="1:25" s="3" customFormat="1" ht="25.5">
      <c r="A17" s="134" t="s">
        <v>92</v>
      </c>
      <c r="B17" s="158" t="s">
        <v>204</v>
      </c>
      <c r="C17" s="155"/>
      <c r="D17" s="155"/>
      <c r="E17" s="155"/>
      <c r="F17" s="155"/>
      <c r="G17" s="156"/>
      <c r="H17" s="157"/>
      <c r="I17" s="267"/>
      <c r="J17" s="268"/>
      <c r="K17" s="269"/>
      <c r="L17" s="325"/>
      <c r="M17" s="326"/>
      <c r="N17" s="327"/>
      <c r="O17" s="267"/>
      <c r="P17" s="268"/>
      <c r="Q17" s="269"/>
      <c r="R17" s="155"/>
      <c r="S17" s="156"/>
      <c r="T17" s="157"/>
      <c r="U17" s="155"/>
      <c r="V17" s="156"/>
      <c r="W17" s="157"/>
      <c r="X17" s="157"/>
      <c r="Y17" s="119"/>
    </row>
    <row r="18" spans="1:25" s="3" customFormat="1" ht="63" customHeight="1">
      <c r="A18" s="134" t="s">
        <v>93</v>
      </c>
      <c r="B18" s="158" t="s">
        <v>81</v>
      </c>
      <c r="C18" s="135" t="s">
        <v>87</v>
      </c>
      <c r="D18" s="113" t="s">
        <v>584</v>
      </c>
      <c r="E18" s="135" t="s">
        <v>567</v>
      </c>
      <c r="F18" s="112" t="s">
        <v>356</v>
      </c>
      <c r="G18" s="113" t="s">
        <v>357</v>
      </c>
      <c r="H18" s="115">
        <v>222</v>
      </c>
      <c r="I18" s="270">
        <v>0</v>
      </c>
      <c r="J18" s="271">
        <v>0</v>
      </c>
      <c r="K18" s="260">
        <v>0</v>
      </c>
      <c r="L18" s="328">
        <v>0</v>
      </c>
      <c r="M18" s="329">
        <v>0</v>
      </c>
      <c r="N18" s="318">
        <v>0</v>
      </c>
      <c r="O18" s="270">
        <v>0</v>
      </c>
      <c r="P18" s="271">
        <v>0</v>
      </c>
      <c r="Q18" s="260">
        <v>0</v>
      </c>
      <c r="R18" s="112" t="s">
        <v>327</v>
      </c>
      <c r="S18" s="113" t="s">
        <v>537</v>
      </c>
      <c r="T18" s="115">
        <v>256</v>
      </c>
      <c r="U18" s="112">
        <v>0</v>
      </c>
      <c r="V18" s="113">
        <v>0</v>
      </c>
      <c r="W18" s="115">
        <v>0</v>
      </c>
      <c r="X18" s="115">
        <f t="shared" ref="X18:X23" si="0">H18+K18+W18+N18+Q18+T18</f>
        <v>478</v>
      </c>
      <c r="Y18" s="119"/>
    </row>
    <row r="19" spans="1:25" s="3" customFormat="1" ht="98.25" customHeight="1">
      <c r="A19" s="134" t="s">
        <v>94</v>
      </c>
      <c r="B19" s="158" t="s">
        <v>82</v>
      </c>
      <c r="C19" s="135" t="s">
        <v>88</v>
      </c>
      <c r="D19" s="113" t="s">
        <v>584</v>
      </c>
      <c r="E19" s="135" t="s">
        <v>568</v>
      </c>
      <c r="F19" s="159">
        <v>0</v>
      </c>
      <c r="G19" s="160">
        <v>0</v>
      </c>
      <c r="H19" s="115">
        <v>0</v>
      </c>
      <c r="I19" s="270">
        <v>0</v>
      </c>
      <c r="J19" s="271">
        <v>0</v>
      </c>
      <c r="K19" s="260">
        <v>0</v>
      </c>
      <c r="L19" s="328">
        <v>0</v>
      </c>
      <c r="M19" s="329">
        <v>0</v>
      </c>
      <c r="N19" s="318">
        <v>0</v>
      </c>
      <c r="O19" s="270">
        <v>0</v>
      </c>
      <c r="P19" s="271">
        <v>0</v>
      </c>
      <c r="Q19" s="260">
        <v>0</v>
      </c>
      <c r="R19" s="112">
        <v>0</v>
      </c>
      <c r="S19" s="113">
        <v>0</v>
      </c>
      <c r="T19" s="115">
        <v>0</v>
      </c>
      <c r="U19" s="112">
        <v>0</v>
      </c>
      <c r="V19" s="113">
        <v>0</v>
      </c>
      <c r="W19" s="115">
        <v>0</v>
      </c>
      <c r="X19" s="115">
        <f t="shared" si="0"/>
        <v>0</v>
      </c>
      <c r="Y19" s="119"/>
    </row>
    <row r="20" spans="1:25" s="3" customFormat="1" ht="156.75" customHeight="1">
      <c r="A20" s="134" t="s">
        <v>95</v>
      </c>
      <c r="B20" s="158" t="s">
        <v>83</v>
      </c>
      <c r="C20" s="247" t="s">
        <v>565</v>
      </c>
      <c r="D20" s="113" t="s">
        <v>584</v>
      </c>
      <c r="E20" s="135" t="s">
        <v>570</v>
      </c>
      <c r="F20" s="159">
        <v>0</v>
      </c>
      <c r="G20" s="160">
        <v>0</v>
      </c>
      <c r="H20" s="115">
        <v>0</v>
      </c>
      <c r="I20" s="272" t="s">
        <v>485</v>
      </c>
      <c r="J20" s="273" t="s">
        <v>521</v>
      </c>
      <c r="K20" s="260">
        <v>426</v>
      </c>
      <c r="L20" s="328">
        <v>0</v>
      </c>
      <c r="M20" s="329">
        <v>0</v>
      </c>
      <c r="N20" s="318">
        <v>0</v>
      </c>
      <c r="O20" s="270">
        <v>0</v>
      </c>
      <c r="P20" s="271">
        <v>0</v>
      </c>
      <c r="Q20" s="260">
        <v>0</v>
      </c>
      <c r="R20" s="159">
        <v>0</v>
      </c>
      <c r="S20" s="160">
        <v>0</v>
      </c>
      <c r="T20" s="115">
        <v>0</v>
      </c>
      <c r="U20" s="159">
        <v>0</v>
      </c>
      <c r="V20" s="160">
        <v>0</v>
      </c>
      <c r="W20" s="115">
        <v>0</v>
      </c>
      <c r="X20" s="115">
        <f t="shared" si="0"/>
        <v>426</v>
      </c>
      <c r="Y20" s="123"/>
    </row>
    <row r="21" spans="1:25" s="3" customFormat="1" ht="105" customHeight="1">
      <c r="A21" s="134" t="s">
        <v>96</v>
      </c>
      <c r="B21" s="158" t="s">
        <v>190</v>
      </c>
      <c r="C21" s="135" t="s">
        <v>318</v>
      </c>
      <c r="D21" s="113" t="s">
        <v>584</v>
      </c>
      <c r="E21" s="135" t="s">
        <v>571</v>
      </c>
      <c r="F21" s="112" t="s">
        <v>329</v>
      </c>
      <c r="G21" s="113" t="s">
        <v>403</v>
      </c>
      <c r="H21" s="115">
        <v>101</v>
      </c>
      <c r="I21" s="270">
        <v>0</v>
      </c>
      <c r="J21" s="273">
        <v>0</v>
      </c>
      <c r="K21" s="260">
        <v>0</v>
      </c>
      <c r="L21" s="328">
        <v>0</v>
      </c>
      <c r="M21" s="329">
        <v>0</v>
      </c>
      <c r="N21" s="318">
        <v>0</v>
      </c>
      <c r="O21" s="270">
        <v>0</v>
      </c>
      <c r="P21" s="271">
        <v>0</v>
      </c>
      <c r="Q21" s="260">
        <v>0</v>
      </c>
      <c r="R21" s="159">
        <v>0</v>
      </c>
      <c r="S21" s="160">
        <v>0</v>
      </c>
      <c r="T21" s="115">
        <v>0</v>
      </c>
      <c r="U21" s="159">
        <v>0</v>
      </c>
      <c r="V21" s="160">
        <v>0</v>
      </c>
      <c r="W21" s="115">
        <v>0</v>
      </c>
      <c r="X21" s="115">
        <f t="shared" si="0"/>
        <v>101</v>
      </c>
      <c r="Y21" s="119"/>
    </row>
    <row r="22" spans="1:25" s="3" customFormat="1" ht="90" customHeight="1">
      <c r="A22" s="134" t="s">
        <v>97</v>
      </c>
      <c r="B22" s="158" t="s">
        <v>563</v>
      </c>
      <c r="C22" s="135" t="s">
        <v>564</v>
      </c>
      <c r="D22" s="113" t="s">
        <v>584</v>
      </c>
      <c r="E22" s="135" t="s">
        <v>568</v>
      </c>
      <c r="F22" s="159">
        <v>0</v>
      </c>
      <c r="G22" s="160">
        <v>0</v>
      </c>
      <c r="H22" s="115">
        <v>0</v>
      </c>
      <c r="I22" s="270">
        <v>0</v>
      </c>
      <c r="J22" s="273">
        <v>0</v>
      </c>
      <c r="K22" s="260">
        <v>0</v>
      </c>
      <c r="L22" s="328">
        <v>0</v>
      </c>
      <c r="M22" s="329">
        <v>0</v>
      </c>
      <c r="N22" s="318">
        <v>0</v>
      </c>
      <c r="O22" s="270">
        <v>0</v>
      </c>
      <c r="P22" s="271">
        <v>0</v>
      </c>
      <c r="Q22" s="260">
        <v>0</v>
      </c>
      <c r="R22" s="159">
        <v>0</v>
      </c>
      <c r="S22" s="160">
        <v>0</v>
      </c>
      <c r="T22" s="115">
        <v>0</v>
      </c>
      <c r="U22" s="159">
        <v>0</v>
      </c>
      <c r="V22" s="160">
        <v>0</v>
      </c>
      <c r="W22" s="115">
        <v>0</v>
      </c>
      <c r="X22" s="115">
        <f t="shared" si="0"/>
        <v>0</v>
      </c>
      <c r="Y22" s="119"/>
    </row>
    <row r="23" spans="1:25" s="3" customFormat="1" ht="183" customHeight="1">
      <c r="A23" s="134" t="s">
        <v>98</v>
      </c>
      <c r="B23" s="304" t="s">
        <v>85</v>
      </c>
      <c r="C23" s="299" t="s">
        <v>592</v>
      </c>
      <c r="D23" s="113" t="s">
        <v>584</v>
      </c>
      <c r="E23" s="135" t="s">
        <v>568</v>
      </c>
      <c r="F23" s="159">
        <v>0</v>
      </c>
      <c r="G23" s="160">
        <v>0</v>
      </c>
      <c r="H23" s="115">
        <v>0</v>
      </c>
      <c r="I23" s="270">
        <v>0</v>
      </c>
      <c r="J23" s="271">
        <v>0</v>
      </c>
      <c r="K23" s="260">
        <v>0</v>
      </c>
      <c r="L23" s="328">
        <v>0</v>
      </c>
      <c r="M23" s="329">
        <v>0</v>
      </c>
      <c r="N23" s="318">
        <v>0</v>
      </c>
      <c r="O23" s="270">
        <v>0</v>
      </c>
      <c r="P23" s="271">
        <v>0</v>
      </c>
      <c r="Q23" s="260">
        <v>0</v>
      </c>
      <c r="R23" s="159">
        <v>0</v>
      </c>
      <c r="S23" s="160">
        <v>0</v>
      </c>
      <c r="T23" s="115">
        <v>0</v>
      </c>
      <c r="U23" s="159">
        <v>0</v>
      </c>
      <c r="V23" s="160">
        <v>0</v>
      </c>
      <c r="W23" s="115">
        <v>0</v>
      </c>
      <c r="X23" s="115">
        <f t="shared" si="0"/>
        <v>0</v>
      </c>
      <c r="Y23" s="119"/>
    </row>
    <row r="24" spans="1:25" s="153" customFormat="1">
      <c r="A24" s="134" t="s">
        <v>99</v>
      </c>
      <c r="B24" s="147" t="s">
        <v>122</v>
      </c>
      <c r="C24" s="148"/>
      <c r="D24" s="148"/>
      <c r="E24" s="148"/>
      <c r="F24" s="149">
        <v>5</v>
      </c>
      <c r="G24" s="150"/>
      <c r="H24" s="161">
        <f>H18+H19+H20+H23+H22+H21</f>
        <v>323</v>
      </c>
      <c r="I24" s="289">
        <f>1+2-1</f>
        <v>2</v>
      </c>
      <c r="J24" s="271">
        <v>0</v>
      </c>
      <c r="K24" s="292">
        <f>K18+K19+K20+K23+K22+K21</f>
        <v>426</v>
      </c>
      <c r="L24" s="330">
        <v>0</v>
      </c>
      <c r="M24" s="331"/>
      <c r="N24" s="332">
        <f>N18+N19+N20+N23+N22+N21</f>
        <v>0</v>
      </c>
      <c r="O24" s="353">
        <v>2</v>
      </c>
      <c r="P24" s="354"/>
      <c r="Q24" s="292">
        <f>Q18+Q19+Q20+Q23+Q22+Q21</f>
        <v>0</v>
      </c>
      <c r="R24" s="162">
        <v>0</v>
      </c>
      <c r="S24" s="163"/>
      <c r="T24" s="161">
        <f>T18+T19+T20+T23+T22</f>
        <v>256</v>
      </c>
      <c r="U24" s="162">
        <v>0</v>
      </c>
      <c r="V24" s="163"/>
      <c r="W24" s="161">
        <f>W18+W19+W20+W23+W22</f>
        <v>0</v>
      </c>
      <c r="X24" s="161">
        <f>SUM(X18:X23)</f>
        <v>1005</v>
      </c>
      <c r="Y24" s="152"/>
    </row>
    <row r="25" spans="1:25" s="3" customFormat="1" ht="25.5">
      <c r="A25" s="134" t="s">
        <v>100</v>
      </c>
      <c r="B25" s="72" t="s">
        <v>102</v>
      </c>
      <c r="C25" s="155"/>
      <c r="D25" s="155"/>
      <c r="E25" s="155"/>
      <c r="F25" s="155"/>
      <c r="G25" s="156"/>
      <c r="H25" s="157"/>
      <c r="I25" s="267"/>
      <c r="J25" s="268"/>
      <c r="K25" s="269"/>
      <c r="L25" s="325"/>
      <c r="M25" s="326"/>
      <c r="N25" s="327"/>
      <c r="O25" s="267"/>
      <c r="P25" s="268"/>
      <c r="Q25" s="269"/>
      <c r="R25" s="155"/>
      <c r="S25" s="156"/>
      <c r="T25" s="157"/>
      <c r="U25" s="155"/>
      <c r="V25" s="156"/>
      <c r="W25" s="157"/>
      <c r="X25" s="157"/>
      <c r="Y25" s="119"/>
    </row>
    <row r="26" spans="1:25" s="3" customFormat="1" ht="72" customHeight="1">
      <c r="A26" s="134" t="s">
        <v>101</v>
      </c>
      <c r="B26" s="72" t="s">
        <v>81</v>
      </c>
      <c r="C26" s="135" t="s">
        <v>103</v>
      </c>
      <c r="D26" s="113" t="s">
        <v>584</v>
      </c>
      <c r="E26" s="135" t="s">
        <v>573</v>
      </c>
      <c r="F26" s="112" t="s">
        <v>404</v>
      </c>
      <c r="G26" s="113" t="s">
        <v>414</v>
      </c>
      <c r="H26" s="115">
        <v>56</v>
      </c>
      <c r="I26" s="272" t="s">
        <v>498</v>
      </c>
      <c r="J26" s="273" t="s">
        <v>499</v>
      </c>
      <c r="K26" s="260">
        <v>192.5</v>
      </c>
      <c r="L26" s="328">
        <v>0</v>
      </c>
      <c r="M26" s="329">
        <v>0</v>
      </c>
      <c r="N26" s="318">
        <v>0</v>
      </c>
      <c r="O26" s="270">
        <v>0</v>
      </c>
      <c r="P26" s="271">
        <v>0</v>
      </c>
      <c r="Q26" s="260">
        <v>0</v>
      </c>
      <c r="R26" s="112">
        <v>0</v>
      </c>
      <c r="S26" s="113">
        <v>0</v>
      </c>
      <c r="T26" s="114">
        <v>0</v>
      </c>
      <c r="U26" s="112">
        <v>0</v>
      </c>
      <c r="V26" s="113">
        <v>0</v>
      </c>
      <c r="W26" s="114">
        <v>0</v>
      </c>
      <c r="X26" s="115">
        <f>H26+K26+W26+N26+Q26+T26</f>
        <v>248.5</v>
      </c>
      <c r="Y26" s="119"/>
    </row>
    <row r="27" spans="1:25" s="3" customFormat="1" ht="84.75" customHeight="1">
      <c r="A27" s="134" t="s">
        <v>106</v>
      </c>
      <c r="B27" s="72" t="s">
        <v>82</v>
      </c>
      <c r="C27" s="135" t="s">
        <v>104</v>
      </c>
      <c r="D27" s="113" t="s">
        <v>584</v>
      </c>
      <c r="E27" s="135" t="s">
        <v>568</v>
      </c>
      <c r="F27" s="159">
        <v>0</v>
      </c>
      <c r="G27" s="160">
        <v>0</v>
      </c>
      <c r="H27" s="115">
        <v>0</v>
      </c>
      <c r="I27" s="270">
        <v>0</v>
      </c>
      <c r="J27" s="271">
        <v>0</v>
      </c>
      <c r="K27" s="260">
        <v>0</v>
      </c>
      <c r="L27" s="328">
        <v>0</v>
      </c>
      <c r="M27" s="329">
        <v>0</v>
      </c>
      <c r="N27" s="318">
        <v>0</v>
      </c>
      <c r="O27" s="270">
        <v>0</v>
      </c>
      <c r="P27" s="271">
        <v>0</v>
      </c>
      <c r="Q27" s="260">
        <v>0</v>
      </c>
      <c r="R27" s="112">
        <v>0</v>
      </c>
      <c r="S27" s="113">
        <v>0</v>
      </c>
      <c r="T27" s="114">
        <v>0</v>
      </c>
      <c r="U27" s="112">
        <v>0</v>
      </c>
      <c r="V27" s="113">
        <v>0</v>
      </c>
      <c r="W27" s="114">
        <v>0</v>
      </c>
      <c r="X27" s="115">
        <f>H27+K27+W27+N27+Q27+T27</f>
        <v>0</v>
      </c>
      <c r="Y27" s="119"/>
    </row>
    <row r="28" spans="1:25" s="3" customFormat="1" ht="138" customHeight="1">
      <c r="A28" s="134" t="s">
        <v>107</v>
      </c>
      <c r="B28" s="72" t="s">
        <v>83</v>
      </c>
      <c r="C28" s="247" t="s">
        <v>562</v>
      </c>
      <c r="D28" s="113" t="s">
        <v>584</v>
      </c>
      <c r="E28" s="135" t="s">
        <v>570</v>
      </c>
      <c r="F28" s="159">
        <v>0</v>
      </c>
      <c r="G28" s="160">
        <v>0</v>
      </c>
      <c r="H28" s="115">
        <v>0</v>
      </c>
      <c r="I28" s="272" t="s">
        <v>471</v>
      </c>
      <c r="J28" s="273" t="s">
        <v>522</v>
      </c>
      <c r="K28" s="260">
        <v>170</v>
      </c>
      <c r="L28" s="328">
        <v>0</v>
      </c>
      <c r="M28" s="329">
        <v>0</v>
      </c>
      <c r="N28" s="318">
        <v>0</v>
      </c>
      <c r="O28" s="270">
        <v>0</v>
      </c>
      <c r="P28" s="271">
        <v>0</v>
      </c>
      <c r="Q28" s="260">
        <v>0</v>
      </c>
      <c r="R28" s="112">
        <v>0</v>
      </c>
      <c r="S28" s="113">
        <v>0</v>
      </c>
      <c r="T28" s="114">
        <v>0</v>
      </c>
      <c r="U28" s="112">
        <v>0</v>
      </c>
      <c r="V28" s="113">
        <v>0</v>
      </c>
      <c r="W28" s="114">
        <v>0</v>
      </c>
      <c r="X28" s="115">
        <f>H28+K28+W28+N28+Q28+T28</f>
        <v>170</v>
      </c>
      <c r="Y28" s="119"/>
    </row>
    <row r="29" spans="1:25" s="153" customFormat="1" ht="15.75" customHeight="1">
      <c r="A29" s="134" t="s">
        <v>108</v>
      </c>
      <c r="B29" s="147" t="s">
        <v>123</v>
      </c>
      <c r="C29" s="148"/>
      <c r="D29" s="148"/>
      <c r="E29" s="148"/>
      <c r="F29" s="164">
        <v>1</v>
      </c>
      <c r="G29" s="165"/>
      <c r="H29" s="166">
        <f>H26+H27+H28</f>
        <v>56</v>
      </c>
      <c r="I29" s="274">
        <f>12+1+2</f>
        <v>15</v>
      </c>
      <c r="J29" s="275"/>
      <c r="K29" s="276">
        <f>K26+K27+K28</f>
        <v>362.5</v>
      </c>
      <c r="L29" s="333">
        <v>0</v>
      </c>
      <c r="M29" s="334"/>
      <c r="N29" s="335">
        <f>N26+N27+N28</f>
        <v>0</v>
      </c>
      <c r="O29" s="274">
        <v>0</v>
      </c>
      <c r="P29" s="275"/>
      <c r="Q29" s="276">
        <f>Q26+Q27+Q28</f>
        <v>0</v>
      </c>
      <c r="R29" s="164">
        <v>0</v>
      </c>
      <c r="S29" s="165"/>
      <c r="T29" s="166">
        <f>T26+T27+T28</f>
        <v>0</v>
      </c>
      <c r="U29" s="164">
        <v>0</v>
      </c>
      <c r="V29" s="165"/>
      <c r="W29" s="166">
        <f>W26+W27+W28</f>
        <v>0</v>
      </c>
      <c r="X29" s="167">
        <f>SUM(X26:X28)</f>
        <v>418.5</v>
      </c>
      <c r="Y29" s="152"/>
    </row>
    <row r="30" spans="1:25" s="3" customFormat="1" ht="37.5" customHeight="1">
      <c r="A30" s="134" t="s">
        <v>109</v>
      </c>
      <c r="B30" s="72" t="s">
        <v>203</v>
      </c>
      <c r="C30" s="155"/>
      <c r="D30" s="155"/>
      <c r="E30" s="155"/>
      <c r="F30" s="155"/>
      <c r="G30" s="156"/>
      <c r="H30" s="157"/>
      <c r="I30" s="267"/>
      <c r="J30" s="268"/>
      <c r="K30" s="269"/>
      <c r="L30" s="325"/>
      <c r="M30" s="326"/>
      <c r="N30" s="327"/>
      <c r="O30" s="267"/>
      <c r="P30" s="268"/>
      <c r="Q30" s="269"/>
      <c r="R30" s="155"/>
      <c r="S30" s="156"/>
      <c r="T30" s="157"/>
      <c r="U30" s="155"/>
      <c r="V30" s="156"/>
      <c r="W30" s="157"/>
      <c r="X30" s="157"/>
      <c r="Y30" s="119"/>
    </row>
    <row r="31" spans="1:25" s="3" customFormat="1" ht="74.25" customHeight="1">
      <c r="A31" s="134" t="s">
        <v>110</v>
      </c>
      <c r="B31" s="72" t="s">
        <v>81</v>
      </c>
      <c r="C31" s="135" t="s">
        <v>111</v>
      </c>
      <c r="D31" s="113" t="s">
        <v>584</v>
      </c>
      <c r="E31" s="135" t="s">
        <v>574</v>
      </c>
      <c r="F31" s="112" t="s">
        <v>358</v>
      </c>
      <c r="G31" s="113" t="s">
        <v>405</v>
      </c>
      <c r="H31" s="114">
        <v>314</v>
      </c>
      <c r="I31" s="272" t="s">
        <v>330</v>
      </c>
      <c r="J31" s="273" t="s">
        <v>232</v>
      </c>
      <c r="K31" s="277">
        <v>140</v>
      </c>
      <c r="L31" s="328">
        <v>0</v>
      </c>
      <c r="M31" s="329">
        <v>0</v>
      </c>
      <c r="N31" s="318">
        <v>0</v>
      </c>
      <c r="O31" s="270">
        <v>0</v>
      </c>
      <c r="P31" s="271">
        <v>0</v>
      </c>
      <c r="Q31" s="260">
        <v>0</v>
      </c>
      <c r="R31" s="112" t="s">
        <v>330</v>
      </c>
      <c r="S31" s="113" t="s">
        <v>379</v>
      </c>
      <c r="T31" s="115">
        <v>167</v>
      </c>
      <c r="U31" s="112">
        <v>0</v>
      </c>
      <c r="V31" s="113">
        <v>0</v>
      </c>
      <c r="W31" s="114">
        <v>0</v>
      </c>
      <c r="X31" s="115">
        <f>H31+K31+W31+N31+Q31+T31</f>
        <v>621</v>
      </c>
      <c r="Y31" s="119"/>
    </row>
    <row r="32" spans="1:25" s="3" customFormat="1" ht="88.5" customHeight="1">
      <c r="A32" s="134" t="s">
        <v>115</v>
      </c>
      <c r="B32" s="72" t="s">
        <v>82</v>
      </c>
      <c r="C32" s="135" t="s">
        <v>112</v>
      </c>
      <c r="D32" s="113" t="s">
        <v>584</v>
      </c>
      <c r="E32" s="135" t="s">
        <v>568</v>
      </c>
      <c r="F32" s="159">
        <v>0</v>
      </c>
      <c r="G32" s="160">
        <v>0</v>
      </c>
      <c r="H32" s="115">
        <v>0</v>
      </c>
      <c r="I32" s="270">
        <v>0</v>
      </c>
      <c r="J32" s="271">
        <v>0</v>
      </c>
      <c r="K32" s="260">
        <v>0</v>
      </c>
      <c r="L32" s="328">
        <v>0</v>
      </c>
      <c r="M32" s="329">
        <v>0</v>
      </c>
      <c r="N32" s="318">
        <v>0</v>
      </c>
      <c r="O32" s="270">
        <v>0</v>
      </c>
      <c r="P32" s="271">
        <v>0</v>
      </c>
      <c r="Q32" s="260">
        <v>0</v>
      </c>
      <c r="R32" s="112">
        <v>0</v>
      </c>
      <c r="S32" s="113">
        <v>0</v>
      </c>
      <c r="T32" s="114">
        <v>0</v>
      </c>
      <c r="U32" s="112">
        <v>0</v>
      </c>
      <c r="V32" s="113">
        <v>0</v>
      </c>
      <c r="W32" s="114">
        <v>0</v>
      </c>
      <c r="X32" s="115">
        <f>H32+K32+W32+N32+Q32+T32</f>
        <v>0</v>
      </c>
      <c r="Y32" s="119"/>
    </row>
    <row r="33" spans="1:25" s="3" customFormat="1" ht="107.25" customHeight="1">
      <c r="A33" s="134" t="s">
        <v>116</v>
      </c>
      <c r="B33" s="72" t="s">
        <v>83</v>
      </c>
      <c r="C33" s="135" t="s">
        <v>523</v>
      </c>
      <c r="D33" s="113" t="s">
        <v>584</v>
      </c>
      <c r="E33" s="135" t="s">
        <v>570</v>
      </c>
      <c r="F33" s="159">
        <v>0</v>
      </c>
      <c r="G33" s="160">
        <v>0</v>
      </c>
      <c r="H33" s="115">
        <v>0</v>
      </c>
      <c r="I33" s="272" t="s">
        <v>524</v>
      </c>
      <c r="J33" s="273" t="s">
        <v>514</v>
      </c>
      <c r="K33" s="260">
        <v>968</v>
      </c>
      <c r="L33" s="336">
        <v>0</v>
      </c>
      <c r="M33" s="337">
        <v>0</v>
      </c>
      <c r="N33" s="338">
        <v>0</v>
      </c>
      <c r="O33" s="272">
        <v>0</v>
      </c>
      <c r="P33" s="273">
        <v>0</v>
      </c>
      <c r="Q33" s="277">
        <v>0</v>
      </c>
      <c r="R33" s="112">
        <v>0</v>
      </c>
      <c r="S33" s="113">
        <v>0</v>
      </c>
      <c r="T33" s="114">
        <v>0</v>
      </c>
      <c r="U33" s="112">
        <v>0</v>
      </c>
      <c r="V33" s="113">
        <v>0</v>
      </c>
      <c r="W33" s="114">
        <v>0</v>
      </c>
      <c r="X33" s="115">
        <f>H33+K33+W33+N33+Q33+T33</f>
        <v>968</v>
      </c>
      <c r="Y33" s="119"/>
    </row>
    <row r="34" spans="1:25" s="3" customFormat="1" ht="0.75" hidden="1" customHeight="1">
      <c r="A34" s="134" t="s">
        <v>118</v>
      </c>
      <c r="B34" s="72" t="s">
        <v>84</v>
      </c>
      <c r="C34" s="135" t="s">
        <v>114</v>
      </c>
      <c r="D34" s="113" t="s">
        <v>584</v>
      </c>
      <c r="E34" s="135" t="s">
        <v>69</v>
      </c>
      <c r="F34" s="112">
        <v>0</v>
      </c>
      <c r="G34" s="113">
        <v>0</v>
      </c>
      <c r="H34" s="114">
        <v>0</v>
      </c>
      <c r="I34" s="272">
        <v>0</v>
      </c>
      <c r="J34" s="273">
        <v>0</v>
      </c>
      <c r="K34" s="277">
        <v>0</v>
      </c>
      <c r="L34" s="336">
        <v>0</v>
      </c>
      <c r="M34" s="337">
        <v>0</v>
      </c>
      <c r="N34" s="338">
        <v>0</v>
      </c>
      <c r="O34" s="272">
        <v>0</v>
      </c>
      <c r="P34" s="273">
        <v>0</v>
      </c>
      <c r="Q34" s="277">
        <v>0</v>
      </c>
      <c r="R34" s="112">
        <v>0</v>
      </c>
      <c r="S34" s="113">
        <v>0</v>
      </c>
      <c r="T34" s="114">
        <v>0</v>
      </c>
      <c r="U34" s="112">
        <v>0</v>
      </c>
      <c r="V34" s="113">
        <v>0</v>
      </c>
      <c r="W34" s="114">
        <v>0</v>
      </c>
      <c r="X34" s="115">
        <f>H34+K34+W34+N34+Q34+T34</f>
        <v>0</v>
      </c>
      <c r="Y34" s="119"/>
    </row>
    <row r="35" spans="1:25" s="3" customFormat="1" ht="71.25" customHeight="1">
      <c r="A35" s="134" t="s">
        <v>117</v>
      </c>
      <c r="B35" s="72" t="s">
        <v>86</v>
      </c>
      <c r="C35" s="135" t="s">
        <v>443</v>
      </c>
      <c r="D35" s="113" t="s">
        <v>584</v>
      </c>
      <c r="E35" s="135" t="s">
        <v>571</v>
      </c>
      <c r="F35" s="113" t="s">
        <v>349</v>
      </c>
      <c r="G35" s="113" t="s">
        <v>453</v>
      </c>
      <c r="H35" s="115">
        <v>112</v>
      </c>
      <c r="I35" s="272">
        <v>0</v>
      </c>
      <c r="J35" s="273">
        <v>0</v>
      </c>
      <c r="K35" s="277">
        <v>0</v>
      </c>
      <c r="L35" s="336">
        <v>0</v>
      </c>
      <c r="M35" s="337">
        <v>0</v>
      </c>
      <c r="N35" s="338">
        <v>0</v>
      </c>
      <c r="O35" s="272">
        <v>0</v>
      </c>
      <c r="P35" s="273">
        <v>0</v>
      </c>
      <c r="Q35" s="277">
        <v>0</v>
      </c>
      <c r="R35" s="112">
        <v>0</v>
      </c>
      <c r="S35" s="113">
        <v>0</v>
      </c>
      <c r="T35" s="114">
        <v>0</v>
      </c>
      <c r="U35" s="112">
        <v>0</v>
      </c>
      <c r="V35" s="113">
        <v>0</v>
      </c>
      <c r="W35" s="114">
        <v>0</v>
      </c>
      <c r="X35" s="115">
        <f>H35+K35+W35+N35+Q35+T35</f>
        <v>112</v>
      </c>
      <c r="Y35" s="119"/>
    </row>
    <row r="36" spans="1:25" s="153" customFormat="1">
      <c r="A36" s="134" t="s">
        <v>118</v>
      </c>
      <c r="B36" s="147" t="s">
        <v>123</v>
      </c>
      <c r="C36" s="148"/>
      <c r="D36" s="148"/>
      <c r="E36" s="148"/>
      <c r="F36" s="164">
        <v>3</v>
      </c>
      <c r="G36" s="165"/>
      <c r="H36" s="166">
        <f>H31+H32+H33+H34+H35</f>
        <v>426</v>
      </c>
      <c r="I36" s="274">
        <v>4</v>
      </c>
      <c r="J36" s="275"/>
      <c r="K36" s="276">
        <f>K31+K32+K33+K34+K35</f>
        <v>1108</v>
      </c>
      <c r="L36" s="333">
        <v>0</v>
      </c>
      <c r="M36" s="334"/>
      <c r="N36" s="335">
        <f>N31+N32+N33+N34+N35</f>
        <v>0</v>
      </c>
      <c r="O36" s="274">
        <v>0</v>
      </c>
      <c r="P36" s="275"/>
      <c r="Q36" s="276">
        <f>Q31+Q32+Q33+Q34+Q35</f>
        <v>0</v>
      </c>
      <c r="R36" s="164">
        <v>1</v>
      </c>
      <c r="S36" s="165"/>
      <c r="T36" s="166">
        <f>T31+T32+T33+T34+T35</f>
        <v>167</v>
      </c>
      <c r="U36" s="164">
        <v>0</v>
      </c>
      <c r="V36" s="165"/>
      <c r="W36" s="166">
        <f>W31+W32+W33+W34+W35</f>
        <v>0</v>
      </c>
      <c r="X36" s="167">
        <f>SUM(X31:X35)</f>
        <v>1701</v>
      </c>
      <c r="Y36" s="152"/>
    </row>
    <row r="37" spans="1:25" s="3" customFormat="1" ht="80.25" customHeight="1">
      <c r="A37" s="134" t="s">
        <v>119</v>
      </c>
      <c r="B37" s="72" t="s">
        <v>302</v>
      </c>
      <c r="C37" s="155"/>
      <c r="D37" s="155"/>
      <c r="E37" s="155"/>
      <c r="F37" s="112"/>
      <c r="G37" s="113"/>
      <c r="H37" s="114"/>
      <c r="I37" s="272"/>
      <c r="J37" s="273"/>
      <c r="K37" s="277"/>
      <c r="L37" s="336"/>
      <c r="M37" s="337"/>
      <c r="N37" s="338"/>
      <c r="O37" s="272"/>
      <c r="P37" s="273"/>
      <c r="Q37" s="277"/>
      <c r="R37" s="112"/>
      <c r="S37" s="113"/>
      <c r="T37" s="114"/>
      <c r="U37" s="112"/>
      <c r="V37" s="113"/>
      <c r="W37" s="114"/>
      <c r="X37" s="114"/>
      <c r="Y37" s="119"/>
    </row>
    <row r="38" spans="1:25" s="3" customFormat="1" ht="96.75" customHeight="1">
      <c r="A38" s="134" t="s">
        <v>120</v>
      </c>
      <c r="B38" s="72" t="s">
        <v>81</v>
      </c>
      <c r="C38" s="135" t="s">
        <v>124</v>
      </c>
      <c r="D38" s="113" t="s">
        <v>584</v>
      </c>
      <c r="E38" s="135" t="s">
        <v>570</v>
      </c>
      <c r="F38" s="159">
        <v>0</v>
      </c>
      <c r="G38" s="160">
        <v>0</v>
      </c>
      <c r="H38" s="115">
        <v>0</v>
      </c>
      <c r="I38" s="273" t="s">
        <v>415</v>
      </c>
      <c r="J38" s="273" t="s">
        <v>500</v>
      </c>
      <c r="K38" s="260">
        <v>494.3</v>
      </c>
      <c r="L38" s="328">
        <v>0</v>
      </c>
      <c r="M38" s="329">
        <v>0</v>
      </c>
      <c r="N38" s="318">
        <v>0</v>
      </c>
      <c r="O38" s="270">
        <v>0</v>
      </c>
      <c r="P38" s="271">
        <v>0</v>
      </c>
      <c r="Q38" s="260">
        <v>0</v>
      </c>
      <c r="R38" s="112">
        <v>0</v>
      </c>
      <c r="S38" s="113">
        <v>0</v>
      </c>
      <c r="T38" s="114">
        <v>0</v>
      </c>
      <c r="U38" s="112">
        <v>0</v>
      </c>
      <c r="V38" s="113">
        <v>0</v>
      </c>
      <c r="W38" s="114">
        <v>0</v>
      </c>
      <c r="X38" s="115">
        <f>H38+K38+W38+N38+Q38+T38</f>
        <v>494.3</v>
      </c>
      <c r="Y38" s="119"/>
    </row>
    <row r="39" spans="1:25" s="3" customFormat="1" ht="84" customHeight="1">
      <c r="A39" s="134" t="s">
        <v>121</v>
      </c>
      <c r="B39" s="72" t="s">
        <v>82</v>
      </c>
      <c r="C39" s="135" t="s">
        <v>125</v>
      </c>
      <c r="D39" s="113" t="s">
        <v>584</v>
      </c>
      <c r="E39" s="135" t="s">
        <v>568</v>
      </c>
      <c r="F39" s="159">
        <v>0</v>
      </c>
      <c r="G39" s="160">
        <v>0</v>
      </c>
      <c r="H39" s="115">
        <v>0</v>
      </c>
      <c r="I39" s="270">
        <v>0</v>
      </c>
      <c r="J39" s="271">
        <v>0</v>
      </c>
      <c r="K39" s="260">
        <v>0</v>
      </c>
      <c r="L39" s="328">
        <v>0</v>
      </c>
      <c r="M39" s="329">
        <v>0</v>
      </c>
      <c r="N39" s="318">
        <v>0</v>
      </c>
      <c r="O39" s="270">
        <v>0</v>
      </c>
      <c r="P39" s="271">
        <v>0</v>
      </c>
      <c r="Q39" s="260">
        <v>0</v>
      </c>
      <c r="R39" s="112">
        <v>0</v>
      </c>
      <c r="S39" s="113">
        <v>0</v>
      </c>
      <c r="T39" s="114">
        <v>0</v>
      </c>
      <c r="U39" s="112">
        <v>0</v>
      </c>
      <c r="V39" s="113">
        <v>0</v>
      </c>
      <c r="W39" s="114">
        <v>0</v>
      </c>
      <c r="X39" s="115">
        <f>H39+K39+W39+N39+Q39+T39</f>
        <v>0</v>
      </c>
      <c r="Y39" s="119"/>
    </row>
    <row r="40" spans="1:25" s="3" customFormat="1" ht="105.75" customHeight="1">
      <c r="A40" s="134" t="s">
        <v>134</v>
      </c>
      <c r="B40" s="72" t="s">
        <v>83</v>
      </c>
      <c r="C40" s="135" t="s">
        <v>558</v>
      </c>
      <c r="D40" s="113" t="s">
        <v>586</v>
      </c>
      <c r="E40" s="135" t="s">
        <v>573</v>
      </c>
      <c r="F40" s="113" t="s">
        <v>415</v>
      </c>
      <c r="G40" s="113" t="s">
        <v>409</v>
      </c>
      <c r="H40" s="115">
        <v>564.1</v>
      </c>
      <c r="I40" s="273" t="s">
        <v>415</v>
      </c>
      <c r="J40" s="273" t="s">
        <v>478</v>
      </c>
      <c r="K40" s="260">
        <v>460</v>
      </c>
      <c r="L40" s="336">
        <v>0</v>
      </c>
      <c r="M40" s="337">
        <v>0</v>
      </c>
      <c r="N40" s="338">
        <v>0</v>
      </c>
      <c r="O40" s="272">
        <v>0</v>
      </c>
      <c r="P40" s="273">
        <v>0</v>
      </c>
      <c r="Q40" s="277">
        <v>0</v>
      </c>
      <c r="R40" s="112">
        <v>0</v>
      </c>
      <c r="S40" s="113">
        <v>0</v>
      </c>
      <c r="T40" s="114">
        <v>0</v>
      </c>
      <c r="U40" s="112">
        <v>0</v>
      </c>
      <c r="V40" s="113">
        <v>0</v>
      </c>
      <c r="W40" s="114">
        <v>0</v>
      </c>
      <c r="X40" s="115">
        <f>H40+K40+W40+N40+Q40+T40</f>
        <v>1024.0999999999999</v>
      </c>
      <c r="Y40" s="119"/>
    </row>
    <row r="41" spans="1:25" s="153" customFormat="1">
      <c r="A41" s="134" t="s">
        <v>135</v>
      </c>
      <c r="B41" s="147" t="s">
        <v>123</v>
      </c>
      <c r="C41" s="148"/>
      <c r="D41" s="148"/>
      <c r="E41" s="148"/>
      <c r="F41" s="164">
        <v>2</v>
      </c>
      <c r="G41" s="165"/>
      <c r="H41" s="166">
        <f>H38+H39+H40</f>
        <v>564.1</v>
      </c>
      <c r="I41" s="274">
        <f>2+1+1</f>
        <v>4</v>
      </c>
      <c r="J41" s="275"/>
      <c r="K41" s="276">
        <f>K38+K39+K40</f>
        <v>954.3</v>
      </c>
      <c r="L41" s="333">
        <v>0</v>
      </c>
      <c r="M41" s="334"/>
      <c r="N41" s="335">
        <f>N38+N39+N40</f>
        <v>0</v>
      </c>
      <c r="O41" s="274">
        <v>0</v>
      </c>
      <c r="P41" s="275"/>
      <c r="Q41" s="276">
        <f>Q38+Q39+Q40</f>
        <v>0</v>
      </c>
      <c r="R41" s="164">
        <v>0</v>
      </c>
      <c r="S41" s="165"/>
      <c r="T41" s="166">
        <f>T38+T39+T40</f>
        <v>0</v>
      </c>
      <c r="U41" s="164">
        <v>0</v>
      </c>
      <c r="V41" s="165"/>
      <c r="W41" s="166">
        <f>W38+W39+W40</f>
        <v>0</v>
      </c>
      <c r="X41" s="167">
        <f>SUM(X38:X40)</f>
        <v>1518.3999999999999</v>
      </c>
      <c r="Y41" s="152"/>
    </row>
    <row r="42" spans="1:25" s="3" customFormat="1">
      <c r="A42" s="134" t="s">
        <v>136</v>
      </c>
      <c r="B42" s="72" t="s">
        <v>126</v>
      </c>
      <c r="C42" s="155"/>
      <c r="D42" s="155"/>
      <c r="E42" s="155"/>
      <c r="F42" s="112"/>
      <c r="G42" s="113"/>
      <c r="H42" s="114"/>
      <c r="I42" s="272"/>
      <c r="J42" s="273"/>
      <c r="K42" s="277"/>
      <c r="L42" s="336"/>
      <c r="M42" s="337"/>
      <c r="N42" s="338"/>
      <c r="O42" s="272"/>
      <c r="P42" s="273"/>
      <c r="Q42" s="277"/>
      <c r="R42" s="112"/>
      <c r="S42" s="113"/>
      <c r="T42" s="114"/>
      <c r="U42" s="112"/>
      <c r="V42" s="113"/>
      <c r="W42" s="114"/>
      <c r="X42" s="114"/>
      <c r="Y42" s="119"/>
    </row>
    <row r="43" spans="1:25" s="3" customFormat="1" ht="86.25" customHeight="1">
      <c r="A43" s="134" t="s">
        <v>137</v>
      </c>
      <c r="B43" s="72" t="s">
        <v>81</v>
      </c>
      <c r="C43" s="135" t="s">
        <v>124</v>
      </c>
      <c r="D43" s="113" t="s">
        <v>584</v>
      </c>
      <c r="E43" s="135" t="s">
        <v>568</v>
      </c>
      <c r="F43" s="159">
        <v>0</v>
      </c>
      <c r="G43" s="160">
        <v>0</v>
      </c>
      <c r="H43" s="115">
        <v>0</v>
      </c>
      <c r="I43" s="270">
        <v>0</v>
      </c>
      <c r="J43" s="271">
        <v>0</v>
      </c>
      <c r="K43" s="260">
        <v>0</v>
      </c>
      <c r="L43" s="328">
        <v>0</v>
      </c>
      <c r="M43" s="329">
        <v>0</v>
      </c>
      <c r="N43" s="318">
        <v>0</v>
      </c>
      <c r="O43" s="270">
        <v>0</v>
      </c>
      <c r="P43" s="271">
        <v>0</v>
      </c>
      <c r="Q43" s="260">
        <v>0</v>
      </c>
      <c r="R43" s="112">
        <v>0</v>
      </c>
      <c r="S43" s="113">
        <v>0</v>
      </c>
      <c r="T43" s="114">
        <v>0</v>
      </c>
      <c r="U43" s="112">
        <v>0</v>
      </c>
      <c r="V43" s="113">
        <v>0</v>
      </c>
      <c r="W43" s="114">
        <v>0</v>
      </c>
      <c r="X43" s="115">
        <f>H43+K43+W43+N43+Q43+T43</f>
        <v>0</v>
      </c>
      <c r="Y43" s="119"/>
    </row>
    <row r="44" spans="1:25" s="3" customFormat="1" ht="108" customHeight="1">
      <c r="A44" s="134" t="s">
        <v>138</v>
      </c>
      <c r="B44" s="72" t="s">
        <v>127</v>
      </c>
      <c r="C44" s="135" t="s">
        <v>473</v>
      </c>
      <c r="D44" s="113" t="s">
        <v>584</v>
      </c>
      <c r="E44" s="135" t="s">
        <v>570</v>
      </c>
      <c r="F44" s="112">
        <v>0</v>
      </c>
      <c r="G44" s="113">
        <v>0</v>
      </c>
      <c r="H44" s="114">
        <v>0</v>
      </c>
      <c r="I44" s="273" t="s">
        <v>462</v>
      </c>
      <c r="J44" s="273" t="s">
        <v>525</v>
      </c>
      <c r="K44" s="277">
        <v>7</v>
      </c>
      <c r="L44" s="336">
        <v>0</v>
      </c>
      <c r="M44" s="337">
        <v>0</v>
      </c>
      <c r="N44" s="338">
        <v>0</v>
      </c>
      <c r="O44" s="272">
        <v>0</v>
      </c>
      <c r="P44" s="273">
        <v>0</v>
      </c>
      <c r="Q44" s="277">
        <v>0</v>
      </c>
      <c r="R44" s="112">
        <v>0</v>
      </c>
      <c r="S44" s="113">
        <v>0</v>
      </c>
      <c r="T44" s="114">
        <v>0</v>
      </c>
      <c r="U44" s="112">
        <v>0</v>
      </c>
      <c r="V44" s="113">
        <v>0</v>
      </c>
      <c r="W44" s="114">
        <v>0</v>
      </c>
      <c r="X44" s="115">
        <f>H44+K44+W44+N44+Q44+T44</f>
        <v>7</v>
      </c>
      <c r="Y44" s="119"/>
    </row>
    <row r="45" spans="1:25" s="3" customFormat="1" ht="81" customHeight="1">
      <c r="A45" s="134" t="s">
        <v>139</v>
      </c>
      <c r="B45" s="72" t="s">
        <v>82</v>
      </c>
      <c r="C45" s="135" t="s">
        <v>128</v>
      </c>
      <c r="D45" s="113" t="s">
        <v>584</v>
      </c>
      <c r="E45" s="135" t="s">
        <v>568</v>
      </c>
      <c r="F45" s="159">
        <v>0</v>
      </c>
      <c r="G45" s="160">
        <v>0</v>
      </c>
      <c r="H45" s="115">
        <v>0</v>
      </c>
      <c r="I45" s="270">
        <v>0</v>
      </c>
      <c r="J45" s="271">
        <v>0</v>
      </c>
      <c r="K45" s="260">
        <v>0</v>
      </c>
      <c r="L45" s="328">
        <v>0</v>
      </c>
      <c r="M45" s="329">
        <v>0</v>
      </c>
      <c r="N45" s="318">
        <v>0</v>
      </c>
      <c r="O45" s="270">
        <v>0</v>
      </c>
      <c r="P45" s="271">
        <v>0</v>
      </c>
      <c r="Q45" s="260">
        <v>0</v>
      </c>
      <c r="R45" s="112">
        <v>0</v>
      </c>
      <c r="S45" s="113">
        <v>0</v>
      </c>
      <c r="T45" s="114">
        <v>0</v>
      </c>
      <c r="U45" s="112">
        <v>0</v>
      </c>
      <c r="V45" s="113">
        <v>0</v>
      </c>
      <c r="W45" s="114">
        <v>0</v>
      </c>
      <c r="X45" s="115">
        <f>H45+K45+W45+N45+Q45+T45</f>
        <v>0</v>
      </c>
      <c r="Y45" s="119"/>
    </row>
    <row r="46" spans="1:25" s="3" customFormat="1" ht="56.25" hidden="1" customHeight="1">
      <c r="A46" s="134" t="s">
        <v>294</v>
      </c>
      <c r="B46" s="158" t="s">
        <v>563</v>
      </c>
      <c r="C46" s="135" t="s">
        <v>564</v>
      </c>
      <c r="D46" s="113" t="s">
        <v>584</v>
      </c>
      <c r="E46" s="135" t="s">
        <v>610</v>
      </c>
      <c r="F46" s="112">
        <v>0</v>
      </c>
      <c r="G46" s="113">
        <v>0</v>
      </c>
      <c r="H46" s="114">
        <v>0</v>
      </c>
      <c r="I46" s="272">
        <v>0</v>
      </c>
      <c r="J46" s="273">
        <v>0</v>
      </c>
      <c r="K46" s="277">
        <v>0</v>
      </c>
      <c r="L46" s="336">
        <v>0</v>
      </c>
      <c r="M46" s="337">
        <v>0</v>
      </c>
      <c r="N46" s="338">
        <v>0</v>
      </c>
      <c r="O46" s="273">
        <v>0</v>
      </c>
      <c r="P46" s="273">
        <v>0</v>
      </c>
      <c r="Q46" s="277">
        <v>0</v>
      </c>
      <c r="R46" s="112">
        <v>0</v>
      </c>
      <c r="S46" s="113">
        <v>0</v>
      </c>
      <c r="T46" s="114">
        <v>0</v>
      </c>
      <c r="U46" s="112">
        <v>0</v>
      </c>
      <c r="V46" s="113">
        <v>0</v>
      </c>
      <c r="W46" s="114">
        <v>0</v>
      </c>
      <c r="X46" s="115">
        <f>H46+K46+W46+N46+Q46+T46</f>
        <v>0</v>
      </c>
      <c r="Y46" s="119"/>
    </row>
    <row r="47" spans="1:25" s="153" customFormat="1" ht="14.25" customHeight="1">
      <c r="A47" s="134" t="s">
        <v>139</v>
      </c>
      <c r="B47" s="147" t="s">
        <v>123</v>
      </c>
      <c r="C47" s="148"/>
      <c r="D47" s="148"/>
      <c r="E47" s="148"/>
      <c r="F47" s="164">
        <v>0</v>
      </c>
      <c r="G47" s="165"/>
      <c r="H47" s="166">
        <f>+H43+H44+H45+H46</f>
        <v>0</v>
      </c>
      <c r="I47" s="274">
        <v>2</v>
      </c>
      <c r="J47" s="275"/>
      <c r="K47" s="276">
        <f>+K43+K44+K45+K46</f>
        <v>7</v>
      </c>
      <c r="L47" s="333">
        <v>0</v>
      </c>
      <c r="M47" s="334"/>
      <c r="N47" s="335">
        <f>+N43+N44+N45+N46</f>
        <v>0</v>
      </c>
      <c r="O47" s="274"/>
      <c r="P47" s="275"/>
      <c r="Q47" s="276">
        <f>+Q43+Q44+Q45+Q46</f>
        <v>0</v>
      </c>
      <c r="R47" s="164">
        <v>0</v>
      </c>
      <c r="S47" s="165"/>
      <c r="T47" s="166">
        <f>+T43+T44+T45+T46</f>
        <v>0</v>
      </c>
      <c r="U47" s="164">
        <v>0</v>
      </c>
      <c r="V47" s="165"/>
      <c r="W47" s="166">
        <f>+W43+W44+W45+W46</f>
        <v>0</v>
      </c>
      <c r="X47" s="167">
        <f>SUM(X43:X46)</f>
        <v>7</v>
      </c>
      <c r="Y47" s="152"/>
    </row>
    <row r="48" spans="1:25" s="3" customFormat="1" ht="25.5">
      <c r="A48" s="134" t="s">
        <v>294</v>
      </c>
      <c r="B48" s="72" t="s">
        <v>129</v>
      </c>
      <c r="C48" s="155"/>
      <c r="D48" s="155"/>
      <c r="E48" s="155"/>
      <c r="F48" s="112"/>
      <c r="G48" s="113"/>
      <c r="H48" s="114"/>
      <c r="I48" s="272"/>
      <c r="J48" s="273"/>
      <c r="K48" s="277"/>
      <c r="L48" s="336"/>
      <c r="M48" s="337"/>
      <c r="N48" s="338"/>
      <c r="O48" s="272"/>
      <c r="P48" s="273"/>
      <c r="Q48" s="277"/>
      <c r="R48" s="112"/>
      <c r="S48" s="113"/>
      <c r="T48" s="114"/>
      <c r="U48" s="112"/>
      <c r="V48" s="113"/>
      <c r="W48" s="114"/>
      <c r="X48" s="114"/>
      <c r="Y48" s="119"/>
    </row>
    <row r="49" spans="1:25" s="3" customFormat="1" ht="74.25" customHeight="1">
      <c r="A49" s="134" t="s">
        <v>295</v>
      </c>
      <c r="B49" s="72" t="s">
        <v>130</v>
      </c>
      <c r="C49" s="135" t="s">
        <v>124</v>
      </c>
      <c r="D49" s="113" t="s">
        <v>584</v>
      </c>
      <c r="E49" s="135" t="s">
        <v>571</v>
      </c>
      <c r="F49" s="113" t="s">
        <v>353</v>
      </c>
      <c r="G49" s="113" t="s">
        <v>354</v>
      </c>
      <c r="H49" s="115">
        <v>4</v>
      </c>
      <c r="I49" s="270">
        <v>0</v>
      </c>
      <c r="J49" s="271">
        <v>0</v>
      </c>
      <c r="K49" s="260">
        <v>0</v>
      </c>
      <c r="L49" s="328">
        <v>0</v>
      </c>
      <c r="M49" s="329">
        <v>0</v>
      </c>
      <c r="N49" s="318">
        <v>0</v>
      </c>
      <c r="O49" s="270">
        <v>0</v>
      </c>
      <c r="P49" s="271">
        <v>0</v>
      </c>
      <c r="Q49" s="260">
        <v>0</v>
      </c>
      <c r="R49" s="112">
        <v>0</v>
      </c>
      <c r="S49" s="113">
        <v>0</v>
      </c>
      <c r="T49" s="114">
        <v>0</v>
      </c>
      <c r="U49" s="112">
        <v>0</v>
      </c>
      <c r="V49" s="113">
        <v>0</v>
      </c>
      <c r="W49" s="114">
        <v>0</v>
      </c>
      <c r="X49" s="115">
        <f>H49+K49+W49+N49+Q49+T49</f>
        <v>4</v>
      </c>
      <c r="Y49" s="119"/>
    </row>
    <row r="50" spans="1:25" s="3" customFormat="1" ht="85.5" customHeight="1">
      <c r="A50" s="134" t="s">
        <v>140</v>
      </c>
      <c r="B50" s="72" t="s">
        <v>132</v>
      </c>
      <c r="C50" s="135" t="s">
        <v>125</v>
      </c>
      <c r="D50" s="113" t="s">
        <v>584</v>
      </c>
      <c r="E50" s="135" t="s">
        <v>568</v>
      </c>
      <c r="F50" s="159">
        <v>0</v>
      </c>
      <c r="G50" s="160">
        <v>0</v>
      </c>
      <c r="H50" s="115">
        <v>0</v>
      </c>
      <c r="I50" s="270">
        <v>0</v>
      </c>
      <c r="J50" s="271">
        <v>0</v>
      </c>
      <c r="K50" s="260">
        <v>0</v>
      </c>
      <c r="L50" s="328">
        <v>0</v>
      </c>
      <c r="M50" s="329">
        <v>0</v>
      </c>
      <c r="N50" s="318">
        <v>0</v>
      </c>
      <c r="O50" s="270">
        <v>0</v>
      </c>
      <c r="P50" s="271">
        <v>0</v>
      </c>
      <c r="Q50" s="260">
        <v>0</v>
      </c>
      <c r="R50" s="112">
        <v>0</v>
      </c>
      <c r="S50" s="113">
        <v>0</v>
      </c>
      <c r="T50" s="114">
        <v>0</v>
      </c>
      <c r="U50" s="112">
        <v>0</v>
      </c>
      <c r="V50" s="113">
        <v>0</v>
      </c>
      <c r="W50" s="114">
        <v>0</v>
      </c>
      <c r="X50" s="115">
        <f>H50+K50+W50+N50+Q50+T50</f>
        <v>0</v>
      </c>
      <c r="Y50" s="119"/>
    </row>
    <row r="51" spans="1:25" s="3" customFormat="1" ht="86.25" customHeight="1">
      <c r="A51" s="134" t="s">
        <v>141</v>
      </c>
      <c r="B51" s="72" t="s">
        <v>127</v>
      </c>
      <c r="C51" s="135" t="s">
        <v>89</v>
      </c>
      <c r="D51" s="113" t="s">
        <v>584</v>
      </c>
      <c r="E51" s="135" t="s">
        <v>568</v>
      </c>
      <c r="F51" s="159">
        <v>0</v>
      </c>
      <c r="G51" s="160">
        <v>0</v>
      </c>
      <c r="H51" s="115">
        <v>0</v>
      </c>
      <c r="I51" s="272">
        <v>0</v>
      </c>
      <c r="J51" s="273">
        <v>0</v>
      </c>
      <c r="K51" s="277">
        <v>0</v>
      </c>
      <c r="L51" s="336">
        <v>0</v>
      </c>
      <c r="M51" s="337">
        <v>0</v>
      </c>
      <c r="N51" s="338">
        <v>0</v>
      </c>
      <c r="O51" s="272">
        <v>0</v>
      </c>
      <c r="P51" s="273">
        <v>0</v>
      </c>
      <c r="Q51" s="277">
        <v>0</v>
      </c>
      <c r="R51" s="112">
        <v>0</v>
      </c>
      <c r="S51" s="113">
        <v>0</v>
      </c>
      <c r="T51" s="114">
        <v>0</v>
      </c>
      <c r="U51" s="112">
        <v>0</v>
      </c>
      <c r="V51" s="113">
        <v>0</v>
      </c>
      <c r="W51" s="114">
        <v>0</v>
      </c>
      <c r="X51" s="115">
        <f>H51+K51+W51+N51+Q51+T51</f>
        <v>0</v>
      </c>
      <c r="Y51" s="119"/>
    </row>
    <row r="52" spans="1:25" s="153" customFormat="1">
      <c r="A52" s="134" t="s">
        <v>142</v>
      </c>
      <c r="B52" s="147" t="s">
        <v>123</v>
      </c>
      <c r="C52" s="148"/>
      <c r="D52" s="148"/>
      <c r="E52" s="148"/>
      <c r="F52" s="149">
        <v>1</v>
      </c>
      <c r="G52" s="150"/>
      <c r="H52" s="151">
        <f>H49+H50+H51</f>
        <v>4</v>
      </c>
      <c r="I52" s="264">
        <v>0</v>
      </c>
      <c r="J52" s="265"/>
      <c r="K52" s="266">
        <f>K49+K50+K51</f>
        <v>0</v>
      </c>
      <c r="L52" s="322">
        <v>0</v>
      </c>
      <c r="M52" s="323"/>
      <c r="N52" s="324">
        <f>N49+N50+N51</f>
        <v>0</v>
      </c>
      <c r="O52" s="264">
        <v>0</v>
      </c>
      <c r="P52" s="265"/>
      <c r="Q52" s="266">
        <f>Q49+Q50+Q51</f>
        <v>0</v>
      </c>
      <c r="R52" s="149">
        <v>0</v>
      </c>
      <c r="S52" s="150"/>
      <c r="T52" s="151">
        <f>T49+T50</f>
        <v>0</v>
      </c>
      <c r="U52" s="149">
        <v>0</v>
      </c>
      <c r="V52" s="150"/>
      <c r="W52" s="151">
        <f>W49+W50</f>
        <v>0</v>
      </c>
      <c r="X52" s="151">
        <f>X49+X50+X51</f>
        <v>4</v>
      </c>
      <c r="Y52" s="152"/>
    </row>
    <row r="53" spans="1:25" s="3" customFormat="1" ht="25.5">
      <c r="A53" s="134" t="s">
        <v>143</v>
      </c>
      <c r="B53" s="72" t="s">
        <v>207</v>
      </c>
      <c r="C53" s="155"/>
      <c r="D53" s="155"/>
      <c r="E53" s="155"/>
      <c r="F53" s="112"/>
      <c r="G53" s="113"/>
      <c r="H53" s="114"/>
      <c r="I53" s="272"/>
      <c r="J53" s="273"/>
      <c r="K53" s="277"/>
      <c r="L53" s="336"/>
      <c r="M53" s="337"/>
      <c r="N53" s="338"/>
      <c r="O53" s="272"/>
      <c r="P53" s="273"/>
      <c r="Q53" s="277"/>
      <c r="R53" s="112"/>
      <c r="S53" s="113"/>
      <c r="T53" s="114"/>
      <c r="U53" s="112"/>
      <c r="V53" s="113"/>
      <c r="W53" s="114"/>
      <c r="X53" s="114"/>
      <c r="Y53" s="119"/>
    </row>
    <row r="54" spans="1:25" s="3" customFormat="1" ht="110.25" customHeight="1">
      <c r="A54" s="134" t="s">
        <v>144</v>
      </c>
      <c r="B54" s="72" t="s">
        <v>131</v>
      </c>
      <c r="C54" s="135" t="s">
        <v>454</v>
      </c>
      <c r="D54" s="113" t="s">
        <v>587</v>
      </c>
      <c r="E54" s="135" t="s">
        <v>570</v>
      </c>
      <c r="F54" s="112">
        <v>0</v>
      </c>
      <c r="G54" s="113">
        <v>0</v>
      </c>
      <c r="H54" s="114">
        <v>0</v>
      </c>
      <c r="I54" s="272" t="s">
        <v>455</v>
      </c>
      <c r="J54" s="273" t="s">
        <v>511</v>
      </c>
      <c r="K54" s="277">
        <v>169</v>
      </c>
      <c r="L54" s="336">
        <v>0</v>
      </c>
      <c r="M54" s="337">
        <v>0</v>
      </c>
      <c r="N54" s="338">
        <v>0</v>
      </c>
      <c r="O54" s="272">
        <v>0</v>
      </c>
      <c r="P54" s="273">
        <v>0</v>
      </c>
      <c r="Q54" s="277">
        <v>0</v>
      </c>
      <c r="R54" s="112">
        <v>0</v>
      </c>
      <c r="S54" s="113">
        <v>0</v>
      </c>
      <c r="T54" s="114">
        <v>0</v>
      </c>
      <c r="U54" s="112">
        <v>0</v>
      </c>
      <c r="V54" s="113">
        <v>0</v>
      </c>
      <c r="W54" s="114">
        <v>0</v>
      </c>
      <c r="X54" s="115">
        <f>H54+K54+W54+N54+Q54+T54</f>
        <v>169</v>
      </c>
      <c r="Y54" s="119"/>
    </row>
    <row r="55" spans="1:25" s="3" customFormat="1" ht="110.25" hidden="1" customHeight="1">
      <c r="A55" s="134" t="s">
        <v>146</v>
      </c>
      <c r="B55" s="158" t="s">
        <v>563</v>
      </c>
      <c r="C55" s="135" t="s">
        <v>564</v>
      </c>
      <c r="D55" s="113" t="s">
        <v>584</v>
      </c>
      <c r="E55" s="135" t="s">
        <v>610</v>
      </c>
      <c r="F55" s="112">
        <v>0</v>
      </c>
      <c r="G55" s="113">
        <v>0</v>
      </c>
      <c r="H55" s="114">
        <v>0</v>
      </c>
      <c r="I55" s="272">
        <v>0</v>
      </c>
      <c r="J55" s="273">
        <v>0</v>
      </c>
      <c r="K55" s="277">
        <v>0</v>
      </c>
      <c r="L55" s="336">
        <v>0</v>
      </c>
      <c r="M55" s="337">
        <v>0</v>
      </c>
      <c r="N55" s="338">
        <v>0</v>
      </c>
      <c r="O55" s="273">
        <v>0</v>
      </c>
      <c r="P55" s="273">
        <v>0</v>
      </c>
      <c r="Q55" s="277">
        <v>0</v>
      </c>
      <c r="R55" s="112">
        <v>0</v>
      </c>
      <c r="S55" s="113">
        <v>0</v>
      </c>
      <c r="T55" s="114">
        <v>0</v>
      </c>
      <c r="U55" s="112">
        <v>0</v>
      </c>
      <c r="V55" s="113">
        <v>0</v>
      </c>
      <c r="W55" s="114">
        <v>0</v>
      </c>
      <c r="X55" s="115">
        <f>H55+K55+W55+N55+Q55+T55</f>
        <v>0</v>
      </c>
      <c r="Y55" s="119"/>
    </row>
    <row r="56" spans="1:25" s="153" customFormat="1">
      <c r="A56" s="134" t="s">
        <v>296</v>
      </c>
      <c r="B56" s="147" t="s">
        <v>123</v>
      </c>
      <c r="C56" s="148"/>
      <c r="D56" s="148"/>
      <c r="E56" s="148"/>
      <c r="F56" s="149">
        <v>0</v>
      </c>
      <c r="G56" s="150"/>
      <c r="H56" s="151">
        <f>H54</f>
        <v>0</v>
      </c>
      <c r="I56" s="264">
        <v>1</v>
      </c>
      <c r="J56" s="265"/>
      <c r="K56" s="266">
        <f>K54</f>
        <v>169</v>
      </c>
      <c r="L56" s="322">
        <v>0</v>
      </c>
      <c r="M56" s="323"/>
      <c r="N56" s="324">
        <f>N54</f>
        <v>0</v>
      </c>
      <c r="O56" s="264">
        <v>0</v>
      </c>
      <c r="P56" s="265"/>
      <c r="Q56" s="266">
        <f>Q54</f>
        <v>0</v>
      </c>
      <c r="R56" s="149">
        <v>0</v>
      </c>
      <c r="S56" s="150"/>
      <c r="T56" s="151">
        <f>T54</f>
        <v>0</v>
      </c>
      <c r="U56" s="149">
        <v>0</v>
      </c>
      <c r="V56" s="150"/>
      <c r="W56" s="151">
        <f>W54</f>
        <v>0</v>
      </c>
      <c r="X56" s="167">
        <f>SUM(X54)</f>
        <v>169</v>
      </c>
      <c r="Y56" s="152"/>
    </row>
    <row r="57" spans="1:25" s="3" customFormat="1" ht="27.75" customHeight="1">
      <c r="A57" s="134" t="s">
        <v>145</v>
      </c>
      <c r="B57" s="72" t="s">
        <v>208</v>
      </c>
      <c r="C57" s="155"/>
      <c r="D57" s="155"/>
      <c r="E57" s="155"/>
      <c r="F57" s="112"/>
      <c r="G57" s="113"/>
      <c r="H57" s="114"/>
      <c r="I57" s="272"/>
      <c r="J57" s="273"/>
      <c r="K57" s="277"/>
      <c r="L57" s="336"/>
      <c r="M57" s="337"/>
      <c r="N57" s="338"/>
      <c r="O57" s="272"/>
      <c r="P57" s="273"/>
      <c r="Q57" s="277"/>
      <c r="R57" s="112"/>
      <c r="S57" s="113"/>
      <c r="T57" s="114"/>
      <c r="U57" s="112"/>
      <c r="V57" s="113"/>
      <c r="W57" s="114"/>
      <c r="X57" s="114"/>
      <c r="Y57" s="119"/>
    </row>
    <row r="58" spans="1:25" s="3" customFormat="1" ht="111.75" customHeight="1">
      <c r="A58" s="134" t="s">
        <v>146</v>
      </c>
      <c r="B58" s="72" t="s">
        <v>131</v>
      </c>
      <c r="C58" s="247" t="s">
        <v>449</v>
      </c>
      <c r="D58" s="113" t="s">
        <v>584</v>
      </c>
      <c r="E58" s="135" t="s">
        <v>570</v>
      </c>
      <c r="F58" s="112">
        <v>0</v>
      </c>
      <c r="G58" s="113">
        <v>0</v>
      </c>
      <c r="H58" s="114">
        <v>0</v>
      </c>
      <c r="I58" s="272" t="s">
        <v>456</v>
      </c>
      <c r="J58" s="273" t="s">
        <v>440</v>
      </c>
      <c r="K58" s="277">
        <v>16</v>
      </c>
      <c r="L58" s="336">
        <v>0</v>
      </c>
      <c r="M58" s="337">
        <v>0</v>
      </c>
      <c r="N58" s="338">
        <v>0</v>
      </c>
      <c r="O58" s="272">
        <v>0</v>
      </c>
      <c r="P58" s="273">
        <v>0</v>
      </c>
      <c r="Q58" s="277">
        <v>0</v>
      </c>
      <c r="R58" s="112">
        <v>0</v>
      </c>
      <c r="S58" s="113">
        <v>0</v>
      </c>
      <c r="T58" s="114">
        <v>0</v>
      </c>
      <c r="U58" s="112">
        <v>0</v>
      </c>
      <c r="V58" s="113">
        <v>0</v>
      </c>
      <c r="W58" s="114">
        <v>0</v>
      </c>
      <c r="X58" s="115">
        <f>H58+K58+W58+N58+Q58+T58</f>
        <v>16</v>
      </c>
      <c r="Y58" s="119"/>
    </row>
    <row r="59" spans="1:25" s="3" customFormat="1" ht="111.75" hidden="1" customHeight="1">
      <c r="A59" s="134" t="s">
        <v>205</v>
      </c>
      <c r="B59" s="158" t="s">
        <v>563</v>
      </c>
      <c r="C59" s="135" t="s">
        <v>564</v>
      </c>
      <c r="D59" s="113" t="s">
        <v>584</v>
      </c>
      <c r="E59" s="135" t="s">
        <v>610</v>
      </c>
      <c r="F59" s="112">
        <v>0</v>
      </c>
      <c r="G59" s="113">
        <v>0</v>
      </c>
      <c r="H59" s="114">
        <v>0</v>
      </c>
      <c r="I59" s="272">
        <v>0</v>
      </c>
      <c r="J59" s="273">
        <v>0</v>
      </c>
      <c r="K59" s="277">
        <v>0</v>
      </c>
      <c r="L59" s="336">
        <v>0</v>
      </c>
      <c r="M59" s="337">
        <v>0</v>
      </c>
      <c r="N59" s="338">
        <v>0</v>
      </c>
      <c r="O59" s="273">
        <v>0</v>
      </c>
      <c r="P59" s="273">
        <v>0</v>
      </c>
      <c r="Q59" s="277">
        <v>0</v>
      </c>
      <c r="R59" s="112">
        <v>0</v>
      </c>
      <c r="S59" s="113">
        <v>0</v>
      </c>
      <c r="T59" s="114">
        <v>0</v>
      </c>
      <c r="U59" s="112">
        <v>0</v>
      </c>
      <c r="V59" s="113">
        <v>0</v>
      </c>
      <c r="W59" s="114">
        <v>0</v>
      </c>
      <c r="X59" s="115">
        <f>H59+K59+W59+N59+Q59+T59</f>
        <v>0</v>
      </c>
      <c r="Y59" s="119"/>
    </row>
    <row r="60" spans="1:25" s="153" customFormat="1">
      <c r="A60" s="134" t="s">
        <v>147</v>
      </c>
      <c r="B60" s="147" t="s">
        <v>123</v>
      </c>
      <c r="C60" s="148"/>
      <c r="D60" s="148"/>
      <c r="E60" s="148"/>
      <c r="F60" s="149">
        <v>0</v>
      </c>
      <c r="G60" s="150"/>
      <c r="H60" s="151">
        <f>H58</f>
        <v>0</v>
      </c>
      <c r="I60" s="264">
        <v>2</v>
      </c>
      <c r="J60" s="265"/>
      <c r="K60" s="266">
        <f>K58</f>
        <v>16</v>
      </c>
      <c r="L60" s="322">
        <v>0</v>
      </c>
      <c r="M60" s="323"/>
      <c r="N60" s="324">
        <f>N58</f>
        <v>0</v>
      </c>
      <c r="O60" s="264"/>
      <c r="P60" s="265"/>
      <c r="Q60" s="266">
        <f>Q58+Q59</f>
        <v>0</v>
      </c>
      <c r="R60" s="149">
        <v>0</v>
      </c>
      <c r="S60" s="150"/>
      <c r="T60" s="151">
        <f>T58</f>
        <v>0</v>
      </c>
      <c r="U60" s="149">
        <v>0</v>
      </c>
      <c r="V60" s="150"/>
      <c r="W60" s="151">
        <f>W58</f>
        <v>0</v>
      </c>
      <c r="X60" s="167">
        <f>SUM(X58:X59)</f>
        <v>16</v>
      </c>
      <c r="Y60" s="152"/>
    </row>
    <row r="61" spans="1:25" s="3" customFormat="1" ht="36.75" customHeight="1">
      <c r="A61" s="134" t="s">
        <v>183</v>
      </c>
      <c r="B61" s="72" t="s">
        <v>210</v>
      </c>
      <c r="C61" s="155"/>
      <c r="D61" s="155"/>
      <c r="E61" s="155"/>
      <c r="F61" s="112"/>
      <c r="G61" s="113"/>
      <c r="H61" s="114"/>
      <c r="I61" s="272"/>
      <c r="J61" s="273"/>
      <c r="K61" s="277"/>
      <c r="L61" s="336"/>
      <c r="M61" s="337"/>
      <c r="N61" s="338"/>
      <c r="O61" s="272"/>
      <c r="P61" s="273"/>
      <c r="Q61" s="277"/>
      <c r="R61" s="112"/>
      <c r="S61" s="113"/>
      <c r="T61" s="114"/>
      <c r="U61" s="112"/>
      <c r="V61" s="113"/>
      <c r="W61" s="114"/>
      <c r="X61" s="114"/>
      <c r="Y61" s="119"/>
    </row>
    <row r="62" spans="1:25" s="3" customFormat="1" ht="143.25" customHeight="1">
      <c r="A62" s="134" t="s">
        <v>184</v>
      </c>
      <c r="B62" s="72" t="s">
        <v>131</v>
      </c>
      <c r="C62" s="247" t="s">
        <v>561</v>
      </c>
      <c r="D62" s="113" t="s">
        <v>584</v>
      </c>
      <c r="E62" s="135" t="s">
        <v>575</v>
      </c>
      <c r="F62" s="112" t="s">
        <v>416</v>
      </c>
      <c r="G62" s="113" t="s">
        <v>427</v>
      </c>
      <c r="H62" s="114">
        <v>358</v>
      </c>
      <c r="I62" s="272">
        <v>0</v>
      </c>
      <c r="J62" s="273">
        <v>0</v>
      </c>
      <c r="K62" s="277">
        <v>0</v>
      </c>
      <c r="L62" s="336" t="s">
        <v>607</v>
      </c>
      <c r="M62" s="337" t="s">
        <v>603</v>
      </c>
      <c r="N62" s="338">
        <v>379.3</v>
      </c>
      <c r="O62" s="272" t="s">
        <v>331</v>
      </c>
      <c r="P62" s="273" t="s">
        <v>542</v>
      </c>
      <c r="Q62" s="277">
        <v>407</v>
      </c>
      <c r="R62" s="112" t="s">
        <v>331</v>
      </c>
      <c r="S62" s="113" t="s">
        <v>541</v>
      </c>
      <c r="T62" s="114">
        <v>413</v>
      </c>
      <c r="U62" s="112">
        <v>0</v>
      </c>
      <c r="V62" s="113">
        <v>0</v>
      </c>
      <c r="W62" s="114">
        <v>0</v>
      </c>
      <c r="X62" s="115">
        <f>H62+K62+W62+N62+Q62+T62</f>
        <v>1557.3</v>
      </c>
      <c r="Y62" s="119"/>
    </row>
    <row r="63" spans="1:25" s="3" customFormat="1" ht="71.25" customHeight="1">
      <c r="A63" s="134" t="s">
        <v>205</v>
      </c>
      <c r="B63" s="72" t="s">
        <v>81</v>
      </c>
      <c r="C63" s="135" t="s">
        <v>124</v>
      </c>
      <c r="D63" s="113" t="s">
        <v>584</v>
      </c>
      <c r="E63" s="135" t="s">
        <v>576</v>
      </c>
      <c r="F63" s="112">
        <v>0</v>
      </c>
      <c r="G63" s="113">
        <v>0</v>
      </c>
      <c r="H63" s="114">
        <v>0</v>
      </c>
      <c r="I63" s="272">
        <v>0</v>
      </c>
      <c r="J63" s="273">
        <v>0</v>
      </c>
      <c r="K63" s="277">
        <v>0</v>
      </c>
      <c r="L63" s="336" t="s">
        <v>501</v>
      </c>
      <c r="M63" s="337" t="s">
        <v>489</v>
      </c>
      <c r="N63" s="338">
        <v>427</v>
      </c>
      <c r="O63" s="272" t="s">
        <v>416</v>
      </c>
      <c r="P63" s="273" t="s">
        <v>543</v>
      </c>
      <c r="Q63" s="277">
        <v>416</v>
      </c>
      <c r="R63" s="112">
        <v>0</v>
      </c>
      <c r="S63" s="113">
        <v>0</v>
      </c>
      <c r="T63" s="114">
        <v>0</v>
      </c>
      <c r="U63" s="112">
        <v>0</v>
      </c>
      <c r="V63" s="113">
        <v>0</v>
      </c>
      <c r="W63" s="114">
        <v>0</v>
      </c>
      <c r="X63" s="115">
        <f>H63+K63+W63+N63+Q63+T63</f>
        <v>843</v>
      </c>
      <c r="Y63" s="119"/>
    </row>
    <row r="64" spans="1:25" s="153" customFormat="1">
      <c r="A64" s="134" t="s">
        <v>206</v>
      </c>
      <c r="B64" s="147" t="s">
        <v>123</v>
      </c>
      <c r="C64" s="148"/>
      <c r="D64" s="148"/>
      <c r="E64" s="148"/>
      <c r="F64" s="149">
        <v>3</v>
      </c>
      <c r="G64" s="150"/>
      <c r="H64" s="151">
        <f>H62+H63</f>
        <v>358</v>
      </c>
      <c r="I64" s="264">
        <v>0</v>
      </c>
      <c r="J64" s="265"/>
      <c r="K64" s="266">
        <f>K62+K63</f>
        <v>0</v>
      </c>
      <c r="L64" s="322">
        <v>6</v>
      </c>
      <c r="M64" s="323"/>
      <c r="N64" s="324">
        <f>N62+N63</f>
        <v>806.3</v>
      </c>
      <c r="O64" s="264">
        <v>5</v>
      </c>
      <c r="P64" s="265"/>
      <c r="Q64" s="266">
        <f>Q62+Q63</f>
        <v>823</v>
      </c>
      <c r="R64" s="149">
        <v>2</v>
      </c>
      <c r="S64" s="150"/>
      <c r="T64" s="151">
        <f>T62</f>
        <v>413</v>
      </c>
      <c r="U64" s="149">
        <v>0</v>
      </c>
      <c r="V64" s="150"/>
      <c r="W64" s="151">
        <f>W62</f>
        <v>0</v>
      </c>
      <c r="X64" s="151">
        <f>X62+X63</f>
        <v>2400.3000000000002</v>
      </c>
      <c r="Y64" s="152"/>
    </row>
    <row r="65" spans="1:25" s="3" customFormat="1" ht="43.5" customHeight="1">
      <c r="A65" s="134" t="s">
        <v>211</v>
      </c>
      <c r="B65" s="72" t="s">
        <v>303</v>
      </c>
      <c r="C65" s="155"/>
      <c r="D65" s="155"/>
      <c r="E65" s="155"/>
      <c r="F65" s="112"/>
      <c r="G65" s="113"/>
      <c r="H65" s="114"/>
      <c r="I65" s="272"/>
      <c r="J65" s="273"/>
      <c r="K65" s="277"/>
      <c r="L65" s="336"/>
      <c r="M65" s="337"/>
      <c r="N65" s="338"/>
      <c r="O65" s="272"/>
      <c r="P65" s="273"/>
      <c r="Q65" s="277"/>
      <c r="R65" s="112"/>
      <c r="S65" s="113"/>
      <c r="T65" s="114"/>
      <c r="U65" s="112"/>
      <c r="V65" s="113"/>
      <c r="W65" s="114"/>
      <c r="X65" s="114"/>
      <c r="Y65" s="119"/>
    </row>
    <row r="66" spans="1:25" s="3" customFormat="1" ht="178.5" customHeight="1">
      <c r="A66" s="134" t="s">
        <v>212</v>
      </c>
      <c r="B66" s="72" t="s">
        <v>304</v>
      </c>
      <c r="C66" s="135" t="s">
        <v>608</v>
      </c>
      <c r="D66" s="113" t="s">
        <v>584</v>
      </c>
      <c r="E66" s="135" t="s">
        <v>570</v>
      </c>
      <c r="F66" s="112">
        <v>0</v>
      </c>
      <c r="G66" s="113">
        <v>0</v>
      </c>
      <c r="H66" s="114">
        <v>0</v>
      </c>
      <c r="I66" s="272" t="s">
        <v>483</v>
      </c>
      <c r="J66" s="273" t="s">
        <v>526</v>
      </c>
      <c r="K66" s="277">
        <v>1953</v>
      </c>
      <c r="L66" s="336" t="s">
        <v>609</v>
      </c>
      <c r="M66" s="337" t="s">
        <v>605</v>
      </c>
      <c r="N66" s="338">
        <v>37.700000000000003</v>
      </c>
      <c r="O66" s="272">
        <v>0</v>
      </c>
      <c r="P66" s="273">
        <v>0</v>
      </c>
      <c r="Q66" s="277">
        <v>0</v>
      </c>
      <c r="R66" s="112">
        <v>0</v>
      </c>
      <c r="S66" s="113">
        <v>0</v>
      </c>
      <c r="T66" s="114">
        <v>0</v>
      </c>
      <c r="U66" s="112">
        <v>0</v>
      </c>
      <c r="V66" s="113">
        <v>0</v>
      </c>
      <c r="W66" s="114">
        <v>0</v>
      </c>
      <c r="X66" s="115">
        <f>H66+K66+W66+N66+Q66+T66</f>
        <v>1990.7</v>
      </c>
      <c r="Y66" s="119"/>
    </row>
    <row r="67" spans="1:25" s="153" customFormat="1">
      <c r="A67" s="134" t="s">
        <v>148</v>
      </c>
      <c r="B67" s="147" t="s">
        <v>123</v>
      </c>
      <c r="C67" s="148"/>
      <c r="D67" s="148"/>
      <c r="E67" s="148"/>
      <c r="F67" s="149">
        <v>0</v>
      </c>
      <c r="G67" s="149"/>
      <c r="H67" s="151">
        <f>H66</f>
        <v>0</v>
      </c>
      <c r="I67" s="264">
        <v>3</v>
      </c>
      <c r="J67" s="265"/>
      <c r="K67" s="266">
        <f>K66</f>
        <v>1953</v>
      </c>
      <c r="L67" s="322">
        <v>1</v>
      </c>
      <c r="M67" s="322"/>
      <c r="N67" s="324">
        <f>N66</f>
        <v>37.700000000000003</v>
      </c>
      <c r="O67" s="264">
        <v>0</v>
      </c>
      <c r="P67" s="264"/>
      <c r="Q67" s="266">
        <f>Q66</f>
        <v>0</v>
      </c>
      <c r="R67" s="149">
        <v>0</v>
      </c>
      <c r="S67" s="149"/>
      <c r="T67" s="151">
        <f>T66</f>
        <v>0</v>
      </c>
      <c r="U67" s="149">
        <v>0</v>
      </c>
      <c r="V67" s="149"/>
      <c r="W67" s="151">
        <f>W66</f>
        <v>0</v>
      </c>
      <c r="X67" s="167">
        <f>SUM(X66)</f>
        <v>1990.7</v>
      </c>
      <c r="Y67" s="152"/>
    </row>
    <row r="68" spans="1:25" s="153" customFormat="1" ht="84" customHeight="1">
      <c r="A68" s="134" t="s">
        <v>149</v>
      </c>
      <c r="B68" s="168" t="s">
        <v>283</v>
      </c>
      <c r="C68" s="135"/>
      <c r="D68" s="113"/>
      <c r="E68" s="135"/>
      <c r="F68" s="112"/>
      <c r="G68" s="113"/>
      <c r="H68" s="114"/>
      <c r="I68" s="272"/>
      <c r="J68" s="273"/>
      <c r="K68" s="277"/>
      <c r="L68" s="336"/>
      <c r="M68" s="337"/>
      <c r="N68" s="338"/>
      <c r="O68" s="272"/>
      <c r="P68" s="273"/>
      <c r="Q68" s="277"/>
      <c r="R68" s="112"/>
      <c r="S68" s="113"/>
      <c r="T68" s="114"/>
      <c r="U68" s="112"/>
      <c r="V68" s="113"/>
      <c r="W68" s="114"/>
      <c r="X68" s="115"/>
      <c r="Y68" s="169"/>
    </row>
    <row r="69" spans="1:25" s="153" customFormat="1" ht="84" customHeight="1">
      <c r="A69" s="134" t="s">
        <v>213</v>
      </c>
      <c r="B69" s="72" t="s">
        <v>127</v>
      </c>
      <c r="C69" s="135" t="s">
        <v>89</v>
      </c>
      <c r="D69" s="113" t="s">
        <v>584</v>
      </c>
      <c r="E69" s="135" t="s">
        <v>568</v>
      </c>
      <c r="F69" s="112">
        <v>0</v>
      </c>
      <c r="G69" s="113">
        <v>0</v>
      </c>
      <c r="H69" s="114">
        <v>0</v>
      </c>
      <c r="I69" s="272">
        <v>0</v>
      </c>
      <c r="J69" s="273">
        <v>0</v>
      </c>
      <c r="K69" s="277">
        <v>0</v>
      </c>
      <c r="L69" s="336">
        <v>0</v>
      </c>
      <c r="M69" s="337">
        <v>0</v>
      </c>
      <c r="N69" s="338">
        <v>0</v>
      </c>
      <c r="O69" s="272">
        <v>0</v>
      </c>
      <c r="P69" s="273">
        <v>0</v>
      </c>
      <c r="Q69" s="277">
        <v>0</v>
      </c>
      <c r="R69" s="112">
        <v>0</v>
      </c>
      <c r="S69" s="113">
        <v>0</v>
      </c>
      <c r="T69" s="114">
        <v>0</v>
      </c>
      <c r="U69" s="112">
        <v>0</v>
      </c>
      <c r="V69" s="113">
        <v>0</v>
      </c>
      <c r="W69" s="114">
        <v>0</v>
      </c>
      <c r="X69" s="115">
        <f>H69+K69+W69+N69+Q69+T69</f>
        <v>0</v>
      </c>
      <c r="Y69" s="169"/>
    </row>
    <row r="70" spans="1:25" s="153" customFormat="1" ht="84" hidden="1" customHeight="1">
      <c r="A70" s="134" t="s">
        <v>154</v>
      </c>
      <c r="B70" s="72" t="s">
        <v>563</v>
      </c>
      <c r="C70" s="135" t="s">
        <v>564</v>
      </c>
      <c r="D70" s="113" t="s">
        <v>584</v>
      </c>
      <c r="E70" s="135" t="s">
        <v>610</v>
      </c>
      <c r="F70" s="112">
        <v>0</v>
      </c>
      <c r="G70" s="113">
        <v>0</v>
      </c>
      <c r="H70" s="114">
        <v>0</v>
      </c>
      <c r="I70" s="272">
        <v>0</v>
      </c>
      <c r="J70" s="273">
        <v>0</v>
      </c>
      <c r="K70" s="277">
        <v>0</v>
      </c>
      <c r="L70" s="336">
        <v>0</v>
      </c>
      <c r="M70" s="337">
        <v>0</v>
      </c>
      <c r="N70" s="338">
        <v>0</v>
      </c>
      <c r="O70" s="273">
        <v>0</v>
      </c>
      <c r="P70" s="273">
        <v>0</v>
      </c>
      <c r="Q70" s="277">
        <v>0</v>
      </c>
      <c r="R70" s="112">
        <v>0</v>
      </c>
      <c r="S70" s="113">
        <v>0</v>
      </c>
      <c r="T70" s="114">
        <v>0</v>
      </c>
      <c r="U70" s="112">
        <v>0</v>
      </c>
      <c r="V70" s="113">
        <v>0</v>
      </c>
      <c r="W70" s="114">
        <v>0</v>
      </c>
      <c r="X70" s="115">
        <f>H70+K70+W70+N70+Q70+T70</f>
        <v>0</v>
      </c>
      <c r="Y70" s="169"/>
    </row>
    <row r="71" spans="1:25" s="153" customFormat="1">
      <c r="A71" s="134" t="s">
        <v>150</v>
      </c>
      <c r="B71" s="147" t="s">
        <v>123</v>
      </c>
      <c r="C71" s="148"/>
      <c r="D71" s="148"/>
      <c r="E71" s="148"/>
      <c r="F71" s="149">
        <v>0</v>
      </c>
      <c r="G71" s="149"/>
      <c r="H71" s="151">
        <f>H69+H70</f>
        <v>0</v>
      </c>
      <c r="I71" s="264">
        <v>0</v>
      </c>
      <c r="J71" s="265"/>
      <c r="K71" s="151">
        <f>K69+K70</f>
        <v>0</v>
      </c>
      <c r="L71" s="322">
        <v>0</v>
      </c>
      <c r="M71" s="322"/>
      <c r="N71" s="324">
        <f>N69+N70</f>
        <v>0</v>
      </c>
      <c r="O71" s="264"/>
      <c r="P71" s="264"/>
      <c r="Q71" s="266">
        <f>Q69+Q70</f>
        <v>0</v>
      </c>
      <c r="R71" s="149">
        <v>0</v>
      </c>
      <c r="S71" s="149"/>
      <c r="T71" s="151">
        <f>T69+T70</f>
        <v>0</v>
      </c>
      <c r="U71" s="149">
        <v>0</v>
      </c>
      <c r="V71" s="149"/>
      <c r="W71" s="151">
        <f>W69+W70</f>
        <v>0</v>
      </c>
      <c r="X71" s="151">
        <f>X69+X70</f>
        <v>0</v>
      </c>
      <c r="Y71" s="152"/>
    </row>
    <row r="72" spans="1:25" s="3" customFormat="1">
      <c r="A72" s="134" t="s">
        <v>151</v>
      </c>
      <c r="B72" s="170" t="s">
        <v>79</v>
      </c>
      <c r="C72" s="155"/>
      <c r="D72" s="155"/>
      <c r="E72" s="155"/>
      <c r="F72" s="155"/>
      <c r="G72" s="155"/>
      <c r="H72" s="171">
        <f>H24+H29+H41+H47+H52+H36+H60+H56+H64+H67+H71</f>
        <v>1731.1</v>
      </c>
      <c r="I72" s="278"/>
      <c r="J72" s="279"/>
      <c r="K72" s="293">
        <f>K24+K29+K41+K47+K52+K36+K60+K56+K64+K67+K71</f>
        <v>4995.8</v>
      </c>
      <c r="L72" s="339"/>
      <c r="M72" s="339"/>
      <c r="N72" s="340">
        <f>N24+N29+N41+N47+N52+N36+N60+N56+N64+N67+N71</f>
        <v>844</v>
      </c>
      <c r="O72" s="278"/>
      <c r="P72" s="278"/>
      <c r="Q72" s="293">
        <f>Q24+Q29+Q41+Q47+Q52+Q36+Q60+Q56+Q64+Q67+Q71</f>
        <v>823</v>
      </c>
      <c r="R72" s="172"/>
      <c r="S72" s="172"/>
      <c r="T72" s="171">
        <f>T24+T29+T41+T47+T52+T36+T60+T56+T64+T67</f>
        <v>836</v>
      </c>
      <c r="U72" s="172"/>
      <c r="V72" s="172"/>
      <c r="W72" s="171">
        <f>W24+W29+W41+W47+W52+W36+W60+W56+W64+W67</f>
        <v>0</v>
      </c>
      <c r="X72" s="171">
        <f>X24+X29+X41+X47+X52+X36+X60+X56+X64+X67+X71</f>
        <v>9229.9</v>
      </c>
      <c r="Y72" s="119"/>
    </row>
    <row r="73" spans="1:25" s="179" customFormat="1" ht="18.75" customHeight="1">
      <c r="A73" s="134" t="s">
        <v>152</v>
      </c>
      <c r="B73" s="469" t="s">
        <v>133</v>
      </c>
      <c r="C73" s="470"/>
      <c r="D73" s="174"/>
      <c r="E73" s="174"/>
      <c r="F73" s="164"/>
      <c r="G73" s="164"/>
      <c r="H73" s="166">
        <f>H74+H76+H77+H78+H80+H82+H79+H81</f>
        <v>2331.1</v>
      </c>
      <c r="I73" s="280"/>
      <c r="J73" s="281"/>
      <c r="K73" s="294">
        <f>K74+K76+K77+K78+K80+K82+K79+K81</f>
        <v>11795.8</v>
      </c>
      <c r="L73" s="341"/>
      <c r="M73" s="341"/>
      <c r="N73" s="335">
        <f>N74+N76+N77+N78+N80+N82+N79+N81</f>
        <v>5140</v>
      </c>
      <c r="O73" s="280"/>
      <c r="P73" s="280"/>
      <c r="Q73" s="276">
        <f>Q74+Q76+Q77+Q78+Q80+Q82+Q79+Q81</f>
        <v>2619</v>
      </c>
      <c r="R73" s="175"/>
      <c r="S73" s="175"/>
      <c r="T73" s="166">
        <f>T74+T76+T77+T78+T80+T82+T79+T81</f>
        <v>2632</v>
      </c>
      <c r="U73" s="175"/>
      <c r="V73" s="175"/>
      <c r="W73" s="166">
        <f>W74+W76+W77+W78+W80+W82+W79+W81</f>
        <v>2904</v>
      </c>
      <c r="X73" s="166">
        <f>W73+N73+K73+H73</f>
        <v>22170.899999999998</v>
      </c>
      <c r="Y73" s="178"/>
    </row>
    <row r="74" spans="1:25" s="184" customFormat="1" ht="26.25" customHeight="1">
      <c r="A74" s="134" t="s">
        <v>153</v>
      </c>
      <c r="B74" s="72" t="s">
        <v>78</v>
      </c>
      <c r="C74" s="180"/>
      <c r="D74" s="181"/>
      <c r="E74" s="181"/>
      <c r="F74" s="112"/>
      <c r="G74" s="112"/>
      <c r="H74" s="114">
        <f>H13</f>
        <v>600</v>
      </c>
      <c r="I74" s="272"/>
      <c r="J74" s="273"/>
      <c r="K74" s="277">
        <f>K13</f>
        <v>6800</v>
      </c>
      <c r="L74" s="336"/>
      <c r="M74" s="336"/>
      <c r="N74" s="338">
        <f>N13</f>
        <v>4296</v>
      </c>
      <c r="O74" s="272"/>
      <c r="P74" s="272"/>
      <c r="Q74" s="277">
        <f>Q13</f>
        <v>1796</v>
      </c>
      <c r="R74" s="112"/>
      <c r="S74" s="112"/>
      <c r="T74" s="114">
        <f>T13</f>
        <v>1796</v>
      </c>
      <c r="U74" s="112"/>
      <c r="V74" s="112"/>
      <c r="W74" s="114">
        <f>W13</f>
        <v>2904</v>
      </c>
      <c r="X74" s="115">
        <f>H74+K74+N74+Q74+W74+T74</f>
        <v>18192</v>
      </c>
      <c r="Y74" s="183"/>
    </row>
    <row r="75" spans="1:25" s="184" customFormat="1" ht="26.25" customHeight="1">
      <c r="A75" s="134" t="s">
        <v>154</v>
      </c>
      <c r="B75" s="141" t="s">
        <v>373</v>
      </c>
      <c r="C75" s="180"/>
      <c r="D75" s="181"/>
      <c r="E75" s="181"/>
      <c r="F75" s="112"/>
      <c r="G75" s="112"/>
      <c r="H75" s="114">
        <f>H14</f>
        <v>0</v>
      </c>
      <c r="I75" s="272"/>
      <c r="J75" s="273"/>
      <c r="K75" s="277">
        <f>K14</f>
        <v>0</v>
      </c>
      <c r="L75" s="336"/>
      <c r="M75" s="336"/>
      <c r="N75" s="338">
        <f>N14</f>
        <v>0</v>
      </c>
      <c r="O75" s="272"/>
      <c r="P75" s="272"/>
      <c r="Q75" s="277">
        <f>Q14</f>
        <v>0</v>
      </c>
      <c r="R75" s="112"/>
      <c r="S75" s="112"/>
      <c r="T75" s="114">
        <f>T14</f>
        <v>0</v>
      </c>
      <c r="U75" s="112"/>
      <c r="V75" s="112"/>
      <c r="W75" s="114">
        <f>W14</f>
        <v>685</v>
      </c>
      <c r="X75" s="115">
        <f t="shared" ref="X75:X82" si="1">H75+K75+N75+Q75+W75+T75</f>
        <v>685</v>
      </c>
      <c r="Y75" s="183"/>
    </row>
    <row r="76" spans="1:25" s="3" customFormat="1" ht="25.5">
      <c r="A76" s="134" t="s">
        <v>155</v>
      </c>
      <c r="B76" s="72" t="s">
        <v>87</v>
      </c>
      <c r="C76" s="172"/>
      <c r="D76" s="155"/>
      <c r="E76" s="155"/>
      <c r="F76" s="159"/>
      <c r="G76" s="159"/>
      <c r="H76" s="115">
        <f>H18+H26+H31+H38+H43+H49</f>
        <v>596</v>
      </c>
      <c r="I76" s="270"/>
      <c r="J76" s="271"/>
      <c r="K76" s="260">
        <f>K18+K26+K31+K38+K43+K49</f>
        <v>826.8</v>
      </c>
      <c r="L76" s="328"/>
      <c r="M76" s="328"/>
      <c r="N76" s="318">
        <f>N18+N26+N31+N38+N43+N49+N63</f>
        <v>427</v>
      </c>
      <c r="O76" s="270"/>
      <c r="P76" s="270"/>
      <c r="Q76" s="260">
        <f>Q18+Q26+Q31+Q38+Q43+Q49+Q63</f>
        <v>416</v>
      </c>
      <c r="R76" s="159"/>
      <c r="S76" s="159"/>
      <c r="T76" s="115">
        <f>T18+T26+T31+T38+T43+T49</f>
        <v>423</v>
      </c>
      <c r="U76" s="159"/>
      <c r="V76" s="159"/>
      <c r="W76" s="115">
        <f>W18+W26+W31+W38+W43+W49</f>
        <v>0</v>
      </c>
      <c r="X76" s="115">
        <f t="shared" si="1"/>
        <v>2688.8</v>
      </c>
      <c r="Y76" s="119"/>
    </row>
    <row r="77" spans="1:25" s="3" customFormat="1" ht="25.5">
      <c r="A77" s="134" t="s">
        <v>194</v>
      </c>
      <c r="B77" s="72" t="s">
        <v>88</v>
      </c>
      <c r="C77" s="172"/>
      <c r="D77" s="155"/>
      <c r="E77" s="155"/>
      <c r="F77" s="159"/>
      <c r="G77" s="159"/>
      <c r="H77" s="115">
        <f>H19+H27+H32+H39+H45+H50</f>
        <v>0</v>
      </c>
      <c r="I77" s="270"/>
      <c r="J77" s="271"/>
      <c r="K77" s="282">
        <f>K19+K27+K32+K39+K45+K50</f>
        <v>0</v>
      </c>
      <c r="L77" s="328"/>
      <c r="M77" s="328"/>
      <c r="N77" s="318">
        <f>N19+N27+N32+N39+N45+N50</f>
        <v>0</v>
      </c>
      <c r="O77" s="270"/>
      <c r="P77" s="270"/>
      <c r="Q77" s="260">
        <f>Q19+Q27+Q32+Q39+Q45+Q50</f>
        <v>0</v>
      </c>
      <c r="R77" s="159"/>
      <c r="S77" s="159"/>
      <c r="T77" s="115">
        <f>T19+T27+T32+T39+T45+T50</f>
        <v>0</v>
      </c>
      <c r="U77" s="159"/>
      <c r="V77" s="159"/>
      <c r="W77" s="115">
        <f>W19+W27+W32+W39+W45+W50</f>
        <v>0</v>
      </c>
      <c r="X77" s="115">
        <f t="shared" si="1"/>
        <v>0</v>
      </c>
      <c r="Y77" s="119"/>
    </row>
    <row r="78" spans="1:25" s="3" customFormat="1" ht="25.5">
      <c r="A78" s="134" t="s">
        <v>214</v>
      </c>
      <c r="B78" s="72" t="s">
        <v>532</v>
      </c>
      <c r="C78" s="172"/>
      <c r="D78" s="155"/>
      <c r="E78" s="155"/>
      <c r="F78" s="159"/>
      <c r="G78" s="159"/>
      <c r="H78" s="115">
        <f>H20+H28+H33+H40+H44+H54+H62+H66+H51+H68+H58</f>
        <v>922.1</v>
      </c>
      <c r="I78" s="270"/>
      <c r="J78" s="271"/>
      <c r="K78" s="260">
        <f>K20+K28+K33+K40+K44+K54+K62+K66+K51+K68+K58</f>
        <v>4169</v>
      </c>
      <c r="L78" s="328"/>
      <c r="M78" s="328"/>
      <c r="N78" s="318">
        <f>N20+N28+N33+N40+N44+N54+N62+N66+N51+N68+N58</f>
        <v>417</v>
      </c>
      <c r="O78" s="270"/>
      <c r="P78" s="270"/>
      <c r="Q78" s="260">
        <f>Q20+Q28+Q33+Q40+Q44+Q54+Q62+Q66+Q51+Q68+Q58</f>
        <v>407</v>
      </c>
      <c r="R78" s="159"/>
      <c r="S78" s="159"/>
      <c r="T78" s="115">
        <f>T20+T28+T33+T40+T44+T54+T62+T66+T51+T68+T58</f>
        <v>413</v>
      </c>
      <c r="U78" s="159"/>
      <c r="V78" s="159"/>
      <c r="W78" s="115">
        <f>W20+W28+W33+W40+W44+W54+W62+W66+W51+W68+W58</f>
        <v>0</v>
      </c>
      <c r="X78" s="115">
        <f t="shared" si="1"/>
        <v>6328.1</v>
      </c>
      <c r="Y78" s="119"/>
    </row>
    <row r="79" spans="1:25" s="3" customFormat="1" ht="40.5" customHeight="1">
      <c r="A79" s="134" t="s">
        <v>215</v>
      </c>
      <c r="B79" s="72" t="s">
        <v>318</v>
      </c>
      <c r="C79" s="155"/>
      <c r="D79" s="155"/>
      <c r="E79" s="155"/>
      <c r="F79" s="159"/>
      <c r="G79" s="159"/>
      <c r="H79" s="115">
        <f>H21</f>
        <v>101</v>
      </c>
      <c r="I79" s="270"/>
      <c r="J79" s="271"/>
      <c r="K79" s="282">
        <f>K21</f>
        <v>0</v>
      </c>
      <c r="L79" s="328"/>
      <c r="M79" s="328"/>
      <c r="N79" s="318">
        <f>N21</f>
        <v>0</v>
      </c>
      <c r="O79" s="270"/>
      <c r="P79" s="270"/>
      <c r="Q79" s="260">
        <f>Q21</f>
        <v>0</v>
      </c>
      <c r="R79" s="159"/>
      <c r="S79" s="159"/>
      <c r="T79" s="115">
        <f>T21</f>
        <v>0</v>
      </c>
      <c r="U79" s="159"/>
      <c r="V79" s="159"/>
      <c r="W79" s="115">
        <f>W21</f>
        <v>0</v>
      </c>
      <c r="X79" s="115">
        <f t="shared" si="1"/>
        <v>101</v>
      </c>
      <c r="Y79" s="119"/>
    </row>
    <row r="80" spans="1:25" s="3" customFormat="1" ht="37.5" customHeight="1">
      <c r="A80" s="310" t="s">
        <v>216</v>
      </c>
      <c r="B80" s="72" t="s">
        <v>90</v>
      </c>
      <c r="C80" s="155"/>
      <c r="D80" s="155"/>
      <c r="E80" s="155"/>
      <c r="F80" s="159"/>
      <c r="G80" s="159"/>
      <c r="H80" s="115">
        <f>H23</f>
        <v>0</v>
      </c>
      <c r="I80" s="270"/>
      <c r="J80" s="271"/>
      <c r="K80" s="282">
        <f>K23</f>
        <v>0</v>
      </c>
      <c r="L80" s="328"/>
      <c r="M80" s="328"/>
      <c r="N80" s="318">
        <f>N23</f>
        <v>0</v>
      </c>
      <c r="O80" s="270"/>
      <c r="P80" s="270"/>
      <c r="Q80" s="260">
        <f>Q23</f>
        <v>0</v>
      </c>
      <c r="R80" s="159"/>
      <c r="S80" s="159"/>
      <c r="T80" s="115">
        <f>T23</f>
        <v>0</v>
      </c>
      <c r="U80" s="159"/>
      <c r="V80" s="159"/>
      <c r="W80" s="115">
        <f>W23</f>
        <v>0</v>
      </c>
      <c r="X80" s="115">
        <f t="shared" si="1"/>
        <v>0</v>
      </c>
      <c r="Y80" s="119"/>
    </row>
    <row r="81" spans="1:38" s="3" customFormat="1" ht="25.5">
      <c r="A81" s="134" t="s">
        <v>380</v>
      </c>
      <c r="B81" s="72" t="s">
        <v>181</v>
      </c>
      <c r="C81" s="155"/>
      <c r="D81" s="155"/>
      <c r="E81" s="155"/>
      <c r="F81" s="159"/>
      <c r="G81" s="159"/>
      <c r="H81" s="115">
        <f>H22</f>
        <v>0</v>
      </c>
      <c r="I81" s="270"/>
      <c r="J81" s="271"/>
      <c r="K81" s="282">
        <f>K22</f>
        <v>0</v>
      </c>
      <c r="L81" s="328"/>
      <c r="M81" s="328"/>
      <c r="N81" s="318">
        <f>N22</f>
        <v>0</v>
      </c>
      <c r="O81" s="270"/>
      <c r="P81" s="270"/>
      <c r="Q81" s="260">
        <f>Q22</f>
        <v>0</v>
      </c>
      <c r="R81" s="159"/>
      <c r="S81" s="159"/>
      <c r="T81" s="115">
        <f>T22</f>
        <v>0</v>
      </c>
      <c r="U81" s="159"/>
      <c r="V81" s="159"/>
      <c r="W81" s="115">
        <f>W22</f>
        <v>0</v>
      </c>
      <c r="X81" s="115">
        <f t="shared" si="1"/>
        <v>0</v>
      </c>
      <c r="Y81" s="119"/>
    </row>
    <row r="82" spans="1:38" s="3" customFormat="1" ht="25.5">
      <c r="A82" s="310" t="s">
        <v>491</v>
      </c>
      <c r="B82" s="72" t="s">
        <v>442</v>
      </c>
      <c r="C82" s="155"/>
      <c r="D82" s="155"/>
      <c r="E82" s="155"/>
      <c r="F82" s="159"/>
      <c r="G82" s="159"/>
      <c r="H82" s="115">
        <f>H35</f>
        <v>112</v>
      </c>
      <c r="I82" s="270"/>
      <c r="J82" s="271"/>
      <c r="K82" s="282">
        <f>K35</f>
        <v>0</v>
      </c>
      <c r="L82" s="328"/>
      <c r="M82" s="328"/>
      <c r="N82" s="318">
        <f>N35</f>
        <v>0</v>
      </c>
      <c r="O82" s="270"/>
      <c r="P82" s="270"/>
      <c r="Q82" s="260">
        <f>Q35</f>
        <v>0</v>
      </c>
      <c r="R82" s="159"/>
      <c r="S82" s="159"/>
      <c r="T82" s="115">
        <f>T35</f>
        <v>0</v>
      </c>
      <c r="U82" s="159"/>
      <c r="V82" s="159"/>
      <c r="W82" s="115">
        <f>W35</f>
        <v>0</v>
      </c>
      <c r="X82" s="115">
        <f t="shared" si="1"/>
        <v>112</v>
      </c>
      <c r="Y82" s="119"/>
    </row>
    <row r="83" spans="1:38" s="3" customFormat="1" ht="41.25" hidden="1" customHeight="1">
      <c r="A83" s="121" t="s">
        <v>320</v>
      </c>
      <c r="B83" s="471" t="s">
        <v>179</v>
      </c>
      <c r="C83" s="472"/>
      <c r="D83" s="472"/>
      <c r="E83" s="472"/>
      <c r="F83" s="472"/>
      <c r="G83" s="472"/>
      <c r="H83" s="472"/>
      <c r="I83" s="472"/>
      <c r="J83" s="472"/>
      <c r="K83" s="472"/>
      <c r="L83" s="472"/>
      <c r="M83" s="472"/>
      <c r="N83" s="472"/>
      <c r="O83" s="472"/>
      <c r="P83" s="472"/>
      <c r="Q83" s="472"/>
      <c r="R83" s="472"/>
      <c r="S83" s="472"/>
      <c r="T83" s="472"/>
      <c r="U83" s="472"/>
      <c r="V83" s="472"/>
      <c r="W83" s="472"/>
      <c r="X83" s="473"/>
      <c r="Y83" s="123"/>
      <c r="Z83" s="124"/>
      <c r="AA83" s="124"/>
      <c r="AB83" s="124"/>
      <c r="AC83" s="124"/>
      <c r="AD83" s="124"/>
      <c r="AE83" s="124"/>
      <c r="AF83" s="125"/>
      <c r="AG83" s="125"/>
      <c r="AH83" s="125"/>
      <c r="AI83" s="125"/>
      <c r="AJ83" s="125"/>
      <c r="AK83" s="126"/>
      <c r="AL83" s="126"/>
    </row>
    <row r="84" spans="1:38" s="3" customFormat="1" ht="82.5" hidden="1" customHeight="1">
      <c r="A84" s="134" t="s">
        <v>160</v>
      </c>
      <c r="B84" s="186" t="s">
        <v>156</v>
      </c>
      <c r="C84" s="135" t="s">
        <v>157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336">
        <v>0</v>
      </c>
      <c r="M84" s="336">
        <v>0</v>
      </c>
      <c r="N84" s="342">
        <v>0</v>
      </c>
      <c r="O84" s="272">
        <v>0</v>
      </c>
      <c r="P84" s="272">
        <v>0</v>
      </c>
      <c r="Q84" s="283">
        <v>0</v>
      </c>
      <c r="R84" s="112">
        <v>0</v>
      </c>
      <c r="S84" s="112">
        <v>0</v>
      </c>
      <c r="T84" s="182">
        <v>0</v>
      </c>
      <c r="U84" s="112">
        <v>0</v>
      </c>
      <c r="V84" s="112">
        <v>0</v>
      </c>
      <c r="W84" s="182">
        <v>0</v>
      </c>
      <c r="X84" s="187">
        <f>H84+K84+W84</f>
        <v>0</v>
      </c>
      <c r="Y84" s="123" t="s">
        <v>198</v>
      </c>
      <c r="Z84" s="124"/>
      <c r="AA84" s="124"/>
      <c r="AB84" s="124"/>
      <c r="AC84" s="124"/>
      <c r="AD84" s="124"/>
      <c r="AE84" s="124"/>
      <c r="AF84" s="125"/>
      <c r="AG84" s="125"/>
      <c r="AH84" s="125"/>
      <c r="AI84" s="125"/>
      <c r="AJ84" s="125"/>
      <c r="AK84" s="126"/>
      <c r="AL84" s="126"/>
    </row>
    <row r="85" spans="1:38" s="3" customFormat="1" ht="60.75" hidden="1" customHeight="1">
      <c r="A85" s="134" t="s">
        <v>161</v>
      </c>
      <c r="B85" s="186" t="s">
        <v>158</v>
      </c>
      <c r="C85" s="135" t="s">
        <v>76</v>
      </c>
      <c r="D85" s="113" t="s">
        <v>584</v>
      </c>
      <c r="E85" s="135" t="s">
        <v>69</v>
      </c>
      <c r="F85" s="112">
        <v>0</v>
      </c>
      <c r="G85" s="112">
        <v>0</v>
      </c>
      <c r="H85" s="182">
        <v>0</v>
      </c>
      <c r="I85" s="272">
        <v>0</v>
      </c>
      <c r="J85" s="272">
        <v>0</v>
      </c>
      <c r="K85" s="283">
        <v>0</v>
      </c>
      <c r="L85" s="336">
        <v>0</v>
      </c>
      <c r="M85" s="336">
        <v>0</v>
      </c>
      <c r="N85" s="342">
        <v>0</v>
      </c>
      <c r="O85" s="272">
        <v>0</v>
      </c>
      <c r="P85" s="272">
        <v>0</v>
      </c>
      <c r="Q85" s="283">
        <v>0</v>
      </c>
      <c r="R85" s="112">
        <v>0</v>
      </c>
      <c r="S85" s="112">
        <v>0</v>
      </c>
      <c r="T85" s="182">
        <v>0</v>
      </c>
      <c r="U85" s="112">
        <v>0</v>
      </c>
      <c r="V85" s="112">
        <v>0</v>
      </c>
      <c r="W85" s="182">
        <v>0</v>
      </c>
      <c r="X85" s="187">
        <f>H85+K85+W85+N85</f>
        <v>0</v>
      </c>
      <c r="Y85" s="123" t="s">
        <v>197</v>
      </c>
      <c r="Z85" s="124"/>
      <c r="AA85" s="124"/>
      <c r="AB85" s="124"/>
      <c r="AC85" s="124"/>
      <c r="AD85" s="124"/>
      <c r="AE85" s="124"/>
      <c r="AF85" s="125"/>
      <c r="AG85" s="125"/>
      <c r="AH85" s="125"/>
      <c r="AI85" s="125"/>
      <c r="AJ85" s="125"/>
      <c r="AK85" s="126"/>
      <c r="AL85" s="126"/>
    </row>
    <row r="86" spans="1:38" s="3" customFormat="1" ht="70.5" hidden="1" customHeight="1">
      <c r="A86" s="134" t="s">
        <v>162</v>
      </c>
      <c r="B86" s="186" t="s">
        <v>159</v>
      </c>
      <c r="C86" s="135" t="s">
        <v>181</v>
      </c>
      <c r="D86" s="113" t="s">
        <v>584</v>
      </c>
      <c r="E86" s="135" t="s">
        <v>69</v>
      </c>
      <c r="F86" s="112">
        <v>0</v>
      </c>
      <c r="G86" s="112">
        <v>0</v>
      </c>
      <c r="H86" s="182">
        <v>0</v>
      </c>
      <c r="I86" s="272">
        <v>0</v>
      </c>
      <c r="J86" s="272">
        <v>0</v>
      </c>
      <c r="K86" s="283">
        <v>0</v>
      </c>
      <c r="L86" s="336">
        <v>0</v>
      </c>
      <c r="M86" s="336">
        <v>0</v>
      </c>
      <c r="N86" s="342">
        <v>0</v>
      </c>
      <c r="O86" s="272">
        <v>0</v>
      </c>
      <c r="P86" s="272">
        <v>0</v>
      </c>
      <c r="Q86" s="283">
        <v>0</v>
      </c>
      <c r="R86" s="112">
        <v>0</v>
      </c>
      <c r="S86" s="112">
        <v>0</v>
      </c>
      <c r="T86" s="182">
        <v>0</v>
      </c>
      <c r="U86" s="112">
        <v>0</v>
      </c>
      <c r="V86" s="112">
        <v>0</v>
      </c>
      <c r="W86" s="182">
        <v>0</v>
      </c>
      <c r="X86" s="187">
        <f>H86+K86+W86+N86</f>
        <v>0</v>
      </c>
      <c r="Y86" s="123" t="s">
        <v>198</v>
      </c>
      <c r="Z86" s="124"/>
      <c r="AA86" s="124"/>
      <c r="AB86" s="124"/>
      <c r="AC86" s="124"/>
      <c r="AD86" s="124"/>
      <c r="AE86" s="124"/>
      <c r="AF86" s="125"/>
      <c r="AG86" s="125"/>
      <c r="AH86" s="125"/>
      <c r="AI86" s="125"/>
      <c r="AJ86" s="125"/>
      <c r="AK86" s="126"/>
      <c r="AL86" s="126"/>
    </row>
    <row r="87" spans="1:38" s="153" customFormat="1" ht="33.75" hidden="1" customHeight="1">
      <c r="A87" s="134" t="s">
        <v>163</v>
      </c>
      <c r="B87" s="469" t="s">
        <v>174</v>
      </c>
      <c r="C87" s="470"/>
      <c r="D87" s="188"/>
      <c r="E87" s="188"/>
      <c r="F87" s="188"/>
      <c r="G87" s="188"/>
      <c r="H87" s="189">
        <f>H88+H89+H90</f>
        <v>0</v>
      </c>
      <c r="I87" s="284"/>
      <c r="J87" s="284"/>
      <c r="K87" s="285">
        <f>K88+K89+K90</f>
        <v>0</v>
      </c>
      <c r="L87" s="343"/>
      <c r="M87" s="343"/>
      <c r="N87" s="344">
        <f>N88+N89+N90</f>
        <v>0</v>
      </c>
      <c r="O87" s="284"/>
      <c r="P87" s="284"/>
      <c r="Q87" s="285">
        <f>Q88+Q89+Q90</f>
        <v>0</v>
      </c>
      <c r="R87" s="188"/>
      <c r="S87" s="188"/>
      <c r="T87" s="189">
        <f>T88+T89+T90</f>
        <v>0</v>
      </c>
      <c r="U87" s="188"/>
      <c r="V87" s="188"/>
      <c r="W87" s="189">
        <f>W88+W89+W90</f>
        <v>0</v>
      </c>
      <c r="X87" s="190">
        <f>H87+K87+W87+N87</f>
        <v>0</v>
      </c>
      <c r="Y87" s="191"/>
      <c r="Z87" s="192"/>
      <c r="AA87" s="192"/>
      <c r="AB87" s="192"/>
      <c r="AC87" s="192"/>
      <c r="AD87" s="192"/>
      <c r="AE87" s="192"/>
      <c r="AF87" s="193"/>
      <c r="AG87" s="193"/>
      <c r="AH87" s="193"/>
      <c r="AI87" s="193"/>
      <c r="AJ87" s="193"/>
      <c r="AK87" s="194"/>
      <c r="AL87" s="194"/>
    </row>
    <row r="88" spans="1:38" s="3" customFormat="1" ht="24.75" hidden="1" customHeight="1">
      <c r="A88" s="134" t="s">
        <v>168</v>
      </c>
      <c r="B88" s="135" t="s">
        <v>157</v>
      </c>
      <c r="C88" s="195"/>
      <c r="D88" s="196"/>
      <c r="E88" s="196"/>
      <c r="F88" s="196"/>
      <c r="G88" s="196"/>
      <c r="H88" s="197">
        <f>H84</f>
        <v>0</v>
      </c>
      <c r="I88" s="286"/>
      <c r="J88" s="286"/>
      <c r="K88" s="287">
        <f>K84</f>
        <v>0</v>
      </c>
      <c r="L88" s="345"/>
      <c r="M88" s="345"/>
      <c r="N88" s="346">
        <f>N84</f>
        <v>0</v>
      </c>
      <c r="O88" s="286"/>
      <c r="P88" s="286"/>
      <c r="Q88" s="287">
        <f>Q84</f>
        <v>0</v>
      </c>
      <c r="R88" s="196"/>
      <c r="S88" s="196"/>
      <c r="T88" s="197">
        <f>T84</f>
        <v>0</v>
      </c>
      <c r="U88" s="196"/>
      <c r="V88" s="196"/>
      <c r="W88" s="197">
        <f>W84</f>
        <v>0</v>
      </c>
      <c r="X88" s="187">
        <f>H88+K88+W88</f>
        <v>0</v>
      </c>
      <c r="Y88" s="123"/>
      <c r="Z88" s="124"/>
      <c r="AA88" s="124"/>
      <c r="AB88" s="124"/>
      <c r="AC88" s="124"/>
      <c r="AD88" s="124"/>
      <c r="AE88" s="124"/>
      <c r="AF88" s="125"/>
      <c r="AG88" s="125"/>
      <c r="AH88" s="125"/>
      <c r="AI88" s="125"/>
      <c r="AJ88" s="125"/>
      <c r="AK88" s="126"/>
      <c r="AL88" s="126"/>
    </row>
    <row r="89" spans="1:38" s="3" customFormat="1" ht="24" hidden="1" customHeight="1">
      <c r="A89" s="134" t="s">
        <v>169</v>
      </c>
      <c r="B89" s="135" t="s">
        <v>76</v>
      </c>
      <c r="C89" s="195"/>
      <c r="D89" s="196"/>
      <c r="E89" s="196"/>
      <c r="F89" s="196"/>
      <c r="G89" s="196"/>
      <c r="H89" s="197">
        <f>H85</f>
        <v>0</v>
      </c>
      <c r="I89" s="286"/>
      <c r="J89" s="286"/>
      <c r="K89" s="287">
        <f>K85</f>
        <v>0</v>
      </c>
      <c r="L89" s="345"/>
      <c r="M89" s="345"/>
      <c r="N89" s="346">
        <f>N85</f>
        <v>0</v>
      </c>
      <c r="O89" s="286"/>
      <c r="P89" s="286"/>
      <c r="Q89" s="287">
        <f>Q85</f>
        <v>0</v>
      </c>
      <c r="R89" s="196"/>
      <c r="S89" s="196"/>
      <c r="T89" s="197">
        <f>T85</f>
        <v>0</v>
      </c>
      <c r="U89" s="196"/>
      <c r="V89" s="196"/>
      <c r="W89" s="197">
        <f>W85</f>
        <v>0</v>
      </c>
      <c r="X89" s="197">
        <f>X85</f>
        <v>0</v>
      </c>
      <c r="Y89" s="123"/>
      <c r="Z89" s="124"/>
      <c r="AA89" s="124"/>
      <c r="AB89" s="124"/>
      <c r="AC89" s="124"/>
      <c r="AD89" s="124"/>
      <c r="AE89" s="124"/>
      <c r="AF89" s="125"/>
      <c r="AG89" s="125"/>
      <c r="AH89" s="125"/>
      <c r="AI89" s="125"/>
      <c r="AJ89" s="125"/>
      <c r="AK89" s="126"/>
      <c r="AL89" s="126"/>
    </row>
    <row r="90" spans="1:38" s="3" customFormat="1" ht="32.25" hidden="1" customHeight="1">
      <c r="A90" s="134" t="s">
        <v>170</v>
      </c>
      <c r="B90" s="135" t="s">
        <v>181</v>
      </c>
      <c r="C90" s="196"/>
      <c r="D90" s="196"/>
      <c r="E90" s="196"/>
      <c r="F90" s="196"/>
      <c r="G90" s="196"/>
      <c r="H90" s="197">
        <f>H86</f>
        <v>0</v>
      </c>
      <c r="I90" s="286"/>
      <c r="J90" s="286"/>
      <c r="K90" s="287">
        <f>K86</f>
        <v>0</v>
      </c>
      <c r="L90" s="345"/>
      <c r="M90" s="345"/>
      <c r="N90" s="346">
        <f>N86</f>
        <v>0</v>
      </c>
      <c r="O90" s="286"/>
      <c r="P90" s="286"/>
      <c r="Q90" s="287">
        <f>Q86</f>
        <v>0</v>
      </c>
      <c r="R90" s="196"/>
      <c r="S90" s="196"/>
      <c r="T90" s="196">
        <f>T86</f>
        <v>0</v>
      </c>
      <c r="U90" s="196"/>
      <c r="V90" s="196"/>
      <c r="W90" s="196">
        <f>W86</f>
        <v>0</v>
      </c>
      <c r="X90" s="196">
        <f>X86</f>
        <v>0</v>
      </c>
      <c r="Y90" s="123"/>
      <c r="Z90" s="124"/>
      <c r="AA90" s="124"/>
      <c r="AB90" s="124"/>
      <c r="AC90" s="124"/>
      <c r="AD90" s="124"/>
      <c r="AE90" s="124"/>
      <c r="AF90" s="125"/>
      <c r="AG90" s="125"/>
      <c r="AH90" s="125"/>
      <c r="AI90" s="125"/>
      <c r="AJ90" s="125"/>
      <c r="AK90" s="126"/>
      <c r="AL90" s="126"/>
    </row>
    <row r="91" spans="1:38" s="3" customFormat="1" ht="14.25" customHeight="1">
      <c r="A91" s="121" t="s">
        <v>217</v>
      </c>
      <c r="B91" s="461" t="s">
        <v>218</v>
      </c>
      <c r="C91" s="462"/>
      <c r="D91" s="462"/>
      <c r="E91" s="462"/>
      <c r="F91" s="462"/>
      <c r="G91" s="462"/>
      <c r="H91" s="462"/>
      <c r="I91" s="462"/>
      <c r="J91" s="462"/>
      <c r="K91" s="462"/>
      <c r="L91" s="462"/>
      <c r="M91" s="462"/>
      <c r="N91" s="462"/>
      <c r="O91" s="462"/>
      <c r="P91" s="462"/>
      <c r="Q91" s="462"/>
      <c r="R91" s="462"/>
      <c r="S91" s="462"/>
      <c r="T91" s="462"/>
      <c r="U91" s="462"/>
      <c r="V91" s="462"/>
      <c r="W91" s="462"/>
      <c r="X91" s="463"/>
      <c r="Y91" s="123"/>
      <c r="Z91" s="124"/>
      <c r="AA91" s="124"/>
      <c r="AB91" s="124"/>
      <c r="AC91" s="124"/>
      <c r="AD91" s="124"/>
      <c r="AE91" s="124"/>
      <c r="AF91" s="125"/>
      <c r="AG91" s="125"/>
      <c r="AH91" s="125"/>
      <c r="AI91" s="125"/>
      <c r="AJ91" s="125"/>
      <c r="AK91" s="126"/>
      <c r="AL91" s="126"/>
    </row>
    <row r="92" spans="1:38" s="3" customFormat="1" ht="171" customHeight="1">
      <c r="A92" s="134" t="s">
        <v>160</v>
      </c>
      <c r="B92" s="198" t="s">
        <v>176</v>
      </c>
      <c r="C92" s="247" t="s">
        <v>617</v>
      </c>
      <c r="D92" s="113" t="s">
        <v>584</v>
      </c>
      <c r="E92" s="241" t="s">
        <v>616</v>
      </c>
      <c r="F92" s="199" t="s">
        <v>332</v>
      </c>
      <c r="G92" s="113" t="s">
        <v>336</v>
      </c>
      <c r="H92" s="182">
        <f>4926-160-20</f>
        <v>4746</v>
      </c>
      <c r="I92" s="288" t="s">
        <v>527</v>
      </c>
      <c r="J92" s="273" t="s">
        <v>528</v>
      </c>
      <c r="K92" s="283">
        <f>4926-52+335</f>
        <v>5209</v>
      </c>
      <c r="L92" s="355" t="s">
        <v>594</v>
      </c>
      <c r="M92" s="337" t="s">
        <v>528</v>
      </c>
      <c r="N92" s="342">
        <v>4926</v>
      </c>
      <c r="O92" s="236" t="s">
        <v>615</v>
      </c>
      <c r="P92" s="207" t="s">
        <v>615</v>
      </c>
      <c r="Q92" s="205">
        <v>0</v>
      </c>
      <c r="R92" s="236" t="s">
        <v>615</v>
      </c>
      <c r="S92" s="207" t="s">
        <v>615</v>
      </c>
      <c r="T92" s="205">
        <v>0</v>
      </c>
      <c r="U92" s="236" t="s">
        <v>615</v>
      </c>
      <c r="V92" s="207" t="s">
        <v>615</v>
      </c>
      <c r="W92" s="205">
        <v>0</v>
      </c>
      <c r="X92" s="210">
        <f>H92+K92+N92+Q92+W92+T92</f>
        <v>14881</v>
      </c>
      <c r="Y92" s="119"/>
    </row>
    <row r="93" spans="1:38" s="3" customFormat="1" ht="80.25" hidden="1" customHeight="1">
      <c r="A93" s="134" t="s">
        <v>161</v>
      </c>
      <c r="B93" s="200" t="s">
        <v>182</v>
      </c>
      <c r="C93" s="135" t="s">
        <v>157</v>
      </c>
      <c r="D93" s="113" t="s">
        <v>584</v>
      </c>
      <c r="E93" s="135" t="s">
        <v>69</v>
      </c>
      <c r="F93" s="159">
        <v>0</v>
      </c>
      <c r="G93" s="159">
        <v>0</v>
      </c>
      <c r="H93" s="182">
        <v>0</v>
      </c>
      <c r="I93" s="270">
        <v>0</v>
      </c>
      <c r="J93" s="270">
        <v>0</v>
      </c>
      <c r="K93" s="283">
        <v>0</v>
      </c>
      <c r="L93" s="328">
        <v>0</v>
      </c>
      <c r="M93" s="328">
        <v>0</v>
      </c>
      <c r="N93" s="342">
        <v>0</v>
      </c>
      <c r="O93" s="227">
        <v>0</v>
      </c>
      <c r="P93" s="227">
        <v>0</v>
      </c>
      <c r="Q93" s="205">
        <v>0</v>
      </c>
      <c r="R93" s="227">
        <v>0</v>
      </c>
      <c r="S93" s="227">
        <v>0</v>
      </c>
      <c r="T93" s="205">
        <v>0</v>
      </c>
      <c r="U93" s="227">
        <v>0</v>
      </c>
      <c r="V93" s="227">
        <v>0</v>
      </c>
      <c r="W93" s="205">
        <v>0</v>
      </c>
      <c r="X93" s="204">
        <f>H93+K93+W93+N93</f>
        <v>0</v>
      </c>
      <c r="Y93" s="119"/>
    </row>
    <row r="94" spans="1:38" s="3" customFormat="1" ht="80.25" hidden="1" customHeight="1">
      <c r="A94" s="134" t="s">
        <v>162</v>
      </c>
      <c r="B94" s="200" t="s">
        <v>180</v>
      </c>
      <c r="C94" s="135" t="s">
        <v>157</v>
      </c>
      <c r="D94" s="113" t="s">
        <v>584</v>
      </c>
      <c r="E94" s="135" t="s">
        <v>69</v>
      </c>
      <c r="F94" s="159">
        <v>0</v>
      </c>
      <c r="G94" s="159">
        <v>0</v>
      </c>
      <c r="H94" s="182">
        <v>0</v>
      </c>
      <c r="I94" s="270">
        <v>0</v>
      </c>
      <c r="J94" s="270">
        <v>0</v>
      </c>
      <c r="K94" s="283">
        <v>0</v>
      </c>
      <c r="L94" s="336">
        <v>0</v>
      </c>
      <c r="M94" s="336">
        <v>0</v>
      </c>
      <c r="N94" s="342">
        <v>0</v>
      </c>
      <c r="O94" s="214">
        <v>0</v>
      </c>
      <c r="P94" s="214">
        <v>0</v>
      </c>
      <c r="Q94" s="205">
        <v>0</v>
      </c>
      <c r="R94" s="214">
        <v>0</v>
      </c>
      <c r="S94" s="214">
        <v>0</v>
      </c>
      <c r="T94" s="205">
        <v>0</v>
      </c>
      <c r="U94" s="214">
        <v>0</v>
      </c>
      <c r="V94" s="214">
        <v>0</v>
      </c>
      <c r="W94" s="205">
        <v>0</v>
      </c>
      <c r="X94" s="204">
        <f>H94+K94+W94+N94</f>
        <v>0</v>
      </c>
      <c r="Y94" s="123" t="s">
        <v>198</v>
      </c>
    </row>
    <row r="95" spans="1:38" s="153" customFormat="1" ht="18" customHeight="1">
      <c r="A95" s="134" t="s">
        <v>161</v>
      </c>
      <c r="B95" s="469" t="s">
        <v>174</v>
      </c>
      <c r="C95" s="470"/>
      <c r="D95" s="201"/>
      <c r="E95" s="201"/>
      <c r="F95" s="201"/>
      <c r="G95" s="201"/>
      <c r="H95" s="202">
        <f>H96+H97</f>
        <v>4746</v>
      </c>
      <c r="I95" s="289"/>
      <c r="J95" s="289"/>
      <c r="K95" s="295">
        <f>K96+K97</f>
        <v>5209</v>
      </c>
      <c r="L95" s="348"/>
      <c r="M95" s="348"/>
      <c r="N95" s="349">
        <f>N96+N97</f>
        <v>4926</v>
      </c>
      <c r="O95" s="237"/>
      <c r="P95" s="237"/>
      <c r="Q95" s="206">
        <f>Q96+Q97</f>
        <v>0</v>
      </c>
      <c r="R95" s="237"/>
      <c r="S95" s="237"/>
      <c r="T95" s="206">
        <f>T96+T97</f>
        <v>0</v>
      </c>
      <c r="U95" s="237"/>
      <c r="V95" s="237"/>
      <c r="W95" s="206">
        <f>W96+W97</f>
        <v>0</v>
      </c>
      <c r="X95" s="206">
        <f>X96+X97</f>
        <v>14881</v>
      </c>
      <c r="Y95" s="152"/>
    </row>
    <row r="96" spans="1:38" s="3" customFormat="1" ht="51.75" customHeight="1">
      <c r="A96" s="134" t="s">
        <v>162</v>
      </c>
      <c r="B96" s="247" t="s">
        <v>618</v>
      </c>
      <c r="C96" s="155"/>
      <c r="D96" s="159"/>
      <c r="E96" s="159"/>
      <c r="F96" s="159"/>
      <c r="G96" s="159"/>
      <c r="H96" s="185">
        <f>H92</f>
        <v>4746</v>
      </c>
      <c r="I96" s="270"/>
      <c r="J96" s="270"/>
      <c r="K96" s="282">
        <f>K92</f>
        <v>5209</v>
      </c>
      <c r="L96" s="328"/>
      <c r="M96" s="328"/>
      <c r="N96" s="347">
        <f>N92</f>
        <v>4926</v>
      </c>
      <c r="O96" s="227"/>
      <c r="P96" s="227"/>
      <c r="Q96" s="204">
        <f>Q92</f>
        <v>0</v>
      </c>
      <c r="R96" s="227"/>
      <c r="S96" s="227"/>
      <c r="T96" s="204">
        <f>T92</f>
        <v>0</v>
      </c>
      <c r="U96" s="227"/>
      <c r="V96" s="227"/>
      <c r="W96" s="204">
        <f>W92</f>
        <v>0</v>
      </c>
      <c r="X96" s="204">
        <f>H96+K96+N96+Q96+W96</f>
        <v>14881</v>
      </c>
      <c r="Y96" s="119"/>
    </row>
    <row r="97" spans="1:40" s="3" customFormat="1" ht="25.5" hidden="1" customHeight="1">
      <c r="A97" s="134" t="s">
        <v>173</v>
      </c>
      <c r="B97" s="135" t="s">
        <v>157</v>
      </c>
      <c r="C97" s="155"/>
      <c r="D97" s="159"/>
      <c r="E97" s="159"/>
      <c r="F97" s="159"/>
      <c r="G97" s="159"/>
      <c r="H97" s="185">
        <f>H93++H94</f>
        <v>0</v>
      </c>
      <c r="I97" s="270"/>
      <c r="J97" s="270"/>
      <c r="K97" s="282">
        <f>K93++K94</f>
        <v>0</v>
      </c>
      <c r="L97" s="328"/>
      <c r="M97" s="328"/>
      <c r="N97" s="347">
        <f>N93++N94</f>
        <v>0</v>
      </c>
      <c r="O97" s="270"/>
      <c r="P97" s="270"/>
      <c r="Q97" s="282">
        <f>Q93++Q94</f>
        <v>0</v>
      </c>
      <c r="R97" s="159"/>
      <c r="S97" s="159"/>
      <c r="T97" s="185">
        <f>T93++T94</f>
        <v>0</v>
      </c>
      <c r="U97" s="159"/>
      <c r="V97" s="159"/>
      <c r="W97" s="185">
        <f>W93++W94</f>
        <v>0</v>
      </c>
      <c r="X97" s="185">
        <f>X93++X94</f>
        <v>0</v>
      </c>
      <c r="Y97" s="119"/>
    </row>
    <row r="98" spans="1:40" s="3" customFormat="1" ht="19.5" customHeight="1">
      <c r="A98" s="134" t="s">
        <v>297</v>
      </c>
      <c r="B98" s="495" t="s">
        <v>381</v>
      </c>
      <c r="C98" s="495"/>
      <c r="D98" s="495"/>
      <c r="E98" s="495"/>
      <c r="F98" s="495"/>
      <c r="G98" s="495"/>
      <c r="H98" s="495"/>
      <c r="I98" s="495"/>
      <c r="J98" s="495"/>
      <c r="K98" s="495"/>
      <c r="L98" s="495"/>
      <c r="M98" s="495"/>
      <c r="N98" s="495"/>
      <c r="O98" s="495"/>
      <c r="P98" s="495"/>
      <c r="Q98" s="495"/>
      <c r="R98" s="495"/>
      <c r="S98" s="495"/>
      <c r="T98" s="495"/>
      <c r="U98" s="495"/>
      <c r="V98" s="495"/>
      <c r="W98" s="495"/>
      <c r="X98" s="495"/>
      <c r="Y98" s="248"/>
      <c r="Z98" s="248"/>
      <c r="AA98" s="248"/>
      <c r="AB98" s="248"/>
      <c r="AC98" s="248"/>
      <c r="AD98" s="248"/>
      <c r="AE98" s="248"/>
      <c r="AF98" s="248"/>
      <c r="AG98" s="248"/>
      <c r="AH98" s="248"/>
      <c r="AI98" s="248"/>
      <c r="AJ98" s="248"/>
      <c r="AK98" s="248"/>
      <c r="AL98" s="126"/>
      <c r="AM98" s="126"/>
      <c r="AN98" s="126"/>
    </row>
    <row r="99" spans="1:40" s="3" customFormat="1" ht="81.75" customHeight="1">
      <c r="A99" s="134" t="s">
        <v>164</v>
      </c>
      <c r="B99" s="249" t="s">
        <v>382</v>
      </c>
      <c r="C99" s="250" t="s">
        <v>157</v>
      </c>
      <c r="D99" s="113" t="s">
        <v>584</v>
      </c>
      <c r="E99" s="135" t="s">
        <v>577</v>
      </c>
      <c r="F99" s="112">
        <v>0</v>
      </c>
      <c r="G99" s="113">
        <v>0</v>
      </c>
      <c r="H99" s="114">
        <v>0</v>
      </c>
      <c r="I99" s="272" t="s">
        <v>492</v>
      </c>
      <c r="J99" s="272" t="s">
        <v>529</v>
      </c>
      <c r="K99" s="282">
        <f>852-2-2</f>
        <v>848</v>
      </c>
      <c r="L99" s="336" t="s">
        <v>530</v>
      </c>
      <c r="M99" s="336" t="s">
        <v>613</v>
      </c>
      <c r="N99" s="347">
        <v>848</v>
      </c>
      <c r="O99" s="272" t="s">
        <v>493</v>
      </c>
      <c r="P99" s="272" t="s">
        <v>614</v>
      </c>
      <c r="Q99" s="282">
        <v>846</v>
      </c>
      <c r="R99" s="112">
        <v>0</v>
      </c>
      <c r="S99" s="113">
        <v>0</v>
      </c>
      <c r="T99" s="114">
        <v>0</v>
      </c>
      <c r="U99" s="112">
        <v>0</v>
      </c>
      <c r="V99" s="113">
        <v>0</v>
      </c>
      <c r="W99" s="114">
        <v>0</v>
      </c>
      <c r="X99" s="115">
        <f>H99+K99+N99+Q99+W99</f>
        <v>2542</v>
      </c>
      <c r="Y99" s="119"/>
    </row>
    <row r="100" spans="1:40" s="3" customFormat="1" ht="25.5" customHeight="1">
      <c r="A100" s="134" t="s">
        <v>165</v>
      </c>
      <c r="B100" s="469" t="s">
        <v>385</v>
      </c>
      <c r="C100" s="470"/>
      <c r="D100" s="159"/>
      <c r="E100" s="159"/>
      <c r="F100" s="159"/>
      <c r="G100" s="159"/>
      <c r="H100" s="202">
        <f>H99</f>
        <v>0</v>
      </c>
      <c r="I100" s="289"/>
      <c r="J100" s="289"/>
      <c r="K100" s="295">
        <f>K99</f>
        <v>848</v>
      </c>
      <c r="L100" s="348"/>
      <c r="M100" s="348"/>
      <c r="N100" s="349">
        <f>N99</f>
        <v>848</v>
      </c>
      <c r="O100" s="289"/>
      <c r="P100" s="289"/>
      <c r="Q100" s="295">
        <f>Q99</f>
        <v>846</v>
      </c>
      <c r="R100" s="201"/>
      <c r="S100" s="201"/>
      <c r="T100" s="202">
        <f>T99</f>
        <v>0</v>
      </c>
      <c r="U100" s="201"/>
      <c r="V100" s="201"/>
      <c r="W100" s="202">
        <f>W99</f>
        <v>0</v>
      </c>
      <c r="X100" s="202">
        <f>X99</f>
        <v>2542</v>
      </c>
      <c r="Y100" s="119"/>
    </row>
    <row r="101" spans="1:40" s="3" customFormat="1" ht="25.5" customHeight="1">
      <c r="A101" s="134" t="s">
        <v>166</v>
      </c>
      <c r="B101" s="250" t="s">
        <v>157</v>
      </c>
      <c r="C101" s="223"/>
      <c r="D101" s="159"/>
      <c r="E101" s="159"/>
      <c r="F101" s="159"/>
      <c r="G101" s="159"/>
      <c r="H101" s="185">
        <f>H99</f>
        <v>0</v>
      </c>
      <c r="I101" s="270"/>
      <c r="J101" s="270"/>
      <c r="K101" s="282">
        <f>K99</f>
        <v>848</v>
      </c>
      <c r="L101" s="328"/>
      <c r="M101" s="328"/>
      <c r="N101" s="347">
        <f>N99</f>
        <v>848</v>
      </c>
      <c r="O101" s="270"/>
      <c r="P101" s="270"/>
      <c r="Q101" s="282">
        <f>Q99</f>
        <v>846</v>
      </c>
      <c r="R101" s="159"/>
      <c r="S101" s="159"/>
      <c r="T101" s="185">
        <f>T99</f>
        <v>0</v>
      </c>
      <c r="U101" s="159"/>
      <c r="V101" s="159"/>
      <c r="W101" s="185">
        <f>W99</f>
        <v>0</v>
      </c>
      <c r="X101" s="185">
        <f>X99</f>
        <v>2542</v>
      </c>
      <c r="Y101" s="119"/>
    </row>
    <row r="102" spans="1:40" s="3" customFormat="1" ht="31.5" customHeight="1">
      <c r="A102" s="134" t="s">
        <v>386</v>
      </c>
      <c r="B102" s="474" t="s">
        <v>175</v>
      </c>
      <c r="C102" s="475"/>
      <c r="D102" s="203"/>
      <c r="E102" s="203"/>
      <c r="F102" s="203"/>
      <c r="G102" s="203"/>
      <c r="H102" s="202">
        <f>H103+H104+H105+H106+H107+H108+H109+H110+H111+H112</f>
        <v>7077.1</v>
      </c>
      <c r="I102" s="290"/>
      <c r="J102" s="290"/>
      <c r="K102" s="295">
        <f>K103+K104+K105+K106+K107+K108+K109+K110+K111+K112</f>
        <v>17852.8</v>
      </c>
      <c r="L102" s="350"/>
      <c r="M102" s="350"/>
      <c r="N102" s="349">
        <f>N103+N104+N105+N106+N107+N108+N109+N110+N111+N112+N113</f>
        <v>10914</v>
      </c>
      <c r="O102" s="290"/>
      <c r="P102" s="290"/>
      <c r="Q102" s="206">
        <f>Q103+Q104+Q105+Q106+Q107+Q108+Q109+Q110+Q111+Q112+Q113</f>
        <v>3465</v>
      </c>
      <c r="R102" s="203"/>
      <c r="S102" s="203"/>
      <c r="T102" s="206">
        <f>T103+T104+T105+T106+T107+T108+T109+T110+T111+T112+T113</f>
        <v>2632</v>
      </c>
      <c r="U102" s="203"/>
      <c r="V102" s="203"/>
      <c r="W102" s="206">
        <f>W103+W104+W105+W106+W107+W108+W109+W110+W111+W112+W113</f>
        <v>3589</v>
      </c>
      <c r="X102" s="206">
        <f>X103+X104+X105+X106+X107+X108+X109+X110+X111+X112+X113</f>
        <v>45529.9</v>
      </c>
      <c r="Y102" s="119"/>
    </row>
    <row r="103" spans="1:40" s="3" customFormat="1" ht="22.5">
      <c r="A103" s="134" t="s">
        <v>387</v>
      </c>
      <c r="B103" s="135" t="s">
        <v>78</v>
      </c>
      <c r="C103" s="155"/>
      <c r="D103" s="159"/>
      <c r="E103" s="159"/>
      <c r="F103" s="159"/>
      <c r="G103" s="159"/>
      <c r="H103" s="185">
        <f>H74+H89</f>
        <v>600</v>
      </c>
      <c r="I103" s="270"/>
      <c r="J103" s="270"/>
      <c r="K103" s="282">
        <f>K74+K89</f>
        <v>6800</v>
      </c>
      <c r="L103" s="328"/>
      <c r="M103" s="328"/>
      <c r="N103" s="347">
        <f>N74+N89</f>
        <v>4296</v>
      </c>
      <c r="O103" s="270"/>
      <c r="P103" s="270"/>
      <c r="Q103" s="282">
        <f>Q74+Q89</f>
        <v>1796</v>
      </c>
      <c r="R103" s="159"/>
      <c r="S103" s="159"/>
      <c r="T103" s="185">
        <f>T74+T89</f>
        <v>1796</v>
      </c>
      <c r="U103" s="159"/>
      <c r="V103" s="159"/>
      <c r="W103" s="185">
        <f>W74+W89</f>
        <v>2904</v>
      </c>
      <c r="X103" s="185">
        <f>H103+K103+N103+Q103+W103+T103</f>
        <v>18192</v>
      </c>
      <c r="Y103" s="119"/>
    </row>
    <row r="104" spans="1:40" s="3" customFormat="1" ht="22.5">
      <c r="A104" s="134" t="s">
        <v>388</v>
      </c>
      <c r="B104" s="141" t="s">
        <v>373</v>
      </c>
      <c r="C104" s="155"/>
      <c r="D104" s="159"/>
      <c r="E104" s="159"/>
      <c r="F104" s="159"/>
      <c r="G104" s="159"/>
      <c r="H104" s="185">
        <f>H75</f>
        <v>0</v>
      </c>
      <c r="I104" s="270"/>
      <c r="J104" s="270"/>
      <c r="K104" s="282">
        <f>K75</f>
        <v>0</v>
      </c>
      <c r="L104" s="328"/>
      <c r="M104" s="328"/>
      <c r="N104" s="347">
        <f>N75</f>
        <v>0</v>
      </c>
      <c r="O104" s="270"/>
      <c r="P104" s="270"/>
      <c r="Q104" s="282">
        <f>Q75</f>
        <v>0</v>
      </c>
      <c r="R104" s="159"/>
      <c r="S104" s="159"/>
      <c r="T104" s="185">
        <f>T75</f>
        <v>0</v>
      </c>
      <c r="U104" s="159"/>
      <c r="V104" s="159"/>
      <c r="W104" s="185">
        <f>W75</f>
        <v>685</v>
      </c>
      <c r="X104" s="185">
        <f t="shared" ref="X104:X113" si="2">H104+K104+N104+Q104+W104+T104</f>
        <v>685</v>
      </c>
      <c r="Y104" s="119"/>
    </row>
    <row r="105" spans="1:40" s="3" customFormat="1" ht="22.5">
      <c r="A105" s="134" t="s">
        <v>389</v>
      </c>
      <c r="B105" s="135" t="s">
        <v>87</v>
      </c>
      <c r="C105" s="155"/>
      <c r="D105" s="159"/>
      <c r="E105" s="159"/>
      <c r="F105" s="159"/>
      <c r="G105" s="159"/>
      <c r="H105" s="185">
        <f>H76</f>
        <v>596</v>
      </c>
      <c r="I105" s="270"/>
      <c r="J105" s="270"/>
      <c r="K105" s="282">
        <f>K76</f>
        <v>826.8</v>
      </c>
      <c r="L105" s="328"/>
      <c r="M105" s="328"/>
      <c r="N105" s="347">
        <f>N76</f>
        <v>427</v>
      </c>
      <c r="O105" s="270"/>
      <c r="P105" s="270"/>
      <c r="Q105" s="282">
        <f>Q76</f>
        <v>416</v>
      </c>
      <c r="R105" s="159"/>
      <c r="S105" s="159"/>
      <c r="T105" s="185">
        <f>T76</f>
        <v>423</v>
      </c>
      <c r="U105" s="159"/>
      <c r="V105" s="159"/>
      <c r="W105" s="185">
        <f>W76</f>
        <v>0</v>
      </c>
      <c r="X105" s="185">
        <f t="shared" si="2"/>
        <v>2688.8</v>
      </c>
      <c r="Y105" s="119"/>
    </row>
    <row r="106" spans="1:40" s="3" customFormat="1" ht="22.5">
      <c r="A106" s="134" t="s">
        <v>390</v>
      </c>
      <c r="B106" s="135" t="s">
        <v>88</v>
      </c>
      <c r="C106" s="155"/>
      <c r="D106" s="159"/>
      <c r="E106" s="159"/>
      <c r="F106" s="159"/>
      <c r="G106" s="159"/>
      <c r="H106" s="185">
        <f>H77</f>
        <v>0</v>
      </c>
      <c r="I106" s="270"/>
      <c r="J106" s="270"/>
      <c r="K106" s="282">
        <f>K77</f>
        <v>0</v>
      </c>
      <c r="L106" s="328"/>
      <c r="M106" s="328"/>
      <c r="N106" s="347">
        <f>N77</f>
        <v>0</v>
      </c>
      <c r="O106" s="270"/>
      <c r="P106" s="270"/>
      <c r="Q106" s="282">
        <f>Q77</f>
        <v>0</v>
      </c>
      <c r="R106" s="159"/>
      <c r="S106" s="159"/>
      <c r="T106" s="185">
        <f>T77</f>
        <v>0</v>
      </c>
      <c r="U106" s="159"/>
      <c r="V106" s="159"/>
      <c r="W106" s="185">
        <f>W77</f>
        <v>0</v>
      </c>
      <c r="X106" s="185">
        <f t="shared" si="2"/>
        <v>0</v>
      </c>
      <c r="Y106" s="119"/>
    </row>
    <row r="107" spans="1:40" s="3" customFormat="1" ht="22.5">
      <c r="A107" s="134" t="s">
        <v>391</v>
      </c>
      <c r="B107" s="135" t="s">
        <v>532</v>
      </c>
      <c r="C107" s="155"/>
      <c r="D107" s="159"/>
      <c r="E107" s="159"/>
      <c r="F107" s="159"/>
      <c r="G107" s="159"/>
      <c r="H107" s="185">
        <f>H78</f>
        <v>922.1</v>
      </c>
      <c r="I107" s="270"/>
      <c r="J107" s="270"/>
      <c r="K107" s="282">
        <f>K78</f>
        <v>4169</v>
      </c>
      <c r="L107" s="328"/>
      <c r="M107" s="328"/>
      <c r="N107" s="347">
        <f>N78</f>
        <v>417</v>
      </c>
      <c r="O107" s="270"/>
      <c r="P107" s="270"/>
      <c r="Q107" s="282">
        <f>Q78</f>
        <v>407</v>
      </c>
      <c r="R107" s="159"/>
      <c r="S107" s="159"/>
      <c r="T107" s="185">
        <f>T78</f>
        <v>413</v>
      </c>
      <c r="U107" s="159"/>
      <c r="V107" s="159"/>
      <c r="W107" s="185">
        <f>W78</f>
        <v>0</v>
      </c>
      <c r="X107" s="185">
        <f t="shared" si="2"/>
        <v>6328.1</v>
      </c>
      <c r="Y107" s="119"/>
    </row>
    <row r="108" spans="1:40" s="3" customFormat="1" ht="33.75">
      <c r="A108" s="134" t="s">
        <v>392</v>
      </c>
      <c r="B108" s="135" t="s">
        <v>599</v>
      </c>
      <c r="C108" s="155"/>
      <c r="D108" s="159"/>
      <c r="E108" s="159"/>
      <c r="F108" s="159"/>
      <c r="G108" s="159"/>
      <c r="H108" s="185">
        <f>H80</f>
        <v>0</v>
      </c>
      <c r="I108" s="270"/>
      <c r="J108" s="270"/>
      <c r="K108" s="282">
        <f>K80</f>
        <v>0</v>
      </c>
      <c r="L108" s="328"/>
      <c r="M108" s="328"/>
      <c r="N108" s="347">
        <f>N80</f>
        <v>0</v>
      </c>
      <c r="O108" s="270"/>
      <c r="P108" s="270"/>
      <c r="Q108" s="282">
        <f>Q80</f>
        <v>0</v>
      </c>
      <c r="R108" s="159"/>
      <c r="S108" s="159"/>
      <c r="T108" s="185">
        <f>T80</f>
        <v>0</v>
      </c>
      <c r="U108" s="159"/>
      <c r="V108" s="159"/>
      <c r="W108" s="185">
        <f>W80</f>
        <v>0</v>
      </c>
      <c r="X108" s="185">
        <f t="shared" si="2"/>
        <v>0</v>
      </c>
      <c r="Y108" s="119"/>
    </row>
    <row r="109" spans="1:40" s="3" customFormat="1">
      <c r="A109" s="134" t="s">
        <v>393</v>
      </c>
      <c r="B109" s="135" t="s">
        <v>581</v>
      </c>
      <c r="C109" s="155"/>
      <c r="D109" s="159"/>
      <c r="E109" s="159"/>
      <c r="F109" s="159"/>
      <c r="G109" s="159"/>
      <c r="H109" s="185">
        <f>H82</f>
        <v>112</v>
      </c>
      <c r="I109" s="270"/>
      <c r="J109" s="270"/>
      <c r="K109" s="282">
        <f>K82</f>
        <v>0</v>
      </c>
      <c r="L109" s="328"/>
      <c r="M109" s="328"/>
      <c r="N109" s="347">
        <f>N82</f>
        <v>0</v>
      </c>
      <c r="O109" s="270"/>
      <c r="P109" s="270"/>
      <c r="Q109" s="282">
        <f>Q82</f>
        <v>0</v>
      </c>
      <c r="R109" s="159"/>
      <c r="S109" s="159"/>
      <c r="T109" s="185">
        <f>T82</f>
        <v>0</v>
      </c>
      <c r="U109" s="159"/>
      <c r="V109" s="159"/>
      <c r="W109" s="185">
        <f>W82</f>
        <v>0</v>
      </c>
      <c r="X109" s="185">
        <f t="shared" si="2"/>
        <v>112</v>
      </c>
      <c r="Y109" s="119"/>
    </row>
    <row r="110" spans="1:40" s="3" customFormat="1" ht="22.5">
      <c r="A110" s="134" t="s">
        <v>394</v>
      </c>
      <c r="B110" s="135" t="s">
        <v>181</v>
      </c>
      <c r="C110" s="155"/>
      <c r="D110" s="159"/>
      <c r="E110" s="159"/>
      <c r="F110" s="159"/>
      <c r="G110" s="159"/>
      <c r="H110" s="185">
        <f>H90+H81+H46+H55+H59+H70</f>
        <v>0</v>
      </c>
      <c r="I110" s="270"/>
      <c r="J110" s="270"/>
      <c r="K110" s="185">
        <f>K90+K81+K46+K55+K59+K70</f>
        <v>0</v>
      </c>
      <c r="L110" s="328"/>
      <c r="M110" s="328"/>
      <c r="N110" s="347">
        <f>N90+N81+N46+N55+N59+N70</f>
        <v>0</v>
      </c>
      <c r="O110" s="270"/>
      <c r="P110" s="270"/>
      <c r="Q110" s="282">
        <f>Q90+Q81+Q46+Q55+Q59+Q70</f>
        <v>0</v>
      </c>
      <c r="R110" s="159"/>
      <c r="S110" s="159"/>
      <c r="T110" s="185">
        <f>T90+T81+T46+T55+T59+T70</f>
        <v>0</v>
      </c>
      <c r="U110" s="159"/>
      <c r="V110" s="159"/>
      <c r="W110" s="185">
        <f>W90+W81</f>
        <v>0</v>
      </c>
      <c r="X110" s="185">
        <f t="shared" si="2"/>
        <v>0</v>
      </c>
      <c r="Y110" s="119"/>
    </row>
    <row r="111" spans="1:40" s="3" customFormat="1" ht="26.25" customHeight="1">
      <c r="A111" s="134" t="s">
        <v>395</v>
      </c>
      <c r="B111" s="247" t="s">
        <v>600</v>
      </c>
      <c r="C111" s="155"/>
      <c r="D111" s="159"/>
      <c r="E111" s="159"/>
      <c r="F111" s="159"/>
      <c r="G111" s="159"/>
      <c r="H111" s="185">
        <f>H96+H79</f>
        <v>4847</v>
      </c>
      <c r="I111" s="270"/>
      <c r="J111" s="270"/>
      <c r="K111" s="282">
        <f>K96+K79</f>
        <v>5209</v>
      </c>
      <c r="L111" s="328"/>
      <c r="M111" s="328"/>
      <c r="N111" s="347">
        <v>0</v>
      </c>
      <c r="O111" s="270"/>
      <c r="P111" s="270"/>
      <c r="Q111" s="282">
        <v>0</v>
      </c>
      <c r="R111" s="159"/>
      <c r="S111" s="159"/>
      <c r="T111" s="185">
        <v>0</v>
      </c>
      <c r="U111" s="159"/>
      <c r="V111" s="159"/>
      <c r="W111" s="185">
        <v>0</v>
      </c>
      <c r="X111" s="185">
        <f t="shared" si="2"/>
        <v>10056</v>
      </c>
      <c r="Y111" s="119"/>
    </row>
    <row r="112" spans="1:40" s="3" customFormat="1" ht="24.75" customHeight="1">
      <c r="A112" s="134" t="s">
        <v>396</v>
      </c>
      <c r="B112" s="250" t="s">
        <v>157</v>
      </c>
      <c r="C112" s="155"/>
      <c r="D112" s="159"/>
      <c r="E112" s="159"/>
      <c r="F112" s="159"/>
      <c r="G112" s="159"/>
      <c r="H112" s="185">
        <f>H101</f>
        <v>0</v>
      </c>
      <c r="I112" s="270"/>
      <c r="J112" s="270"/>
      <c r="K112" s="282">
        <f>K101</f>
        <v>848</v>
      </c>
      <c r="L112" s="328"/>
      <c r="M112" s="328"/>
      <c r="N112" s="347">
        <f>N101</f>
        <v>848</v>
      </c>
      <c r="O112" s="270"/>
      <c r="P112" s="270"/>
      <c r="Q112" s="282">
        <f>Q101</f>
        <v>846</v>
      </c>
      <c r="R112" s="159"/>
      <c r="S112" s="159"/>
      <c r="T112" s="185">
        <f>T101</f>
        <v>0</v>
      </c>
      <c r="U112" s="159"/>
      <c r="V112" s="159"/>
      <c r="W112" s="185">
        <f>W101</f>
        <v>0</v>
      </c>
      <c r="X112" s="185">
        <f t="shared" si="2"/>
        <v>2542</v>
      </c>
      <c r="Y112" s="119"/>
    </row>
    <row r="113" spans="1:25" s="3" customFormat="1" ht="24.75" customHeight="1">
      <c r="A113" s="134" t="s">
        <v>557</v>
      </c>
      <c r="B113" s="300" t="s">
        <v>601</v>
      </c>
      <c r="C113" s="155"/>
      <c r="D113" s="159"/>
      <c r="E113" s="159"/>
      <c r="F113" s="159"/>
      <c r="G113" s="159"/>
      <c r="H113" s="185">
        <v>0</v>
      </c>
      <c r="I113" s="270"/>
      <c r="J113" s="270"/>
      <c r="K113" s="185">
        <v>0</v>
      </c>
      <c r="L113" s="328"/>
      <c r="M113" s="328"/>
      <c r="N113" s="347">
        <f>N96</f>
        <v>4926</v>
      </c>
      <c r="O113" s="270"/>
      <c r="P113" s="270"/>
      <c r="Q113" s="204">
        <f>Q96</f>
        <v>0</v>
      </c>
      <c r="R113" s="159"/>
      <c r="S113" s="159"/>
      <c r="T113" s="204">
        <f>T96</f>
        <v>0</v>
      </c>
      <c r="U113" s="159"/>
      <c r="V113" s="159"/>
      <c r="W113" s="204">
        <f>W96</f>
        <v>0</v>
      </c>
      <c r="X113" s="204">
        <f t="shared" si="2"/>
        <v>4926</v>
      </c>
      <c r="Y113" s="119"/>
    </row>
    <row r="114" spans="1:25" s="3" customFormat="1" ht="15">
      <c r="A114" s="468" t="s">
        <v>177</v>
      </c>
      <c r="B114" s="468"/>
      <c r="C114" s="468"/>
      <c r="D114" s="468"/>
      <c r="E114" s="468"/>
      <c r="F114" s="468"/>
      <c r="G114" s="468"/>
      <c r="H114" s="468"/>
      <c r="I114" s="468"/>
      <c r="J114" s="468"/>
      <c r="K114" s="468"/>
      <c r="L114" s="468"/>
      <c r="M114" s="468"/>
      <c r="N114" s="468"/>
      <c r="O114" s="468"/>
      <c r="P114" s="468"/>
      <c r="Q114" s="468"/>
      <c r="R114" s="468"/>
      <c r="S114" s="468"/>
      <c r="T114" s="468"/>
      <c r="U114" s="468"/>
      <c r="V114" s="468"/>
      <c r="W114" s="468"/>
      <c r="X114" s="468"/>
      <c r="Y114" s="119"/>
    </row>
    <row r="115" spans="1:25" s="3" customFormat="1">
      <c r="A115" s="117"/>
      <c r="D115" s="4"/>
      <c r="E115" s="4"/>
      <c r="F115" s="4"/>
      <c r="G115" s="4"/>
      <c r="H115" s="4"/>
      <c r="I115" s="291"/>
      <c r="J115" s="291"/>
      <c r="K115" s="291"/>
      <c r="L115" s="351"/>
      <c r="M115" s="351"/>
      <c r="N115" s="351"/>
      <c r="O115" s="291"/>
      <c r="P115" s="291"/>
      <c r="Q115" s="291"/>
      <c r="R115" s="4"/>
      <c r="S115" s="4"/>
      <c r="T115" s="4"/>
      <c r="U115" s="4"/>
      <c r="V115" s="4"/>
      <c r="W115" s="4"/>
      <c r="X115" s="4"/>
      <c r="Y115" s="119"/>
    </row>
    <row r="116" spans="1:25" s="3" customFormat="1">
      <c r="A116" s="117"/>
      <c r="D116" s="4"/>
      <c r="E116" s="4"/>
      <c r="F116" s="4"/>
      <c r="G116" s="4"/>
      <c r="H116" s="4"/>
      <c r="I116" s="291"/>
      <c r="J116" s="291"/>
      <c r="K116" s="291"/>
      <c r="L116" s="351"/>
      <c r="M116" s="351"/>
      <c r="N116" s="351"/>
      <c r="O116" s="291"/>
      <c r="P116" s="291"/>
      <c r="Q116" s="291"/>
      <c r="R116" s="4"/>
      <c r="S116" s="4"/>
      <c r="T116" s="4"/>
      <c r="U116" s="4"/>
      <c r="V116" s="4"/>
      <c r="W116" s="4"/>
      <c r="X116" s="4"/>
      <c r="Y116" s="119"/>
    </row>
    <row r="117" spans="1:25" s="3" customFormat="1">
      <c r="A117" s="117"/>
      <c r="D117" s="4"/>
      <c r="E117" s="4"/>
      <c r="F117" s="4"/>
      <c r="G117" s="4"/>
      <c r="H117" s="4"/>
      <c r="I117" s="291"/>
      <c r="J117" s="291"/>
      <c r="K117" s="291"/>
      <c r="L117" s="351"/>
      <c r="M117" s="351"/>
      <c r="N117" s="351"/>
      <c r="O117" s="291"/>
      <c r="P117" s="291"/>
      <c r="Q117" s="291"/>
      <c r="R117" s="4"/>
      <c r="S117" s="4"/>
      <c r="T117" s="4"/>
      <c r="U117" s="4"/>
      <c r="V117" s="4"/>
      <c r="W117" s="4"/>
      <c r="X117" s="4"/>
      <c r="Y117" s="119"/>
    </row>
    <row r="118" spans="1:25">
      <c r="D118" s="2"/>
      <c r="E118" s="2"/>
      <c r="F118" s="2"/>
      <c r="G118" s="2"/>
      <c r="H118" s="2"/>
      <c r="I118" s="291"/>
      <c r="J118" s="291"/>
      <c r="K118" s="291"/>
      <c r="L118" s="351"/>
      <c r="M118" s="351"/>
      <c r="N118" s="351"/>
      <c r="O118" s="291"/>
      <c r="P118" s="291"/>
      <c r="Q118" s="291"/>
      <c r="R118" s="2"/>
      <c r="S118" s="2"/>
      <c r="T118" s="2"/>
      <c r="U118" s="2"/>
      <c r="V118" s="2"/>
      <c r="W118" s="2"/>
      <c r="X118" s="4"/>
    </row>
    <row r="119" spans="1:25">
      <c r="D119" s="2"/>
      <c r="E119" s="2"/>
      <c r="F119" s="2"/>
      <c r="G119" s="2"/>
      <c r="H119" s="2"/>
      <c r="I119" s="291"/>
      <c r="J119" s="291"/>
      <c r="K119" s="291"/>
      <c r="L119" s="351"/>
      <c r="M119" s="351"/>
      <c r="N119" s="351"/>
      <c r="O119" s="291"/>
      <c r="P119" s="291"/>
      <c r="Q119" s="291"/>
      <c r="R119" s="2"/>
      <c r="S119" s="2"/>
      <c r="T119" s="2"/>
      <c r="U119" s="2"/>
      <c r="V119" s="2"/>
      <c r="W119" s="2"/>
      <c r="X119" s="4"/>
    </row>
    <row r="120" spans="1:25">
      <c r="D120" s="2"/>
      <c r="E120" s="2"/>
      <c r="F120" s="2"/>
      <c r="G120" s="2"/>
      <c r="H120" s="2"/>
      <c r="I120" s="291"/>
      <c r="J120" s="291"/>
      <c r="K120" s="291"/>
      <c r="L120" s="351"/>
      <c r="M120" s="351"/>
      <c r="N120" s="351"/>
      <c r="O120" s="291"/>
      <c r="P120" s="291"/>
      <c r="Q120" s="291"/>
      <c r="R120" s="2"/>
      <c r="S120" s="2"/>
      <c r="T120" s="2"/>
      <c r="U120" s="2"/>
      <c r="V120" s="2"/>
      <c r="W120" s="2"/>
      <c r="X120" s="4"/>
    </row>
    <row r="121" spans="1:25">
      <c r="D121" s="2"/>
      <c r="E121" s="2"/>
      <c r="F121" s="2"/>
      <c r="G121" s="2"/>
      <c r="H121" s="2"/>
      <c r="I121" s="291"/>
      <c r="J121" s="291"/>
      <c r="K121" s="291"/>
      <c r="L121" s="351"/>
      <c r="M121" s="351"/>
      <c r="N121" s="351"/>
      <c r="O121" s="291"/>
      <c r="P121" s="291"/>
      <c r="Q121" s="291"/>
      <c r="R121" s="2"/>
      <c r="S121" s="2"/>
      <c r="T121" s="2"/>
      <c r="U121" s="2"/>
      <c r="V121" s="2"/>
      <c r="W121" s="2"/>
      <c r="X121" s="4"/>
    </row>
    <row r="122" spans="1:25">
      <c r="D122" s="2"/>
      <c r="E122" s="2"/>
      <c r="F122" s="2"/>
      <c r="G122" s="2"/>
      <c r="H122" s="2"/>
      <c r="I122" s="291"/>
      <c r="J122" s="291"/>
      <c r="K122" s="291"/>
      <c r="L122" s="351"/>
      <c r="M122" s="351"/>
      <c r="N122" s="351"/>
      <c r="O122" s="291"/>
      <c r="P122" s="291"/>
      <c r="Q122" s="291"/>
      <c r="R122" s="2"/>
      <c r="S122" s="2"/>
      <c r="T122" s="2"/>
      <c r="U122" s="2"/>
      <c r="V122" s="2"/>
      <c r="W122" s="2"/>
      <c r="X122" s="4"/>
    </row>
    <row r="123" spans="1:25">
      <c r="D123" s="2"/>
      <c r="E123" s="2"/>
      <c r="F123" s="2"/>
      <c r="G123" s="2"/>
      <c r="H123" s="2"/>
      <c r="I123" s="291"/>
      <c r="J123" s="291"/>
      <c r="K123" s="291"/>
      <c r="L123" s="351"/>
      <c r="M123" s="351"/>
      <c r="N123" s="351"/>
      <c r="O123" s="291"/>
      <c r="P123" s="291"/>
      <c r="Q123" s="291"/>
      <c r="R123" s="2"/>
      <c r="S123" s="2"/>
      <c r="T123" s="2"/>
      <c r="U123" s="2"/>
      <c r="V123" s="2"/>
      <c r="W123" s="2"/>
      <c r="X123" s="4"/>
    </row>
    <row r="124" spans="1:25">
      <c r="D124" s="2"/>
      <c r="E124" s="2"/>
      <c r="F124" s="2"/>
      <c r="G124" s="2"/>
      <c r="H124" s="2"/>
      <c r="I124" s="291"/>
      <c r="J124" s="291"/>
      <c r="K124" s="291"/>
      <c r="L124" s="351"/>
      <c r="M124" s="351"/>
      <c r="N124" s="351"/>
      <c r="O124" s="291"/>
      <c r="P124" s="291"/>
      <c r="Q124" s="291"/>
      <c r="R124" s="2"/>
      <c r="S124" s="2"/>
      <c r="T124" s="2"/>
      <c r="U124" s="2"/>
      <c r="V124" s="2"/>
      <c r="W124" s="2"/>
      <c r="X124" s="4"/>
    </row>
    <row r="125" spans="1:25">
      <c r="D125" s="2"/>
      <c r="E125" s="2"/>
      <c r="F125" s="2"/>
      <c r="G125" s="2"/>
      <c r="H125" s="2"/>
      <c r="I125" s="291"/>
      <c r="J125" s="291"/>
      <c r="K125" s="291"/>
      <c r="L125" s="351"/>
      <c r="M125" s="351"/>
      <c r="N125" s="351"/>
      <c r="O125" s="291"/>
      <c r="P125" s="291"/>
      <c r="Q125" s="291"/>
      <c r="R125" s="2"/>
      <c r="S125" s="2"/>
      <c r="T125" s="2"/>
      <c r="U125" s="2"/>
      <c r="V125" s="2"/>
      <c r="W125" s="2"/>
      <c r="X125" s="4"/>
    </row>
    <row r="126" spans="1:25">
      <c r="D126" s="2"/>
      <c r="E126" s="2"/>
      <c r="F126" s="2"/>
      <c r="G126" s="2"/>
      <c r="H126" s="2"/>
      <c r="I126" s="291"/>
      <c r="J126" s="291"/>
      <c r="K126" s="291"/>
      <c r="L126" s="351"/>
      <c r="M126" s="351"/>
      <c r="N126" s="351"/>
      <c r="O126" s="291"/>
      <c r="P126" s="291"/>
      <c r="Q126" s="291"/>
      <c r="R126" s="2"/>
      <c r="S126" s="2"/>
      <c r="T126" s="2"/>
      <c r="U126" s="2"/>
      <c r="V126" s="2"/>
      <c r="W126" s="2"/>
      <c r="X126" s="4"/>
    </row>
    <row r="127" spans="1:25">
      <c r="D127" s="2"/>
      <c r="E127" s="2"/>
      <c r="F127" s="2"/>
      <c r="G127" s="2"/>
      <c r="H127" s="2"/>
      <c r="I127" s="291"/>
      <c r="J127" s="291"/>
      <c r="K127" s="291"/>
      <c r="L127" s="351"/>
      <c r="M127" s="351"/>
      <c r="N127" s="351"/>
      <c r="O127" s="291"/>
      <c r="P127" s="291"/>
      <c r="Q127" s="291"/>
      <c r="R127" s="2"/>
      <c r="S127" s="2"/>
      <c r="T127" s="2"/>
      <c r="U127" s="2"/>
      <c r="V127" s="2"/>
      <c r="W127" s="2"/>
      <c r="X127" s="4"/>
    </row>
    <row r="128" spans="1:25">
      <c r="D128" s="2"/>
      <c r="E128" s="2"/>
      <c r="F128" s="2"/>
      <c r="G128" s="2"/>
      <c r="H128" s="2"/>
      <c r="I128" s="291"/>
      <c r="J128" s="291"/>
      <c r="K128" s="291"/>
      <c r="L128" s="351"/>
      <c r="M128" s="351"/>
      <c r="N128" s="351"/>
      <c r="O128" s="291"/>
      <c r="P128" s="291"/>
      <c r="Q128" s="291"/>
      <c r="R128" s="2"/>
      <c r="S128" s="2"/>
      <c r="T128" s="2"/>
      <c r="U128" s="2"/>
      <c r="V128" s="2"/>
      <c r="W128" s="2"/>
      <c r="X128" s="4"/>
    </row>
    <row r="129" spans="4:24">
      <c r="D129" s="2"/>
      <c r="E129" s="2"/>
      <c r="F129" s="2"/>
      <c r="G129" s="2"/>
      <c r="H129" s="2"/>
      <c r="I129" s="291"/>
      <c r="J129" s="291"/>
      <c r="K129" s="291"/>
      <c r="L129" s="351"/>
      <c r="M129" s="351"/>
      <c r="N129" s="351"/>
      <c r="O129" s="291"/>
      <c r="P129" s="291"/>
      <c r="Q129" s="291"/>
      <c r="R129" s="2"/>
      <c r="S129" s="2"/>
      <c r="T129" s="2"/>
      <c r="U129" s="2"/>
      <c r="V129" s="2"/>
      <c r="W129" s="2"/>
      <c r="X129" s="4"/>
    </row>
    <row r="130" spans="4:24">
      <c r="D130" s="2"/>
      <c r="E130" s="2"/>
      <c r="F130" s="2"/>
      <c r="G130" s="2"/>
      <c r="H130" s="2"/>
      <c r="I130" s="291"/>
      <c r="J130" s="291"/>
      <c r="K130" s="291"/>
      <c r="L130" s="351"/>
      <c r="M130" s="351"/>
      <c r="N130" s="351"/>
      <c r="O130" s="291"/>
      <c r="P130" s="291"/>
      <c r="Q130" s="291"/>
      <c r="R130" s="2"/>
      <c r="S130" s="2"/>
      <c r="T130" s="2"/>
      <c r="U130" s="2"/>
      <c r="V130" s="2"/>
      <c r="W130" s="2"/>
      <c r="X130" s="4"/>
    </row>
    <row r="131" spans="4:24">
      <c r="D131" s="2"/>
      <c r="E131" s="2"/>
      <c r="F131" s="2"/>
      <c r="G131" s="2"/>
      <c r="H131" s="2"/>
      <c r="I131" s="291"/>
      <c r="J131" s="291"/>
      <c r="K131" s="291"/>
      <c r="L131" s="351"/>
      <c r="M131" s="351"/>
      <c r="N131" s="351"/>
      <c r="O131" s="291"/>
      <c r="P131" s="291"/>
      <c r="Q131" s="291"/>
      <c r="R131" s="2"/>
      <c r="S131" s="2"/>
      <c r="T131" s="2"/>
      <c r="U131" s="2"/>
      <c r="V131" s="2"/>
      <c r="W131" s="2"/>
      <c r="X131" s="4"/>
    </row>
    <row r="132" spans="4:24">
      <c r="D132" s="2"/>
      <c r="E132" s="2"/>
      <c r="F132" s="2"/>
      <c r="G132" s="2"/>
      <c r="H132" s="2"/>
      <c r="I132" s="291"/>
      <c r="J132" s="291"/>
      <c r="K132" s="291"/>
      <c r="L132" s="351"/>
      <c r="M132" s="351"/>
      <c r="N132" s="351"/>
      <c r="O132" s="291"/>
      <c r="P132" s="291"/>
      <c r="Q132" s="291"/>
      <c r="R132" s="2"/>
      <c r="S132" s="2"/>
      <c r="T132" s="2"/>
      <c r="U132" s="2"/>
      <c r="V132" s="2"/>
      <c r="W132" s="2"/>
      <c r="X132" s="4"/>
    </row>
    <row r="133" spans="4:24">
      <c r="D133" s="2"/>
      <c r="E133" s="2"/>
      <c r="F133" s="2"/>
      <c r="G133" s="2"/>
      <c r="H133" s="2"/>
      <c r="I133" s="291"/>
      <c r="J133" s="291"/>
      <c r="K133" s="291"/>
      <c r="L133" s="351"/>
      <c r="M133" s="351"/>
      <c r="N133" s="351"/>
      <c r="O133" s="291"/>
      <c r="P133" s="291"/>
      <c r="Q133" s="291"/>
      <c r="R133" s="2"/>
      <c r="S133" s="2"/>
      <c r="T133" s="2"/>
      <c r="U133" s="2"/>
      <c r="V133" s="2"/>
      <c r="W133" s="2"/>
      <c r="X133" s="4"/>
    </row>
    <row r="134" spans="4:24">
      <c r="D134" s="2"/>
      <c r="E134" s="2"/>
      <c r="F134" s="2"/>
      <c r="G134" s="2"/>
      <c r="H134" s="2"/>
      <c r="I134" s="291"/>
      <c r="J134" s="291"/>
      <c r="K134" s="291"/>
      <c r="L134" s="351"/>
      <c r="M134" s="351"/>
      <c r="N134" s="351"/>
      <c r="O134" s="291"/>
      <c r="P134" s="291"/>
      <c r="Q134" s="291"/>
      <c r="R134" s="2"/>
      <c r="S134" s="2"/>
      <c r="T134" s="2"/>
      <c r="U134" s="2"/>
      <c r="V134" s="2"/>
      <c r="W134" s="2"/>
      <c r="X134" s="4"/>
    </row>
    <row r="135" spans="4:24">
      <c r="D135" s="2"/>
      <c r="E135" s="2"/>
      <c r="F135" s="2"/>
      <c r="G135" s="2"/>
      <c r="H135" s="2"/>
      <c r="I135" s="291"/>
      <c r="J135" s="291"/>
      <c r="K135" s="291"/>
      <c r="L135" s="351"/>
      <c r="M135" s="351"/>
      <c r="N135" s="351"/>
      <c r="O135" s="291"/>
      <c r="P135" s="291"/>
      <c r="Q135" s="291"/>
      <c r="R135" s="2"/>
      <c r="S135" s="2"/>
      <c r="T135" s="2"/>
      <c r="U135" s="2"/>
      <c r="V135" s="2"/>
      <c r="W135" s="2"/>
      <c r="X135" s="4"/>
    </row>
    <row r="136" spans="4:24">
      <c r="D136" s="2"/>
      <c r="E136" s="2"/>
      <c r="F136" s="2"/>
      <c r="G136" s="2"/>
      <c r="H136" s="2"/>
      <c r="I136" s="291"/>
      <c r="J136" s="291"/>
      <c r="K136" s="291"/>
      <c r="L136" s="351"/>
      <c r="M136" s="351"/>
      <c r="N136" s="351"/>
      <c r="O136" s="291"/>
      <c r="P136" s="291"/>
      <c r="Q136" s="291"/>
      <c r="R136" s="2"/>
      <c r="S136" s="2"/>
      <c r="T136" s="2"/>
      <c r="U136" s="2"/>
      <c r="V136" s="2"/>
      <c r="W136" s="2"/>
      <c r="X136" s="4"/>
    </row>
    <row r="137" spans="4:24">
      <c r="D137" s="2"/>
      <c r="E137" s="2"/>
      <c r="F137" s="2"/>
      <c r="G137" s="2"/>
      <c r="H137" s="2"/>
      <c r="I137" s="291"/>
      <c r="J137" s="291"/>
      <c r="K137" s="291"/>
      <c r="L137" s="351"/>
      <c r="M137" s="351"/>
      <c r="N137" s="351"/>
      <c r="O137" s="291"/>
      <c r="P137" s="291"/>
      <c r="Q137" s="291"/>
      <c r="R137" s="2"/>
      <c r="S137" s="2"/>
      <c r="T137" s="2"/>
      <c r="U137" s="2"/>
      <c r="V137" s="2"/>
      <c r="W137" s="2"/>
      <c r="X137" s="4"/>
    </row>
    <row r="138" spans="4:24">
      <c r="D138" s="2"/>
      <c r="E138" s="2"/>
      <c r="F138" s="2"/>
      <c r="G138" s="2"/>
      <c r="H138" s="2"/>
      <c r="I138" s="291"/>
      <c r="J138" s="291"/>
      <c r="K138" s="291"/>
      <c r="L138" s="351"/>
      <c r="M138" s="351"/>
      <c r="N138" s="351"/>
      <c r="O138" s="291"/>
      <c r="P138" s="291"/>
      <c r="Q138" s="291"/>
      <c r="R138" s="2"/>
      <c r="S138" s="2"/>
      <c r="T138" s="2"/>
      <c r="U138" s="2"/>
      <c r="V138" s="2"/>
      <c r="W138" s="2"/>
      <c r="X138" s="4"/>
    </row>
    <row r="139" spans="4:24">
      <c r="D139" s="2"/>
      <c r="E139" s="2"/>
      <c r="F139" s="2"/>
      <c r="G139" s="2"/>
      <c r="H139" s="2"/>
      <c r="I139" s="291"/>
      <c r="J139" s="291"/>
      <c r="K139" s="291"/>
      <c r="L139" s="351"/>
      <c r="M139" s="351"/>
      <c r="N139" s="351"/>
      <c r="O139" s="291"/>
      <c r="P139" s="291"/>
      <c r="Q139" s="291"/>
      <c r="R139" s="2"/>
      <c r="S139" s="2"/>
      <c r="T139" s="2"/>
      <c r="U139" s="2"/>
      <c r="V139" s="2"/>
      <c r="W139" s="2"/>
      <c r="X139" s="4"/>
    </row>
    <row r="140" spans="4:24">
      <c r="D140" s="2"/>
      <c r="E140" s="2"/>
      <c r="F140" s="2"/>
      <c r="G140" s="2"/>
      <c r="H140" s="2"/>
      <c r="I140" s="291"/>
      <c r="J140" s="291"/>
      <c r="K140" s="291"/>
      <c r="L140" s="351"/>
      <c r="M140" s="351"/>
      <c r="N140" s="351"/>
      <c r="O140" s="291"/>
      <c r="P140" s="291"/>
      <c r="Q140" s="291"/>
      <c r="R140" s="2"/>
      <c r="S140" s="2"/>
      <c r="T140" s="2"/>
      <c r="U140" s="2"/>
      <c r="V140" s="2"/>
      <c r="W140" s="2"/>
      <c r="X140" s="4"/>
    </row>
    <row r="141" spans="4:24">
      <c r="D141" s="2"/>
      <c r="E141" s="2"/>
      <c r="F141" s="2"/>
      <c r="G141" s="2"/>
      <c r="H141" s="2"/>
      <c r="I141" s="291"/>
      <c r="J141" s="291"/>
      <c r="K141" s="291"/>
      <c r="L141" s="351"/>
      <c r="M141" s="351"/>
      <c r="N141" s="351"/>
      <c r="O141" s="291"/>
      <c r="P141" s="291"/>
      <c r="Q141" s="291"/>
      <c r="R141" s="2"/>
      <c r="S141" s="2"/>
      <c r="T141" s="2"/>
      <c r="U141" s="2"/>
      <c r="V141" s="2"/>
      <c r="W141" s="2"/>
      <c r="X141" s="4"/>
    </row>
    <row r="142" spans="4:24">
      <c r="D142" s="2"/>
      <c r="E142" s="2"/>
      <c r="F142" s="2"/>
      <c r="G142" s="2"/>
      <c r="H142" s="2"/>
      <c r="I142" s="291"/>
      <c r="J142" s="291"/>
      <c r="K142" s="291"/>
      <c r="L142" s="351"/>
      <c r="M142" s="351"/>
      <c r="N142" s="351"/>
      <c r="O142" s="291"/>
      <c r="P142" s="291"/>
      <c r="Q142" s="291"/>
      <c r="R142" s="2"/>
      <c r="S142" s="2"/>
      <c r="T142" s="2"/>
      <c r="U142" s="2"/>
      <c r="V142" s="2"/>
      <c r="W142" s="2"/>
      <c r="X142" s="4"/>
    </row>
    <row r="143" spans="4:24">
      <c r="D143" s="2"/>
      <c r="E143" s="2"/>
      <c r="F143" s="2"/>
      <c r="G143" s="2"/>
      <c r="H143" s="2"/>
      <c r="I143" s="291"/>
      <c r="J143" s="291"/>
      <c r="K143" s="291"/>
      <c r="L143" s="351"/>
      <c r="M143" s="351"/>
      <c r="N143" s="351"/>
      <c r="O143" s="291"/>
      <c r="P143" s="291"/>
      <c r="Q143" s="291"/>
      <c r="R143" s="2"/>
      <c r="S143" s="2"/>
      <c r="T143" s="2"/>
      <c r="U143" s="2"/>
      <c r="V143" s="2"/>
      <c r="W143" s="2"/>
      <c r="X143" s="4"/>
    </row>
    <row r="144" spans="4:24">
      <c r="D144" s="2"/>
      <c r="E144" s="2"/>
      <c r="F144" s="2"/>
      <c r="G144" s="2"/>
      <c r="H144" s="2"/>
      <c r="I144" s="291"/>
      <c r="J144" s="291"/>
      <c r="K144" s="291"/>
      <c r="L144" s="351"/>
      <c r="M144" s="351"/>
      <c r="N144" s="351"/>
      <c r="O144" s="291"/>
      <c r="P144" s="291"/>
      <c r="Q144" s="291"/>
      <c r="R144" s="2"/>
      <c r="S144" s="2"/>
      <c r="T144" s="2"/>
      <c r="U144" s="2"/>
      <c r="V144" s="2"/>
      <c r="W144" s="2"/>
      <c r="X144" s="4"/>
    </row>
    <row r="145" spans="4:24">
      <c r="D145" s="2"/>
      <c r="E145" s="2"/>
      <c r="F145" s="2"/>
      <c r="G145" s="2"/>
      <c r="H145" s="2"/>
      <c r="I145" s="291"/>
      <c r="J145" s="291"/>
      <c r="K145" s="291"/>
      <c r="L145" s="351"/>
      <c r="M145" s="351"/>
      <c r="N145" s="351"/>
      <c r="O145" s="291"/>
      <c r="P145" s="291"/>
      <c r="Q145" s="291"/>
      <c r="R145" s="2"/>
      <c r="S145" s="2"/>
      <c r="T145" s="2"/>
      <c r="U145" s="2"/>
      <c r="V145" s="2"/>
      <c r="W145" s="2"/>
      <c r="X145" s="4"/>
    </row>
    <row r="146" spans="4:24">
      <c r="D146" s="2"/>
      <c r="E146" s="2"/>
      <c r="F146" s="2"/>
      <c r="G146" s="2"/>
      <c r="H146" s="2"/>
      <c r="I146" s="291"/>
      <c r="J146" s="291"/>
      <c r="K146" s="291"/>
      <c r="L146" s="351"/>
      <c r="M146" s="351"/>
      <c r="N146" s="351"/>
      <c r="O146" s="291"/>
      <c r="P146" s="291"/>
      <c r="Q146" s="291"/>
      <c r="R146" s="2"/>
      <c r="S146" s="2"/>
      <c r="T146" s="2"/>
      <c r="U146" s="2"/>
      <c r="V146" s="2"/>
      <c r="W146" s="2"/>
      <c r="X146" s="4"/>
    </row>
    <row r="147" spans="4:24">
      <c r="D147" s="2"/>
      <c r="E147" s="2"/>
      <c r="F147" s="2"/>
      <c r="G147" s="2"/>
      <c r="H147" s="2"/>
      <c r="I147" s="291"/>
      <c r="J147" s="291"/>
      <c r="K147" s="291"/>
      <c r="L147" s="351"/>
      <c r="M147" s="351"/>
      <c r="N147" s="351"/>
      <c r="O147" s="291"/>
      <c r="P147" s="291"/>
      <c r="Q147" s="291"/>
      <c r="R147" s="2"/>
      <c r="S147" s="2"/>
      <c r="T147" s="2"/>
      <c r="U147" s="2"/>
      <c r="V147" s="2"/>
      <c r="W147" s="2"/>
      <c r="X147" s="4"/>
    </row>
    <row r="148" spans="4:24">
      <c r="D148" s="2"/>
      <c r="E148" s="2"/>
      <c r="F148" s="2"/>
      <c r="G148" s="2"/>
      <c r="H148" s="2"/>
      <c r="I148" s="291"/>
      <c r="J148" s="291"/>
      <c r="K148" s="291"/>
      <c r="L148" s="351"/>
      <c r="M148" s="351"/>
      <c r="N148" s="351"/>
      <c r="O148" s="291"/>
      <c r="P148" s="291"/>
      <c r="Q148" s="291"/>
      <c r="R148" s="2"/>
      <c r="S148" s="2"/>
      <c r="T148" s="2"/>
      <c r="U148" s="2"/>
      <c r="V148" s="2"/>
      <c r="W148" s="2"/>
      <c r="X148" s="4"/>
    </row>
    <row r="149" spans="4:24">
      <c r="D149" s="2"/>
      <c r="E149" s="2"/>
      <c r="F149" s="2"/>
      <c r="G149" s="2"/>
      <c r="H149" s="2"/>
      <c r="I149" s="291"/>
      <c r="J149" s="291"/>
      <c r="K149" s="291"/>
      <c r="L149" s="351"/>
      <c r="M149" s="351"/>
      <c r="N149" s="351"/>
      <c r="O149" s="291"/>
      <c r="P149" s="291"/>
      <c r="Q149" s="291"/>
      <c r="R149" s="2"/>
      <c r="S149" s="2"/>
      <c r="T149" s="2"/>
      <c r="U149" s="2"/>
      <c r="V149" s="2"/>
      <c r="W149" s="2"/>
      <c r="X149" s="4"/>
    </row>
    <row r="150" spans="4:24">
      <c r="D150" s="2"/>
      <c r="E150" s="2"/>
      <c r="F150" s="2"/>
      <c r="G150" s="2"/>
      <c r="H150" s="2"/>
      <c r="I150" s="291"/>
      <c r="J150" s="291"/>
      <c r="K150" s="291"/>
      <c r="L150" s="351"/>
      <c r="M150" s="351"/>
      <c r="N150" s="351"/>
      <c r="O150" s="291"/>
      <c r="P150" s="291"/>
      <c r="Q150" s="291"/>
      <c r="R150" s="2"/>
      <c r="S150" s="2"/>
      <c r="T150" s="2"/>
      <c r="U150" s="2"/>
      <c r="V150" s="2"/>
      <c r="W150" s="2"/>
      <c r="X150" s="4"/>
    </row>
    <row r="151" spans="4:24">
      <c r="D151" s="2"/>
      <c r="E151" s="2"/>
      <c r="F151" s="2"/>
      <c r="G151" s="2"/>
      <c r="H151" s="2"/>
      <c r="I151" s="291"/>
      <c r="J151" s="291"/>
      <c r="K151" s="291"/>
      <c r="L151" s="351"/>
      <c r="M151" s="351"/>
      <c r="N151" s="351"/>
      <c r="O151" s="291"/>
      <c r="P151" s="291"/>
      <c r="Q151" s="291"/>
      <c r="R151" s="2"/>
      <c r="S151" s="2"/>
      <c r="T151" s="2"/>
      <c r="U151" s="2"/>
      <c r="V151" s="2"/>
      <c r="W151" s="2"/>
      <c r="X151" s="4"/>
    </row>
    <row r="152" spans="4:24">
      <c r="D152" s="2"/>
      <c r="E152" s="2"/>
      <c r="F152" s="2"/>
      <c r="G152" s="2"/>
      <c r="H152" s="2"/>
      <c r="I152" s="291"/>
      <c r="J152" s="291"/>
      <c r="K152" s="291"/>
      <c r="L152" s="351"/>
      <c r="M152" s="351"/>
      <c r="N152" s="351"/>
      <c r="O152" s="291"/>
      <c r="P152" s="291"/>
      <c r="Q152" s="291"/>
      <c r="R152" s="2"/>
      <c r="S152" s="2"/>
      <c r="T152" s="2"/>
      <c r="U152" s="2"/>
      <c r="V152" s="2"/>
      <c r="W152" s="2"/>
      <c r="X152" s="4"/>
    </row>
    <row r="153" spans="4:24">
      <c r="D153" s="2"/>
      <c r="E153" s="2"/>
      <c r="F153" s="2"/>
      <c r="G153" s="2"/>
      <c r="H153" s="2"/>
      <c r="I153" s="291"/>
      <c r="J153" s="291"/>
      <c r="K153" s="291"/>
      <c r="L153" s="351"/>
      <c r="M153" s="351"/>
      <c r="N153" s="351"/>
      <c r="O153" s="291"/>
      <c r="P153" s="291"/>
      <c r="Q153" s="291"/>
      <c r="R153" s="2"/>
      <c r="S153" s="2"/>
      <c r="T153" s="2"/>
      <c r="U153" s="2"/>
      <c r="V153" s="2"/>
      <c r="W153" s="2"/>
      <c r="X153" s="4"/>
    </row>
    <row r="154" spans="4:24">
      <c r="D154" s="2"/>
      <c r="E154" s="2"/>
      <c r="F154" s="2"/>
      <c r="G154" s="2"/>
      <c r="H154" s="2"/>
      <c r="I154" s="291"/>
      <c r="J154" s="291"/>
      <c r="K154" s="291"/>
      <c r="L154" s="351"/>
      <c r="M154" s="351"/>
      <c r="N154" s="351"/>
      <c r="O154" s="291"/>
      <c r="P154" s="291"/>
      <c r="Q154" s="291"/>
      <c r="R154" s="2"/>
      <c r="S154" s="2"/>
      <c r="T154" s="2"/>
      <c r="U154" s="2"/>
      <c r="V154" s="2"/>
      <c r="W154" s="2"/>
      <c r="X154" s="4"/>
    </row>
    <row r="155" spans="4:24">
      <c r="D155" s="2"/>
      <c r="E155" s="2"/>
      <c r="F155" s="2"/>
      <c r="G155" s="2"/>
      <c r="H155" s="2"/>
      <c r="I155" s="291"/>
      <c r="J155" s="291"/>
      <c r="K155" s="291"/>
      <c r="L155" s="351"/>
      <c r="M155" s="351"/>
      <c r="N155" s="351"/>
      <c r="O155" s="291"/>
      <c r="P155" s="291"/>
      <c r="Q155" s="291"/>
      <c r="R155" s="2"/>
      <c r="S155" s="2"/>
      <c r="T155" s="2"/>
      <c r="U155" s="2"/>
      <c r="V155" s="2"/>
      <c r="W155" s="2"/>
      <c r="X155" s="4"/>
    </row>
    <row r="156" spans="4:24">
      <c r="D156" s="2"/>
      <c r="E156" s="2"/>
      <c r="F156" s="2"/>
      <c r="G156" s="2"/>
      <c r="H156" s="2"/>
      <c r="I156" s="291"/>
      <c r="J156" s="291"/>
      <c r="K156" s="291"/>
      <c r="L156" s="351"/>
      <c r="M156" s="351"/>
      <c r="N156" s="351"/>
      <c r="O156" s="291"/>
      <c r="P156" s="291"/>
      <c r="Q156" s="291"/>
      <c r="R156" s="2"/>
      <c r="S156" s="2"/>
      <c r="T156" s="2"/>
      <c r="U156" s="2"/>
      <c r="V156" s="2"/>
      <c r="W156" s="2"/>
      <c r="X156" s="4"/>
    </row>
    <row r="157" spans="4:24">
      <c r="D157" s="2"/>
      <c r="E157" s="2"/>
      <c r="F157" s="2"/>
      <c r="G157" s="2"/>
      <c r="H157" s="2"/>
      <c r="I157" s="291"/>
      <c r="J157" s="291"/>
      <c r="K157" s="291"/>
      <c r="L157" s="351"/>
      <c r="M157" s="351"/>
      <c r="N157" s="351"/>
      <c r="O157" s="291"/>
      <c r="P157" s="291"/>
      <c r="Q157" s="291"/>
      <c r="R157" s="2"/>
      <c r="S157" s="2"/>
      <c r="T157" s="2"/>
      <c r="U157" s="2"/>
      <c r="V157" s="2"/>
      <c r="W157" s="2"/>
      <c r="X157" s="4"/>
    </row>
    <row r="158" spans="4:24">
      <c r="D158" s="2"/>
      <c r="E158" s="2"/>
      <c r="F158" s="2"/>
      <c r="G158" s="2"/>
      <c r="H158" s="2"/>
      <c r="I158" s="291"/>
      <c r="J158" s="291"/>
      <c r="K158" s="291"/>
      <c r="L158" s="351"/>
      <c r="M158" s="351"/>
      <c r="N158" s="351"/>
      <c r="O158" s="291"/>
      <c r="P158" s="291"/>
      <c r="Q158" s="291"/>
      <c r="R158" s="2"/>
      <c r="S158" s="2"/>
      <c r="T158" s="2"/>
      <c r="U158" s="2"/>
      <c r="V158" s="2"/>
      <c r="W158" s="2"/>
      <c r="X158" s="4"/>
    </row>
    <row r="159" spans="4:24">
      <c r="D159" s="2"/>
      <c r="E159" s="2"/>
      <c r="F159" s="2"/>
      <c r="G159" s="2"/>
      <c r="H159" s="2"/>
      <c r="I159" s="291"/>
      <c r="J159" s="291"/>
      <c r="K159" s="291"/>
      <c r="L159" s="351"/>
      <c r="M159" s="351"/>
      <c r="N159" s="351"/>
      <c r="O159" s="291"/>
      <c r="P159" s="291"/>
      <c r="Q159" s="291"/>
      <c r="R159" s="2"/>
      <c r="S159" s="2"/>
      <c r="T159" s="2"/>
      <c r="U159" s="2"/>
      <c r="V159" s="2"/>
      <c r="W159" s="2"/>
      <c r="X159" s="4"/>
    </row>
    <row r="160" spans="4:24">
      <c r="D160" s="2"/>
      <c r="E160" s="2"/>
      <c r="F160" s="2"/>
      <c r="G160" s="2"/>
      <c r="H160" s="2"/>
      <c r="I160" s="291"/>
      <c r="J160" s="291"/>
      <c r="K160" s="291"/>
      <c r="L160" s="351"/>
      <c r="M160" s="351"/>
      <c r="N160" s="351"/>
      <c r="O160" s="291"/>
      <c r="P160" s="291"/>
      <c r="Q160" s="291"/>
      <c r="R160" s="2"/>
      <c r="S160" s="2"/>
      <c r="T160" s="2"/>
      <c r="U160" s="2"/>
      <c r="V160" s="2"/>
      <c r="W160" s="2"/>
      <c r="X160" s="4"/>
    </row>
    <row r="161" spans="4:24">
      <c r="D161" s="2"/>
      <c r="E161" s="2"/>
      <c r="F161" s="2"/>
      <c r="G161" s="2"/>
      <c r="H161" s="2"/>
      <c r="I161" s="291"/>
      <c r="J161" s="291"/>
      <c r="K161" s="291"/>
      <c r="L161" s="351"/>
      <c r="M161" s="351"/>
      <c r="N161" s="351"/>
      <c r="O161" s="291"/>
      <c r="P161" s="291"/>
      <c r="Q161" s="291"/>
      <c r="R161" s="2"/>
      <c r="S161" s="2"/>
      <c r="T161" s="2"/>
      <c r="U161" s="2"/>
      <c r="V161" s="2"/>
      <c r="W161" s="2"/>
      <c r="X161" s="4"/>
    </row>
    <row r="162" spans="4:24">
      <c r="D162" s="2"/>
      <c r="E162" s="2"/>
      <c r="F162" s="2"/>
      <c r="G162" s="2"/>
      <c r="H162" s="2"/>
      <c r="I162" s="291"/>
      <c r="J162" s="291"/>
      <c r="K162" s="291"/>
      <c r="L162" s="351"/>
      <c r="M162" s="351"/>
      <c r="N162" s="351"/>
      <c r="O162" s="291"/>
      <c r="P162" s="291"/>
      <c r="Q162" s="291"/>
      <c r="R162" s="2"/>
      <c r="S162" s="2"/>
      <c r="T162" s="2"/>
      <c r="U162" s="2"/>
      <c r="V162" s="2"/>
      <c r="W162" s="2"/>
      <c r="X162" s="4"/>
    </row>
    <row r="163" spans="4:24">
      <c r="D163" s="2"/>
      <c r="E163" s="2"/>
      <c r="F163" s="2"/>
      <c r="G163" s="2"/>
      <c r="H163" s="2"/>
      <c r="I163" s="291"/>
      <c r="J163" s="291"/>
      <c r="K163" s="291"/>
      <c r="L163" s="351"/>
      <c r="M163" s="351"/>
      <c r="N163" s="351"/>
      <c r="O163" s="291"/>
      <c r="P163" s="291"/>
      <c r="Q163" s="291"/>
      <c r="R163" s="2"/>
      <c r="S163" s="2"/>
      <c r="T163" s="2"/>
      <c r="U163" s="2"/>
      <c r="V163" s="2"/>
      <c r="W163" s="2"/>
      <c r="X163" s="4"/>
    </row>
    <row r="164" spans="4:24">
      <c r="D164" s="2"/>
      <c r="E164" s="2"/>
      <c r="F164" s="2"/>
      <c r="G164" s="2"/>
      <c r="H164" s="2"/>
      <c r="I164" s="291"/>
      <c r="J164" s="291"/>
      <c r="K164" s="291"/>
      <c r="L164" s="351"/>
      <c r="M164" s="351"/>
      <c r="N164" s="351"/>
      <c r="O164" s="291"/>
      <c r="P164" s="291"/>
      <c r="Q164" s="291"/>
      <c r="R164" s="2"/>
      <c r="S164" s="2"/>
      <c r="T164" s="2"/>
      <c r="U164" s="2"/>
      <c r="V164" s="2"/>
      <c r="W164" s="2"/>
      <c r="X164" s="4"/>
    </row>
    <row r="165" spans="4:24">
      <c r="D165" s="2"/>
      <c r="E165" s="2"/>
      <c r="F165" s="2"/>
      <c r="G165" s="2"/>
      <c r="H165" s="2"/>
      <c r="I165" s="291"/>
      <c r="J165" s="291"/>
      <c r="K165" s="291"/>
      <c r="L165" s="351"/>
      <c r="M165" s="351"/>
      <c r="N165" s="351"/>
      <c r="O165" s="291"/>
      <c r="P165" s="291"/>
      <c r="Q165" s="291"/>
      <c r="R165" s="2"/>
      <c r="S165" s="2"/>
      <c r="T165" s="2"/>
      <c r="U165" s="2"/>
      <c r="V165" s="2"/>
      <c r="W165" s="2"/>
      <c r="X165" s="4"/>
    </row>
    <row r="166" spans="4:24">
      <c r="D166" s="2"/>
      <c r="E166" s="2"/>
      <c r="F166" s="2"/>
      <c r="G166" s="2"/>
      <c r="H166" s="2"/>
      <c r="I166" s="291"/>
      <c r="J166" s="291"/>
      <c r="K166" s="291"/>
      <c r="L166" s="351"/>
      <c r="M166" s="351"/>
      <c r="N166" s="351"/>
      <c r="O166" s="291"/>
      <c r="P166" s="291"/>
      <c r="Q166" s="291"/>
      <c r="R166" s="2"/>
      <c r="S166" s="2"/>
      <c r="T166" s="2"/>
      <c r="U166" s="2"/>
      <c r="V166" s="2"/>
      <c r="W166" s="2"/>
      <c r="X166" s="4"/>
    </row>
    <row r="167" spans="4:24">
      <c r="D167" s="2"/>
      <c r="E167" s="2"/>
      <c r="F167" s="2"/>
      <c r="G167" s="2"/>
      <c r="H167" s="2"/>
      <c r="I167" s="291"/>
      <c r="J167" s="291"/>
      <c r="K167" s="291"/>
      <c r="L167" s="351"/>
      <c r="M167" s="351"/>
      <c r="N167" s="351"/>
      <c r="O167" s="291"/>
      <c r="P167" s="291"/>
      <c r="Q167" s="291"/>
      <c r="R167" s="2"/>
      <c r="S167" s="2"/>
      <c r="T167" s="2"/>
      <c r="U167" s="2"/>
      <c r="V167" s="2"/>
      <c r="W167" s="2"/>
      <c r="X167" s="4"/>
    </row>
    <row r="168" spans="4:24">
      <c r="D168" s="2"/>
      <c r="E168" s="2"/>
      <c r="F168" s="2"/>
      <c r="G168" s="2"/>
      <c r="H168" s="2"/>
      <c r="I168" s="291"/>
      <c r="J168" s="291"/>
      <c r="K168" s="291"/>
      <c r="L168" s="351"/>
      <c r="M168" s="351"/>
      <c r="N168" s="351"/>
      <c r="O168" s="291"/>
      <c r="P168" s="291"/>
      <c r="Q168" s="291"/>
      <c r="R168" s="2"/>
      <c r="S168" s="2"/>
      <c r="T168" s="2"/>
      <c r="U168" s="2"/>
      <c r="V168" s="2"/>
      <c r="W168" s="2"/>
      <c r="X168" s="4"/>
    </row>
    <row r="169" spans="4:24">
      <c r="D169" s="2"/>
      <c r="E169" s="2"/>
      <c r="F169" s="2"/>
      <c r="G169" s="2"/>
      <c r="H169" s="2"/>
      <c r="I169" s="291"/>
      <c r="J169" s="291"/>
      <c r="K169" s="291"/>
      <c r="L169" s="351"/>
      <c r="M169" s="351"/>
      <c r="N169" s="351"/>
      <c r="O169" s="291"/>
      <c r="P169" s="291"/>
      <c r="Q169" s="291"/>
      <c r="R169" s="2"/>
      <c r="S169" s="2"/>
      <c r="T169" s="2"/>
      <c r="U169" s="2"/>
      <c r="V169" s="2"/>
      <c r="W169" s="2"/>
      <c r="X169" s="4"/>
    </row>
    <row r="170" spans="4:24">
      <c r="D170" s="2"/>
      <c r="E170" s="2"/>
      <c r="F170" s="2"/>
      <c r="G170" s="2"/>
      <c r="H170" s="2"/>
      <c r="I170" s="291"/>
      <c r="J170" s="291"/>
      <c r="K170" s="291"/>
      <c r="L170" s="351"/>
      <c r="M170" s="351"/>
      <c r="N170" s="351"/>
      <c r="O170" s="291"/>
      <c r="P170" s="291"/>
      <c r="Q170" s="291"/>
      <c r="R170" s="2"/>
      <c r="S170" s="2"/>
      <c r="T170" s="2"/>
      <c r="U170" s="2"/>
      <c r="V170" s="2"/>
      <c r="W170" s="2"/>
      <c r="X170" s="4"/>
    </row>
    <row r="171" spans="4:24">
      <c r="D171" s="2"/>
      <c r="E171" s="2"/>
      <c r="F171" s="2"/>
      <c r="G171" s="2"/>
      <c r="H171" s="2"/>
      <c r="I171" s="291"/>
      <c r="J171" s="291"/>
      <c r="K171" s="291"/>
      <c r="L171" s="351"/>
      <c r="M171" s="351"/>
      <c r="N171" s="351"/>
      <c r="O171" s="291"/>
      <c r="P171" s="291"/>
      <c r="Q171" s="291"/>
      <c r="R171" s="2"/>
      <c r="S171" s="2"/>
      <c r="T171" s="2"/>
      <c r="U171" s="2"/>
      <c r="V171" s="2"/>
      <c r="W171" s="2"/>
      <c r="X171" s="4"/>
    </row>
    <row r="172" spans="4:24">
      <c r="D172" s="2"/>
      <c r="E172" s="2"/>
      <c r="F172" s="2"/>
      <c r="G172" s="2"/>
      <c r="H172" s="2"/>
      <c r="I172" s="291"/>
      <c r="J172" s="291"/>
      <c r="K172" s="291"/>
      <c r="L172" s="351"/>
      <c r="M172" s="351"/>
      <c r="N172" s="351"/>
      <c r="O172" s="291"/>
      <c r="P172" s="291"/>
      <c r="Q172" s="291"/>
      <c r="R172" s="2"/>
      <c r="S172" s="2"/>
      <c r="T172" s="2"/>
      <c r="U172" s="2"/>
      <c r="V172" s="2"/>
      <c r="W172" s="2"/>
      <c r="X172" s="4"/>
    </row>
    <row r="173" spans="4:24">
      <c r="D173" s="2"/>
      <c r="E173" s="2"/>
      <c r="F173" s="2"/>
      <c r="G173" s="2"/>
      <c r="H173" s="2"/>
      <c r="I173" s="291"/>
      <c r="J173" s="291"/>
      <c r="K173" s="291"/>
      <c r="L173" s="351"/>
      <c r="M173" s="351"/>
      <c r="N173" s="351"/>
      <c r="O173" s="291"/>
      <c r="P173" s="291"/>
      <c r="Q173" s="291"/>
      <c r="R173" s="2"/>
      <c r="S173" s="2"/>
      <c r="T173" s="2"/>
      <c r="U173" s="2"/>
      <c r="V173" s="2"/>
      <c r="W173" s="2"/>
      <c r="X173" s="4"/>
    </row>
    <row r="174" spans="4:24">
      <c r="D174" s="2"/>
      <c r="E174" s="2"/>
      <c r="F174" s="2"/>
      <c r="G174" s="2"/>
      <c r="H174" s="2"/>
      <c r="I174" s="291"/>
      <c r="J174" s="291"/>
      <c r="K174" s="291"/>
      <c r="L174" s="351"/>
      <c r="M174" s="351"/>
      <c r="N174" s="351"/>
      <c r="O174" s="291"/>
      <c r="P174" s="291"/>
      <c r="Q174" s="291"/>
      <c r="R174" s="2"/>
      <c r="S174" s="2"/>
      <c r="T174" s="2"/>
      <c r="U174" s="2"/>
      <c r="V174" s="2"/>
      <c r="W174" s="2"/>
      <c r="X174" s="4"/>
    </row>
    <row r="175" spans="4:24">
      <c r="D175" s="2"/>
      <c r="E175" s="2"/>
      <c r="F175" s="2"/>
      <c r="G175" s="2"/>
      <c r="H175" s="2"/>
      <c r="I175" s="291"/>
      <c r="J175" s="291"/>
      <c r="K175" s="291"/>
      <c r="L175" s="351"/>
      <c r="M175" s="351"/>
      <c r="N175" s="351"/>
      <c r="O175" s="291"/>
      <c r="P175" s="291"/>
      <c r="Q175" s="291"/>
      <c r="R175" s="2"/>
      <c r="S175" s="2"/>
      <c r="T175" s="2"/>
      <c r="U175" s="2"/>
      <c r="V175" s="2"/>
      <c r="W175" s="2"/>
      <c r="X175" s="4"/>
    </row>
    <row r="176" spans="4:24">
      <c r="D176" s="2"/>
      <c r="E176" s="2"/>
      <c r="F176" s="2"/>
      <c r="G176" s="2"/>
      <c r="H176" s="2"/>
      <c r="I176" s="291"/>
      <c r="J176" s="291"/>
      <c r="K176" s="291"/>
      <c r="L176" s="351"/>
      <c r="M176" s="351"/>
      <c r="N176" s="351"/>
      <c r="O176" s="291"/>
      <c r="P176" s="291"/>
      <c r="Q176" s="291"/>
      <c r="R176" s="2"/>
      <c r="S176" s="2"/>
      <c r="T176" s="2"/>
      <c r="U176" s="2"/>
      <c r="V176" s="2"/>
      <c r="W176" s="2"/>
      <c r="X176" s="4"/>
    </row>
    <row r="177" spans="4:24">
      <c r="D177" s="2"/>
      <c r="E177" s="2"/>
      <c r="F177" s="2"/>
      <c r="G177" s="2"/>
      <c r="H177" s="2"/>
      <c r="I177" s="291"/>
      <c r="J177" s="291"/>
      <c r="K177" s="291"/>
      <c r="L177" s="351"/>
      <c r="M177" s="351"/>
      <c r="N177" s="351"/>
      <c r="O177" s="291"/>
      <c r="P177" s="291"/>
      <c r="Q177" s="291"/>
      <c r="R177" s="2"/>
      <c r="S177" s="2"/>
      <c r="T177" s="2"/>
      <c r="U177" s="2"/>
      <c r="V177" s="2"/>
      <c r="W177" s="2"/>
      <c r="X177" s="4"/>
    </row>
    <row r="178" spans="4:24">
      <c r="D178" s="2"/>
      <c r="E178" s="2"/>
      <c r="F178" s="2"/>
      <c r="G178" s="2"/>
      <c r="H178" s="2"/>
      <c r="I178" s="291"/>
      <c r="J178" s="291"/>
      <c r="K178" s="291"/>
      <c r="L178" s="351"/>
      <c r="M178" s="351"/>
      <c r="N178" s="351"/>
      <c r="O178" s="291"/>
      <c r="P178" s="291"/>
      <c r="Q178" s="291"/>
      <c r="R178" s="2"/>
      <c r="S178" s="2"/>
      <c r="T178" s="2"/>
      <c r="U178" s="2"/>
      <c r="V178" s="2"/>
      <c r="W178" s="2"/>
      <c r="X178" s="4"/>
    </row>
    <row r="179" spans="4:24">
      <c r="D179" s="2"/>
      <c r="E179" s="2"/>
      <c r="F179" s="2"/>
      <c r="G179" s="2"/>
      <c r="H179" s="2"/>
      <c r="I179" s="291"/>
      <c r="J179" s="291"/>
      <c r="K179" s="291"/>
      <c r="L179" s="351"/>
      <c r="M179" s="351"/>
      <c r="N179" s="351"/>
      <c r="O179" s="291"/>
      <c r="P179" s="291"/>
      <c r="Q179" s="291"/>
      <c r="R179" s="2"/>
      <c r="S179" s="2"/>
      <c r="T179" s="2"/>
      <c r="U179" s="2"/>
      <c r="V179" s="2"/>
      <c r="W179" s="2"/>
      <c r="X179" s="4"/>
    </row>
    <row r="180" spans="4:24">
      <c r="D180" s="2"/>
      <c r="E180" s="2"/>
      <c r="F180" s="2"/>
      <c r="G180" s="2"/>
      <c r="H180" s="2"/>
      <c r="I180" s="291"/>
      <c r="J180" s="291"/>
      <c r="K180" s="291"/>
      <c r="L180" s="351"/>
      <c r="M180" s="351"/>
      <c r="N180" s="351"/>
      <c r="O180" s="291"/>
      <c r="P180" s="291"/>
      <c r="Q180" s="291"/>
      <c r="R180" s="2"/>
      <c r="S180" s="2"/>
      <c r="T180" s="2"/>
      <c r="U180" s="2"/>
      <c r="V180" s="2"/>
      <c r="W180" s="2"/>
      <c r="X180" s="4"/>
    </row>
    <row r="181" spans="4:24">
      <c r="D181" s="2"/>
      <c r="E181" s="2"/>
      <c r="F181" s="2"/>
      <c r="G181" s="2"/>
      <c r="H181" s="2"/>
      <c r="I181" s="291"/>
      <c r="J181" s="291"/>
      <c r="K181" s="291"/>
      <c r="L181" s="351"/>
      <c r="M181" s="351"/>
      <c r="N181" s="351"/>
      <c r="O181" s="291"/>
      <c r="P181" s="291"/>
      <c r="Q181" s="291"/>
      <c r="R181" s="2"/>
      <c r="S181" s="2"/>
      <c r="T181" s="2"/>
      <c r="U181" s="2"/>
      <c r="V181" s="2"/>
      <c r="W181" s="2"/>
      <c r="X181" s="4"/>
    </row>
    <row r="182" spans="4:24">
      <c r="D182" s="2"/>
      <c r="E182" s="2"/>
      <c r="F182" s="2"/>
      <c r="G182" s="2"/>
      <c r="H182" s="2"/>
      <c r="I182" s="291"/>
      <c r="J182" s="291"/>
      <c r="K182" s="291"/>
      <c r="L182" s="351"/>
      <c r="M182" s="351"/>
      <c r="N182" s="351"/>
      <c r="O182" s="291"/>
      <c r="P182" s="291"/>
      <c r="Q182" s="291"/>
      <c r="R182" s="2"/>
      <c r="S182" s="2"/>
      <c r="T182" s="2"/>
      <c r="U182" s="2"/>
      <c r="V182" s="2"/>
      <c r="W182" s="2"/>
      <c r="X182" s="4"/>
    </row>
    <row r="183" spans="4:24">
      <c r="D183" s="2"/>
      <c r="E183" s="2"/>
      <c r="F183" s="2"/>
      <c r="G183" s="2"/>
      <c r="H183" s="2"/>
      <c r="I183" s="291"/>
      <c r="J183" s="291"/>
      <c r="K183" s="291"/>
      <c r="L183" s="351"/>
      <c r="M183" s="351"/>
      <c r="N183" s="351"/>
      <c r="O183" s="291"/>
      <c r="P183" s="291"/>
      <c r="Q183" s="291"/>
      <c r="R183" s="2"/>
      <c r="S183" s="2"/>
      <c r="T183" s="2"/>
      <c r="U183" s="2"/>
      <c r="V183" s="2"/>
      <c r="W183" s="2"/>
      <c r="X183" s="4"/>
    </row>
    <row r="184" spans="4:24">
      <c r="D184" s="2"/>
      <c r="E184" s="2"/>
      <c r="F184" s="2"/>
      <c r="G184" s="2"/>
      <c r="H184" s="2"/>
      <c r="I184" s="291"/>
      <c r="J184" s="291"/>
      <c r="K184" s="291"/>
      <c r="L184" s="351"/>
      <c r="M184" s="351"/>
      <c r="N184" s="351"/>
      <c r="O184" s="291"/>
      <c r="P184" s="291"/>
      <c r="Q184" s="291"/>
      <c r="R184" s="2"/>
      <c r="S184" s="2"/>
      <c r="T184" s="2"/>
      <c r="U184" s="2"/>
      <c r="V184" s="2"/>
      <c r="W184" s="2"/>
      <c r="X184" s="4"/>
    </row>
    <row r="185" spans="4:24">
      <c r="D185" s="2"/>
      <c r="E185" s="2"/>
      <c r="F185" s="2"/>
      <c r="G185" s="2"/>
      <c r="H185" s="2"/>
      <c r="I185" s="291"/>
      <c r="J185" s="291"/>
      <c r="K185" s="291"/>
      <c r="L185" s="351"/>
      <c r="M185" s="351"/>
      <c r="N185" s="351"/>
      <c r="O185" s="291"/>
      <c r="P185" s="291"/>
      <c r="Q185" s="291"/>
      <c r="R185" s="2"/>
      <c r="S185" s="2"/>
      <c r="T185" s="2"/>
      <c r="U185" s="2"/>
      <c r="V185" s="2"/>
      <c r="W185" s="2"/>
      <c r="X185" s="4"/>
    </row>
    <row r="186" spans="4:24">
      <c r="D186" s="2"/>
      <c r="E186" s="2"/>
      <c r="F186" s="2"/>
      <c r="G186" s="2"/>
      <c r="H186" s="2"/>
      <c r="I186" s="291"/>
      <c r="J186" s="291"/>
      <c r="K186" s="291"/>
      <c r="L186" s="351"/>
      <c r="M186" s="351"/>
      <c r="N186" s="351"/>
      <c r="O186" s="291"/>
      <c r="P186" s="291"/>
      <c r="Q186" s="291"/>
      <c r="R186" s="2"/>
      <c r="S186" s="2"/>
      <c r="T186" s="2"/>
      <c r="U186" s="2"/>
      <c r="V186" s="2"/>
      <c r="W186" s="2"/>
      <c r="X186" s="4"/>
    </row>
    <row r="187" spans="4:24">
      <c r="D187" s="2"/>
      <c r="E187" s="2"/>
      <c r="F187" s="2"/>
      <c r="G187" s="2"/>
      <c r="H187" s="2"/>
      <c r="I187" s="291"/>
      <c r="J187" s="291"/>
      <c r="K187" s="291"/>
      <c r="L187" s="351"/>
      <c r="M187" s="351"/>
      <c r="N187" s="351"/>
      <c r="O187" s="291"/>
      <c r="P187" s="291"/>
      <c r="Q187" s="291"/>
      <c r="R187" s="2"/>
      <c r="S187" s="2"/>
      <c r="T187" s="2"/>
      <c r="U187" s="2"/>
      <c r="V187" s="2"/>
      <c r="W187" s="2"/>
      <c r="X187" s="4"/>
    </row>
    <row r="188" spans="4:24">
      <c r="D188" s="2"/>
      <c r="E188" s="2"/>
      <c r="F188" s="2"/>
      <c r="G188" s="2"/>
      <c r="H188" s="2"/>
      <c r="I188" s="291"/>
      <c r="J188" s="291"/>
      <c r="K188" s="291"/>
      <c r="L188" s="351"/>
      <c r="M188" s="351"/>
      <c r="N188" s="351"/>
      <c r="O188" s="291"/>
      <c r="P188" s="291"/>
      <c r="Q188" s="291"/>
      <c r="R188" s="2"/>
      <c r="S188" s="2"/>
      <c r="T188" s="2"/>
      <c r="U188" s="2"/>
      <c r="V188" s="2"/>
      <c r="W188" s="2"/>
      <c r="X188" s="4"/>
    </row>
    <row r="189" spans="4:24">
      <c r="D189" s="2"/>
      <c r="E189" s="2"/>
      <c r="F189" s="2"/>
      <c r="G189" s="2"/>
      <c r="H189" s="2"/>
      <c r="I189" s="291"/>
      <c r="J189" s="291"/>
      <c r="K189" s="291"/>
      <c r="L189" s="351"/>
      <c r="M189" s="351"/>
      <c r="N189" s="351"/>
      <c r="O189" s="291"/>
      <c r="P189" s="291"/>
      <c r="Q189" s="291"/>
      <c r="R189" s="2"/>
      <c r="S189" s="2"/>
      <c r="T189" s="2"/>
      <c r="U189" s="2"/>
      <c r="V189" s="2"/>
      <c r="W189" s="2"/>
      <c r="X189" s="4"/>
    </row>
    <row r="190" spans="4:24">
      <c r="D190" s="2"/>
      <c r="E190" s="2"/>
      <c r="F190" s="2"/>
      <c r="G190" s="2"/>
      <c r="H190" s="2"/>
      <c r="I190" s="291"/>
      <c r="J190" s="291"/>
      <c r="K190" s="291"/>
      <c r="L190" s="351"/>
      <c r="M190" s="351"/>
      <c r="N190" s="351"/>
      <c r="O190" s="291"/>
      <c r="P190" s="291"/>
      <c r="Q190" s="291"/>
      <c r="R190" s="2"/>
      <c r="S190" s="2"/>
      <c r="T190" s="2"/>
      <c r="U190" s="2"/>
      <c r="V190" s="2"/>
      <c r="W190" s="2"/>
      <c r="X190" s="4"/>
    </row>
    <row r="191" spans="4:24">
      <c r="D191" s="2"/>
      <c r="E191" s="2"/>
      <c r="F191" s="2"/>
      <c r="G191" s="2"/>
      <c r="H191" s="2"/>
      <c r="I191" s="291"/>
      <c r="J191" s="291"/>
      <c r="K191" s="291"/>
      <c r="L191" s="351"/>
      <c r="M191" s="351"/>
      <c r="N191" s="351"/>
      <c r="O191" s="291"/>
      <c r="P191" s="291"/>
      <c r="Q191" s="291"/>
      <c r="R191" s="2"/>
      <c r="S191" s="2"/>
      <c r="T191" s="2"/>
      <c r="U191" s="2"/>
      <c r="V191" s="2"/>
      <c r="W191" s="2"/>
      <c r="X191" s="4"/>
    </row>
    <row r="192" spans="4:24">
      <c r="D192" s="2"/>
      <c r="E192" s="2"/>
      <c r="F192" s="2"/>
      <c r="G192" s="2"/>
      <c r="H192" s="2"/>
      <c r="I192" s="291"/>
      <c r="J192" s="291"/>
      <c r="K192" s="291"/>
      <c r="L192" s="351"/>
      <c r="M192" s="351"/>
      <c r="N192" s="351"/>
      <c r="O192" s="291"/>
      <c r="P192" s="291"/>
      <c r="Q192" s="291"/>
      <c r="R192" s="2"/>
      <c r="S192" s="2"/>
      <c r="T192" s="2"/>
      <c r="U192" s="2"/>
      <c r="V192" s="2"/>
      <c r="W192" s="2"/>
      <c r="X192" s="4"/>
    </row>
    <row r="193" spans="4:24">
      <c r="D193" s="2"/>
      <c r="E193" s="2"/>
      <c r="F193" s="2"/>
      <c r="G193" s="2"/>
      <c r="H193" s="2"/>
      <c r="I193" s="291"/>
      <c r="J193" s="291"/>
      <c r="K193" s="291"/>
      <c r="L193" s="351"/>
      <c r="M193" s="351"/>
      <c r="N193" s="351"/>
      <c r="O193" s="291"/>
      <c r="P193" s="291"/>
      <c r="Q193" s="291"/>
      <c r="R193" s="2"/>
      <c r="S193" s="2"/>
      <c r="T193" s="2"/>
      <c r="U193" s="2"/>
      <c r="V193" s="2"/>
      <c r="W193" s="2"/>
      <c r="X193" s="4"/>
    </row>
    <row r="194" spans="4:24">
      <c r="D194" s="2"/>
      <c r="E194" s="2"/>
      <c r="F194" s="2"/>
      <c r="G194" s="2"/>
      <c r="H194" s="2"/>
      <c r="I194" s="291"/>
      <c r="J194" s="291"/>
      <c r="K194" s="291"/>
      <c r="L194" s="351"/>
      <c r="M194" s="351"/>
      <c r="N194" s="351"/>
      <c r="O194" s="291"/>
      <c r="P194" s="291"/>
      <c r="Q194" s="291"/>
      <c r="R194" s="2"/>
      <c r="S194" s="2"/>
      <c r="T194" s="2"/>
      <c r="U194" s="2"/>
      <c r="V194" s="2"/>
      <c r="W194" s="2"/>
      <c r="X194" s="4"/>
    </row>
    <row r="195" spans="4:24">
      <c r="D195" s="2"/>
      <c r="E195" s="2"/>
      <c r="F195" s="2"/>
      <c r="G195" s="2"/>
      <c r="H195" s="2"/>
      <c r="I195" s="291"/>
      <c r="J195" s="291"/>
      <c r="K195" s="291"/>
      <c r="L195" s="351"/>
      <c r="M195" s="351"/>
      <c r="N195" s="351"/>
      <c r="O195" s="291"/>
      <c r="P195" s="291"/>
      <c r="Q195" s="291"/>
      <c r="R195" s="2"/>
      <c r="S195" s="2"/>
      <c r="T195" s="2"/>
      <c r="U195" s="2"/>
      <c r="V195" s="2"/>
      <c r="W195" s="2"/>
      <c r="X195" s="4"/>
    </row>
    <row r="196" spans="4:24">
      <c r="D196" s="2"/>
      <c r="E196" s="2"/>
      <c r="F196" s="2"/>
      <c r="G196" s="2"/>
      <c r="H196" s="2"/>
      <c r="I196" s="291"/>
      <c r="J196" s="291"/>
      <c r="K196" s="291"/>
      <c r="L196" s="351"/>
      <c r="M196" s="351"/>
      <c r="N196" s="351"/>
      <c r="O196" s="291"/>
      <c r="P196" s="291"/>
      <c r="Q196" s="291"/>
      <c r="R196" s="2"/>
      <c r="S196" s="2"/>
      <c r="T196" s="2"/>
      <c r="U196" s="2"/>
      <c r="V196" s="2"/>
      <c r="W196" s="2"/>
      <c r="X196" s="4"/>
    </row>
    <row r="197" spans="4:24">
      <c r="D197" s="2"/>
      <c r="E197" s="2"/>
      <c r="F197" s="2"/>
      <c r="G197" s="2"/>
      <c r="H197" s="2"/>
      <c r="I197" s="291"/>
      <c r="J197" s="291"/>
      <c r="K197" s="291"/>
      <c r="L197" s="351"/>
      <c r="M197" s="351"/>
      <c r="N197" s="351"/>
      <c r="O197" s="291"/>
      <c r="P197" s="291"/>
      <c r="Q197" s="291"/>
      <c r="R197" s="2"/>
      <c r="S197" s="2"/>
      <c r="T197" s="2"/>
      <c r="U197" s="2"/>
      <c r="V197" s="2"/>
      <c r="W197" s="2"/>
      <c r="X197" s="4"/>
    </row>
    <row r="198" spans="4:24">
      <c r="D198" s="2"/>
      <c r="E198" s="2"/>
      <c r="F198" s="2"/>
      <c r="G198" s="2"/>
      <c r="H198" s="2"/>
      <c r="I198" s="291"/>
      <c r="J198" s="291"/>
      <c r="K198" s="291"/>
      <c r="L198" s="351"/>
      <c r="M198" s="351"/>
      <c r="N198" s="351"/>
      <c r="O198" s="291"/>
      <c r="P198" s="291"/>
      <c r="Q198" s="291"/>
      <c r="R198" s="2"/>
      <c r="S198" s="2"/>
      <c r="T198" s="2"/>
      <c r="U198" s="2"/>
      <c r="V198" s="2"/>
      <c r="W198" s="2"/>
      <c r="X198" s="4"/>
    </row>
    <row r="199" spans="4:24">
      <c r="D199" s="2"/>
      <c r="E199" s="2"/>
      <c r="F199" s="2"/>
      <c r="G199" s="2"/>
      <c r="H199" s="2"/>
      <c r="I199" s="291"/>
      <c r="J199" s="291"/>
      <c r="K199" s="291"/>
      <c r="L199" s="351"/>
      <c r="M199" s="351"/>
      <c r="N199" s="351"/>
      <c r="O199" s="291"/>
      <c r="P199" s="291"/>
      <c r="Q199" s="291"/>
      <c r="R199" s="2"/>
      <c r="S199" s="2"/>
      <c r="T199" s="2"/>
      <c r="U199" s="2"/>
      <c r="V199" s="2"/>
      <c r="W199" s="2"/>
      <c r="X199" s="4"/>
    </row>
    <row r="200" spans="4:24">
      <c r="D200" s="2"/>
      <c r="E200" s="2"/>
      <c r="F200" s="2"/>
      <c r="G200" s="2"/>
      <c r="H200" s="2"/>
      <c r="I200" s="291"/>
      <c r="J200" s="291"/>
      <c r="K200" s="291"/>
      <c r="L200" s="351"/>
      <c r="M200" s="351"/>
      <c r="N200" s="351"/>
      <c r="O200" s="291"/>
      <c r="P200" s="291"/>
      <c r="Q200" s="291"/>
      <c r="R200" s="2"/>
      <c r="S200" s="2"/>
      <c r="T200" s="2"/>
      <c r="U200" s="2"/>
      <c r="V200" s="2"/>
      <c r="W200" s="2"/>
      <c r="X200" s="4"/>
    </row>
    <row r="201" spans="4:24">
      <c r="D201" s="2"/>
      <c r="E201" s="2"/>
      <c r="F201" s="2"/>
      <c r="G201" s="2"/>
      <c r="H201" s="2"/>
      <c r="I201" s="291"/>
      <c r="J201" s="291"/>
      <c r="K201" s="291"/>
      <c r="L201" s="351"/>
      <c r="M201" s="351"/>
      <c r="N201" s="351"/>
      <c r="O201" s="291"/>
      <c r="P201" s="291"/>
      <c r="Q201" s="291"/>
      <c r="R201" s="2"/>
      <c r="S201" s="2"/>
      <c r="T201" s="2"/>
      <c r="U201" s="2"/>
      <c r="V201" s="2"/>
      <c r="W201" s="2"/>
      <c r="X201" s="4"/>
    </row>
    <row r="202" spans="4:24">
      <c r="D202" s="2"/>
      <c r="E202" s="2"/>
      <c r="F202" s="2"/>
      <c r="G202" s="2"/>
      <c r="H202" s="2"/>
      <c r="I202" s="291"/>
      <c r="J202" s="291"/>
      <c r="K202" s="291"/>
      <c r="L202" s="351"/>
      <c r="M202" s="351"/>
      <c r="N202" s="351"/>
      <c r="O202" s="291"/>
      <c r="P202" s="291"/>
      <c r="Q202" s="291"/>
      <c r="R202" s="2"/>
      <c r="S202" s="2"/>
      <c r="T202" s="2"/>
      <c r="U202" s="2"/>
      <c r="V202" s="2"/>
      <c r="W202" s="2"/>
      <c r="X202" s="4"/>
    </row>
    <row r="203" spans="4:24">
      <c r="D203" s="2"/>
      <c r="E203" s="2"/>
      <c r="F203" s="2"/>
      <c r="G203" s="2"/>
      <c r="H203" s="2"/>
      <c r="I203" s="291"/>
      <c r="J203" s="291"/>
      <c r="K203" s="291"/>
      <c r="L203" s="351"/>
      <c r="M203" s="351"/>
      <c r="N203" s="351"/>
      <c r="O203" s="291"/>
      <c r="P203" s="291"/>
      <c r="Q203" s="291"/>
      <c r="R203" s="2"/>
      <c r="S203" s="2"/>
      <c r="T203" s="2"/>
      <c r="U203" s="2"/>
      <c r="V203" s="2"/>
      <c r="W203" s="2"/>
      <c r="X203" s="4"/>
    </row>
    <row r="204" spans="4:24">
      <c r="D204" s="2"/>
      <c r="E204" s="2"/>
      <c r="F204" s="2"/>
      <c r="G204" s="2"/>
      <c r="H204" s="2"/>
      <c r="I204" s="291"/>
      <c r="J204" s="291"/>
      <c r="K204" s="291"/>
      <c r="L204" s="351"/>
      <c r="M204" s="351"/>
      <c r="N204" s="351"/>
      <c r="O204" s="291"/>
      <c r="P204" s="291"/>
      <c r="Q204" s="291"/>
      <c r="R204" s="2"/>
      <c r="S204" s="2"/>
      <c r="T204" s="2"/>
      <c r="U204" s="2"/>
      <c r="V204" s="2"/>
      <c r="W204" s="2"/>
      <c r="X204" s="4"/>
    </row>
    <row r="205" spans="4:24">
      <c r="D205" s="2"/>
      <c r="E205" s="2"/>
      <c r="F205" s="2"/>
      <c r="G205" s="2"/>
      <c r="H205" s="2"/>
      <c r="I205" s="291"/>
      <c r="J205" s="291"/>
      <c r="K205" s="291"/>
      <c r="L205" s="351"/>
      <c r="M205" s="351"/>
      <c r="N205" s="351"/>
      <c r="O205" s="291"/>
      <c r="P205" s="291"/>
      <c r="Q205" s="291"/>
      <c r="R205" s="2"/>
      <c r="S205" s="2"/>
      <c r="T205" s="2"/>
      <c r="U205" s="2"/>
      <c r="V205" s="2"/>
      <c r="W205" s="2"/>
      <c r="X205" s="4"/>
    </row>
    <row r="206" spans="4:24">
      <c r="D206" s="2"/>
      <c r="E206" s="2"/>
      <c r="F206" s="2"/>
      <c r="G206" s="2"/>
      <c r="H206" s="2"/>
      <c r="I206" s="291"/>
      <c r="J206" s="291"/>
      <c r="K206" s="291"/>
      <c r="L206" s="351"/>
      <c r="M206" s="351"/>
      <c r="N206" s="351"/>
      <c r="O206" s="291"/>
      <c r="P206" s="291"/>
      <c r="Q206" s="291"/>
      <c r="R206" s="2"/>
      <c r="S206" s="2"/>
      <c r="T206" s="2"/>
      <c r="U206" s="2"/>
      <c r="V206" s="2"/>
      <c r="W206" s="2"/>
      <c r="X206" s="4"/>
    </row>
    <row r="207" spans="4:24">
      <c r="D207" s="2"/>
      <c r="E207" s="2"/>
      <c r="F207" s="2"/>
      <c r="G207" s="2"/>
      <c r="H207" s="2"/>
      <c r="I207" s="291"/>
      <c r="J207" s="291"/>
      <c r="K207" s="291"/>
      <c r="L207" s="351"/>
      <c r="M207" s="351"/>
      <c r="N207" s="351"/>
      <c r="O207" s="291"/>
      <c r="P207" s="291"/>
      <c r="Q207" s="291"/>
      <c r="R207" s="2"/>
      <c r="S207" s="2"/>
      <c r="T207" s="2"/>
      <c r="U207" s="2"/>
      <c r="V207" s="2"/>
      <c r="W207" s="2"/>
      <c r="X207" s="4"/>
    </row>
    <row r="208" spans="4:24">
      <c r="D208" s="2"/>
      <c r="E208" s="2"/>
      <c r="F208" s="2"/>
      <c r="G208" s="2"/>
      <c r="H208" s="2"/>
      <c r="I208" s="291"/>
      <c r="J208" s="291"/>
      <c r="K208" s="291"/>
      <c r="L208" s="351"/>
      <c r="M208" s="351"/>
      <c r="N208" s="351"/>
      <c r="O208" s="291"/>
      <c r="P208" s="291"/>
      <c r="Q208" s="291"/>
      <c r="R208" s="2"/>
      <c r="S208" s="2"/>
      <c r="T208" s="2"/>
      <c r="U208" s="2"/>
      <c r="V208" s="2"/>
      <c r="W208" s="2"/>
      <c r="X208" s="4"/>
    </row>
    <row r="209" spans="4:24">
      <c r="D209" s="2"/>
      <c r="E209" s="2"/>
      <c r="F209" s="2"/>
      <c r="G209" s="2"/>
      <c r="H209" s="2"/>
      <c r="I209" s="291"/>
      <c r="J209" s="291"/>
      <c r="K209" s="291"/>
      <c r="L209" s="351"/>
      <c r="M209" s="351"/>
      <c r="N209" s="351"/>
      <c r="O209" s="291"/>
      <c r="P209" s="291"/>
      <c r="Q209" s="291"/>
      <c r="R209" s="2"/>
      <c r="S209" s="2"/>
      <c r="T209" s="2"/>
      <c r="U209" s="2"/>
      <c r="V209" s="2"/>
      <c r="W209" s="2"/>
      <c r="X209" s="4"/>
    </row>
    <row r="210" spans="4:24">
      <c r="D210" s="2"/>
      <c r="E210" s="2"/>
      <c r="F210" s="2"/>
      <c r="G210" s="2"/>
      <c r="H210" s="2"/>
      <c r="I210" s="291"/>
      <c r="J210" s="291"/>
      <c r="K210" s="291"/>
      <c r="L210" s="351"/>
      <c r="M210" s="351"/>
      <c r="N210" s="351"/>
      <c r="O210" s="291"/>
      <c r="P210" s="291"/>
      <c r="Q210" s="291"/>
      <c r="R210" s="2"/>
      <c r="S210" s="2"/>
      <c r="T210" s="2"/>
      <c r="U210" s="2"/>
      <c r="V210" s="2"/>
      <c r="W210" s="2"/>
      <c r="X210" s="4"/>
    </row>
    <row r="211" spans="4:24">
      <c r="D211" s="2"/>
      <c r="E211" s="2"/>
      <c r="F211" s="2"/>
      <c r="G211" s="2"/>
      <c r="H211" s="2"/>
      <c r="I211" s="291"/>
      <c r="J211" s="291"/>
      <c r="K211" s="291"/>
      <c r="L211" s="351"/>
      <c r="M211" s="351"/>
      <c r="N211" s="351"/>
      <c r="O211" s="291"/>
      <c r="P211" s="291"/>
      <c r="Q211" s="291"/>
      <c r="R211" s="2"/>
      <c r="S211" s="2"/>
      <c r="T211" s="2"/>
      <c r="U211" s="2"/>
      <c r="V211" s="2"/>
      <c r="W211" s="2"/>
      <c r="X211" s="4"/>
    </row>
    <row r="212" spans="4:24">
      <c r="D212" s="2"/>
      <c r="E212" s="2"/>
      <c r="F212" s="2"/>
      <c r="G212" s="2"/>
      <c r="H212" s="2"/>
      <c r="I212" s="291"/>
      <c r="J212" s="291"/>
      <c r="K212" s="291"/>
      <c r="L212" s="351"/>
      <c r="M212" s="351"/>
      <c r="N212" s="351"/>
      <c r="O212" s="291"/>
      <c r="P212" s="291"/>
      <c r="Q212" s="291"/>
      <c r="R212" s="2"/>
      <c r="S212" s="2"/>
      <c r="T212" s="2"/>
      <c r="U212" s="2"/>
      <c r="V212" s="2"/>
      <c r="W212" s="2"/>
      <c r="X212" s="4"/>
    </row>
    <row r="213" spans="4:24">
      <c r="D213" s="2"/>
      <c r="E213" s="2"/>
      <c r="F213" s="2"/>
      <c r="G213" s="2"/>
      <c r="H213" s="2"/>
      <c r="I213" s="291"/>
      <c r="J213" s="291"/>
      <c r="K213" s="291"/>
      <c r="L213" s="351"/>
      <c r="M213" s="351"/>
      <c r="N213" s="351"/>
      <c r="O213" s="291"/>
      <c r="P213" s="291"/>
      <c r="Q213" s="291"/>
      <c r="R213" s="2"/>
      <c r="S213" s="2"/>
      <c r="T213" s="2"/>
      <c r="U213" s="2"/>
      <c r="V213" s="2"/>
      <c r="W213" s="2"/>
      <c r="X213" s="4"/>
    </row>
    <row r="214" spans="4:24">
      <c r="D214" s="2"/>
      <c r="E214" s="2"/>
      <c r="F214" s="2"/>
      <c r="G214" s="2"/>
      <c r="H214" s="2"/>
      <c r="I214" s="291"/>
      <c r="J214" s="291"/>
      <c r="K214" s="291"/>
      <c r="L214" s="351"/>
      <c r="M214" s="351"/>
      <c r="N214" s="351"/>
      <c r="O214" s="291"/>
      <c r="P214" s="291"/>
      <c r="Q214" s="291"/>
      <c r="R214" s="2"/>
      <c r="S214" s="2"/>
      <c r="T214" s="2"/>
      <c r="U214" s="2"/>
      <c r="V214" s="2"/>
      <c r="W214" s="2"/>
      <c r="X214" s="4"/>
    </row>
    <row r="215" spans="4:24">
      <c r="D215" s="2"/>
      <c r="E215" s="2"/>
      <c r="F215" s="2"/>
      <c r="G215" s="2"/>
      <c r="H215" s="2"/>
      <c r="I215" s="291"/>
      <c r="J215" s="291"/>
      <c r="K215" s="291"/>
      <c r="L215" s="351"/>
      <c r="M215" s="351"/>
      <c r="N215" s="351"/>
      <c r="O215" s="291"/>
      <c r="P215" s="291"/>
      <c r="Q215" s="291"/>
      <c r="R215" s="2"/>
      <c r="S215" s="2"/>
      <c r="T215" s="2"/>
      <c r="U215" s="2"/>
      <c r="V215" s="2"/>
      <c r="W215" s="2"/>
      <c r="X215" s="4"/>
    </row>
    <row r="216" spans="4:24">
      <c r="D216" s="2"/>
      <c r="E216" s="2"/>
      <c r="F216" s="2"/>
      <c r="G216" s="2"/>
      <c r="H216" s="2"/>
      <c r="I216" s="291"/>
      <c r="J216" s="291"/>
      <c r="K216" s="291"/>
      <c r="L216" s="351"/>
      <c r="M216" s="351"/>
      <c r="N216" s="351"/>
      <c r="O216" s="291"/>
      <c r="P216" s="291"/>
      <c r="Q216" s="291"/>
      <c r="R216" s="2"/>
      <c r="S216" s="2"/>
      <c r="T216" s="2"/>
      <c r="U216" s="2"/>
      <c r="V216" s="2"/>
      <c r="W216" s="2"/>
      <c r="X216" s="4"/>
    </row>
    <row r="217" spans="4:24">
      <c r="D217" s="2"/>
      <c r="E217" s="2"/>
      <c r="F217" s="2"/>
      <c r="G217" s="2"/>
      <c r="H217" s="2"/>
      <c r="I217" s="291"/>
      <c r="J217" s="291"/>
      <c r="K217" s="291"/>
      <c r="L217" s="351"/>
      <c r="M217" s="351"/>
      <c r="N217" s="351"/>
      <c r="O217" s="291"/>
      <c r="P217" s="291"/>
      <c r="Q217" s="291"/>
      <c r="R217" s="2"/>
      <c r="S217" s="2"/>
      <c r="T217" s="2"/>
      <c r="U217" s="2"/>
      <c r="V217" s="2"/>
      <c r="W217" s="2"/>
      <c r="X217" s="4"/>
    </row>
    <row r="218" spans="4:24">
      <c r="D218" s="2"/>
      <c r="E218" s="2"/>
      <c r="F218" s="2"/>
      <c r="G218" s="2"/>
      <c r="H218" s="2"/>
      <c r="I218" s="291"/>
      <c r="J218" s="291"/>
      <c r="K218" s="291"/>
      <c r="L218" s="351"/>
      <c r="M218" s="351"/>
      <c r="N218" s="351"/>
      <c r="O218" s="291"/>
      <c r="P218" s="291"/>
      <c r="Q218" s="291"/>
      <c r="R218" s="2"/>
      <c r="S218" s="2"/>
      <c r="T218" s="2"/>
      <c r="U218" s="2"/>
      <c r="V218" s="2"/>
      <c r="W218" s="2"/>
      <c r="X218" s="4"/>
    </row>
    <row r="219" spans="4:24">
      <c r="D219" s="2"/>
      <c r="E219" s="2"/>
      <c r="F219" s="2"/>
      <c r="G219" s="2"/>
      <c r="H219" s="2"/>
      <c r="I219" s="291"/>
      <c r="J219" s="291"/>
      <c r="K219" s="291"/>
      <c r="L219" s="351"/>
      <c r="M219" s="351"/>
      <c r="N219" s="351"/>
      <c r="O219" s="291"/>
      <c r="P219" s="291"/>
      <c r="Q219" s="291"/>
      <c r="R219" s="2"/>
      <c r="S219" s="2"/>
      <c r="T219" s="2"/>
      <c r="U219" s="2"/>
      <c r="V219" s="2"/>
      <c r="W219" s="2"/>
      <c r="X219" s="4"/>
    </row>
    <row r="220" spans="4:24">
      <c r="D220" s="2"/>
      <c r="E220" s="2"/>
      <c r="F220" s="2"/>
      <c r="G220" s="2"/>
      <c r="H220" s="2"/>
      <c r="I220" s="291"/>
      <c r="J220" s="291"/>
      <c r="K220" s="291"/>
      <c r="L220" s="351"/>
      <c r="M220" s="351"/>
      <c r="N220" s="351"/>
      <c r="O220" s="291"/>
      <c r="P220" s="291"/>
      <c r="Q220" s="291"/>
      <c r="R220" s="2"/>
      <c r="S220" s="2"/>
      <c r="T220" s="2"/>
      <c r="U220" s="2"/>
      <c r="V220" s="2"/>
      <c r="W220" s="2"/>
      <c r="X220" s="4"/>
    </row>
    <row r="221" spans="4:24">
      <c r="D221" s="2"/>
      <c r="E221" s="2"/>
      <c r="F221" s="2"/>
      <c r="G221" s="2"/>
      <c r="H221" s="2"/>
      <c r="I221" s="291"/>
      <c r="J221" s="291"/>
      <c r="K221" s="291"/>
      <c r="L221" s="351"/>
      <c r="M221" s="351"/>
      <c r="N221" s="351"/>
      <c r="O221" s="291"/>
      <c r="P221" s="291"/>
      <c r="Q221" s="291"/>
      <c r="R221" s="2"/>
      <c r="S221" s="2"/>
      <c r="T221" s="2"/>
      <c r="U221" s="2"/>
      <c r="V221" s="2"/>
      <c r="W221" s="2"/>
      <c r="X221" s="4"/>
    </row>
    <row r="222" spans="4:24">
      <c r="D222" s="2"/>
      <c r="E222" s="2"/>
      <c r="F222" s="2"/>
      <c r="G222" s="2"/>
      <c r="H222" s="2"/>
      <c r="I222" s="291"/>
      <c r="J222" s="291"/>
      <c r="K222" s="291"/>
      <c r="L222" s="351"/>
      <c r="M222" s="351"/>
      <c r="N222" s="351"/>
      <c r="O222" s="291"/>
      <c r="P222" s="291"/>
      <c r="Q222" s="291"/>
      <c r="R222" s="2"/>
      <c r="S222" s="2"/>
      <c r="T222" s="2"/>
      <c r="U222" s="2"/>
      <c r="V222" s="2"/>
      <c r="W222" s="2"/>
      <c r="X222" s="4"/>
    </row>
    <row r="223" spans="4:24">
      <c r="D223" s="2"/>
      <c r="E223" s="2"/>
      <c r="F223" s="2"/>
      <c r="G223" s="2"/>
      <c r="H223" s="2"/>
      <c r="I223" s="291"/>
      <c r="J223" s="291"/>
      <c r="K223" s="291"/>
      <c r="L223" s="351"/>
      <c r="M223" s="351"/>
      <c r="N223" s="351"/>
      <c r="O223" s="291"/>
      <c r="P223" s="291"/>
      <c r="Q223" s="291"/>
      <c r="R223" s="2"/>
      <c r="S223" s="2"/>
      <c r="T223" s="2"/>
      <c r="U223" s="2"/>
      <c r="V223" s="2"/>
      <c r="W223" s="2"/>
      <c r="X223" s="4"/>
    </row>
    <row r="224" spans="4:24">
      <c r="D224" s="2"/>
      <c r="E224" s="2"/>
      <c r="F224" s="2"/>
      <c r="G224" s="2"/>
      <c r="H224" s="2"/>
      <c r="I224" s="291"/>
      <c r="J224" s="291"/>
      <c r="K224" s="291"/>
      <c r="L224" s="351"/>
      <c r="M224" s="351"/>
      <c r="N224" s="351"/>
      <c r="O224" s="291"/>
      <c r="P224" s="291"/>
      <c r="Q224" s="291"/>
      <c r="R224" s="2"/>
      <c r="S224" s="2"/>
      <c r="T224" s="2"/>
      <c r="U224" s="2"/>
      <c r="V224" s="2"/>
      <c r="W224" s="2"/>
      <c r="X224" s="4"/>
    </row>
    <row r="225" spans="4:24">
      <c r="D225" s="2"/>
      <c r="E225" s="2"/>
      <c r="F225" s="2"/>
      <c r="G225" s="2"/>
      <c r="H225" s="2"/>
      <c r="I225" s="291"/>
      <c r="J225" s="291"/>
      <c r="K225" s="291"/>
      <c r="L225" s="351"/>
      <c r="M225" s="351"/>
      <c r="N225" s="351"/>
      <c r="O225" s="291"/>
      <c r="P225" s="291"/>
      <c r="Q225" s="291"/>
      <c r="R225" s="2"/>
      <c r="S225" s="2"/>
      <c r="T225" s="2"/>
      <c r="U225" s="2"/>
      <c r="V225" s="2"/>
      <c r="W225" s="2"/>
      <c r="X225" s="4"/>
    </row>
    <row r="226" spans="4:24">
      <c r="D226" s="2"/>
      <c r="E226" s="2"/>
      <c r="F226" s="2"/>
      <c r="G226" s="2"/>
      <c r="H226" s="2"/>
      <c r="I226" s="291"/>
      <c r="J226" s="291"/>
      <c r="K226" s="291"/>
      <c r="L226" s="351"/>
      <c r="M226" s="351"/>
      <c r="N226" s="351"/>
      <c r="O226" s="291"/>
      <c r="P226" s="291"/>
      <c r="Q226" s="291"/>
      <c r="R226" s="2"/>
      <c r="S226" s="2"/>
      <c r="T226" s="2"/>
      <c r="U226" s="2"/>
      <c r="V226" s="2"/>
      <c r="W226" s="2"/>
      <c r="X226" s="4"/>
    </row>
    <row r="227" spans="4:24">
      <c r="D227" s="2"/>
      <c r="E227" s="2"/>
      <c r="F227" s="2"/>
      <c r="G227" s="2"/>
      <c r="H227" s="2"/>
      <c r="I227" s="291"/>
      <c r="J227" s="291"/>
      <c r="K227" s="291"/>
      <c r="L227" s="351"/>
      <c r="M227" s="351"/>
      <c r="N227" s="351"/>
      <c r="O227" s="291"/>
      <c r="P227" s="291"/>
      <c r="Q227" s="291"/>
      <c r="R227" s="2"/>
      <c r="S227" s="2"/>
      <c r="T227" s="2"/>
      <c r="U227" s="2"/>
      <c r="V227" s="2"/>
      <c r="W227" s="2"/>
      <c r="X227" s="4"/>
    </row>
    <row r="228" spans="4:24">
      <c r="D228" s="2"/>
      <c r="E228" s="2"/>
      <c r="F228" s="2"/>
      <c r="G228" s="2"/>
      <c r="H228" s="2"/>
      <c r="I228" s="291"/>
      <c r="J228" s="291"/>
      <c r="K228" s="291"/>
      <c r="L228" s="351"/>
      <c r="M228" s="351"/>
      <c r="N228" s="351"/>
      <c r="O228" s="291"/>
      <c r="P228" s="291"/>
      <c r="Q228" s="291"/>
      <c r="R228" s="2"/>
      <c r="S228" s="2"/>
      <c r="T228" s="2"/>
      <c r="U228" s="2"/>
      <c r="V228" s="2"/>
      <c r="W228" s="2"/>
      <c r="X228" s="4"/>
    </row>
    <row r="229" spans="4:24">
      <c r="D229" s="2"/>
      <c r="E229" s="2"/>
      <c r="F229" s="2"/>
      <c r="G229" s="2"/>
      <c r="H229" s="2"/>
      <c r="I229" s="291"/>
      <c r="J229" s="291"/>
      <c r="K229" s="291"/>
      <c r="L229" s="351"/>
      <c r="M229" s="351"/>
      <c r="N229" s="351"/>
      <c r="O229" s="291"/>
      <c r="P229" s="291"/>
      <c r="Q229" s="291"/>
      <c r="R229" s="2"/>
      <c r="S229" s="2"/>
      <c r="T229" s="2"/>
      <c r="U229" s="2"/>
      <c r="V229" s="2"/>
      <c r="W229" s="2"/>
      <c r="X229" s="4"/>
    </row>
    <row r="230" spans="4:24">
      <c r="D230" s="2"/>
      <c r="E230" s="2"/>
      <c r="F230" s="2"/>
      <c r="G230" s="2"/>
      <c r="H230" s="2"/>
      <c r="I230" s="291"/>
      <c r="J230" s="291"/>
      <c r="K230" s="291"/>
      <c r="L230" s="351"/>
      <c r="M230" s="351"/>
      <c r="N230" s="351"/>
      <c r="O230" s="291"/>
      <c r="P230" s="291"/>
      <c r="Q230" s="291"/>
      <c r="R230" s="2"/>
      <c r="S230" s="2"/>
      <c r="T230" s="2"/>
      <c r="U230" s="2"/>
      <c r="V230" s="2"/>
      <c r="W230" s="2"/>
      <c r="X230" s="4"/>
    </row>
    <row r="231" spans="4:24">
      <c r="D231" s="2"/>
      <c r="E231" s="2"/>
      <c r="F231" s="2"/>
      <c r="G231" s="2"/>
      <c r="H231" s="2"/>
      <c r="I231" s="291"/>
      <c r="J231" s="291"/>
      <c r="K231" s="291"/>
      <c r="L231" s="351"/>
      <c r="M231" s="351"/>
      <c r="N231" s="351"/>
      <c r="O231" s="291"/>
      <c r="P231" s="291"/>
      <c r="Q231" s="291"/>
      <c r="R231" s="2"/>
      <c r="S231" s="2"/>
      <c r="T231" s="2"/>
      <c r="U231" s="2"/>
      <c r="V231" s="2"/>
      <c r="W231" s="2"/>
      <c r="X231" s="4"/>
    </row>
    <row r="232" spans="4:24">
      <c r="D232" s="2"/>
      <c r="E232" s="2"/>
      <c r="F232" s="2"/>
      <c r="G232" s="2"/>
      <c r="H232" s="2"/>
      <c r="I232" s="291"/>
      <c r="J232" s="291"/>
      <c r="K232" s="291"/>
      <c r="L232" s="351"/>
      <c r="M232" s="351"/>
      <c r="N232" s="351"/>
      <c r="O232" s="291"/>
      <c r="P232" s="291"/>
      <c r="Q232" s="291"/>
      <c r="R232" s="2"/>
      <c r="S232" s="2"/>
      <c r="T232" s="2"/>
      <c r="U232" s="2"/>
      <c r="V232" s="2"/>
      <c r="W232" s="2"/>
      <c r="X232" s="4"/>
    </row>
    <row r="233" spans="4:24">
      <c r="D233" s="2"/>
      <c r="E233" s="2"/>
      <c r="F233" s="2"/>
      <c r="G233" s="2"/>
      <c r="H233" s="2"/>
      <c r="I233" s="291"/>
      <c r="J233" s="291"/>
      <c r="K233" s="291"/>
      <c r="L233" s="351"/>
      <c r="M233" s="351"/>
      <c r="N233" s="351"/>
      <c r="O233" s="291"/>
      <c r="P233" s="291"/>
      <c r="Q233" s="291"/>
      <c r="R233" s="2"/>
      <c r="S233" s="2"/>
      <c r="T233" s="2"/>
      <c r="U233" s="2"/>
      <c r="V233" s="2"/>
      <c r="W233" s="2"/>
      <c r="X233" s="4"/>
    </row>
    <row r="234" spans="4:24">
      <c r="D234" s="2"/>
      <c r="E234" s="2"/>
      <c r="F234" s="2"/>
      <c r="G234" s="2"/>
      <c r="H234" s="2"/>
      <c r="I234" s="291"/>
      <c r="J234" s="291"/>
      <c r="K234" s="291"/>
      <c r="L234" s="351"/>
      <c r="M234" s="351"/>
      <c r="N234" s="351"/>
      <c r="O234" s="291"/>
      <c r="P234" s="291"/>
      <c r="Q234" s="291"/>
      <c r="R234" s="2"/>
      <c r="S234" s="2"/>
      <c r="T234" s="2"/>
      <c r="U234" s="2"/>
      <c r="V234" s="2"/>
      <c r="W234" s="2"/>
      <c r="X234" s="4"/>
    </row>
    <row r="235" spans="4:24">
      <c r="D235" s="2"/>
      <c r="E235" s="2"/>
      <c r="F235" s="2"/>
      <c r="G235" s="2"/>
      <c r="H235" s="2"/>
      <c r="I235" s="291"/>
      <c r="J235" s="291"/>
      <c r="K235" s="291"/>
      <c r="L235" s="351"/>
      <c r="M235" s="351"/>
      <c r="N235" s="351"/>
      <c r="O235" s="291"/>
      <c r="P235" s="291"/>
      <c r="Q235" s="291"/>
      <c r="R235" s="2"/>
      <c r="S235" s="2"/>
      <c r="T235" s="2"/>
      <c r="U235" s="2"/>
      <c r="V235" s="2"/>
      <c r="W235" s="2"/>
      <c r="X235" s="4"/>
    </row>
    <row r="236" spans="4:24">
      <c r="D236" s="2"/>
      <c r="E236" s="2"/>
      <c r="F236" s="2"/>
      <c r="G236" s="2"/>
      <c r="H236" s="2"/>
      <c r="I236" s="291"/>
      <c r="J236" s="291"/>
      <c r="K236" s="291"/>
      <c r="L236" s="351"/>
      <c r="M236" s="351"/>
      <c r="N236" s="351"/>
      <c r="O236" s="291"/>
      <c r="P236" s="291"/>
      <c r="Q236" s="291"/>
      <c r="R236" s="2"/>
      <c r="S236" s="2"/>
      <c r="T236" s="2"/>
      <c r="U236" s="2"/>
      <c r="V236" s="2"/>
      <c r="W236" s="2"/>
      <c r="X236" s="4"/>
    </row>
    <row r="237" spans="4:24">
      <c r="D237" s="2"/>
      <c r="E237" s="2"/>
      <c r="F237" s="2"/>
      <c r="G237" s="2"/>
      <c r="H237" s="2"/>
      <c r="I237" s="291"/>
      <c r="J237" s="291"/>
      <c r="K237" s="291"/>
      <c r="L237" s="351"/>
      <c r="M237" s="351"/>
      <c r="N237" s="351"/>
      <c r="O237" s="291"/>
      <c r="P237" s="291"/>
      <c r="Q237" s="291"/>
      <c r="R237" s="2"/>
      <c r="S237" s="2"/>
      <c r="T237" s="2"/>
      <c r="U237" s="2"/>
      <c r="V237" s="2"/>
      <c r="W237" s="2"/>
      <c r="X237" s="4"/>
    </row>
    <row r="238" spans="4:24">
      <c r="D238" s="2"/>
      <c r="E238" s="2"/>
      <c r="F238" s="2"/>
      <c r="G238" s="2"/>
      <c r="H238" s="2"/>
      <c r="I238" s="291"/>
      <c r="J238" s="291"/>
      <c r="K238" s="291"/>
      <c r="L238" s="351"/>
      <c r="M238" s="351"/>
      <c r="N238" s="351"/>
      <c r="O238" s="291"/>
      <c r="P238" s="291"/>
      <c r="Q238" s="291"/>
      <c r="R238" s="2"/>
      <c r="S238" s="2"/>
      <c r="T238" s="2"/>
      <c r="U238" s="2"/>
      <c r="V238" s="2"/>
      <c r="W238" s="2"/>
      <c r="X238" s="4"/>
    </row>
    <row r="239" spans="4:24">
      <c r="D239" s="2"/>
      <c r="E239" s="2"/>
      <c r="F239" s="2"/>
      <c r="G239" s="2"/>
      <c r="H239" s="2"/>
      <c r="I239" s="291"/>
      <c r="J239" s="291"/>
      <c r="K239" s="291"/>
      <c r="L239" s="351"/>
      <c r="M239" s="351"/>
      <c r="N239" s="351"/>
      <c r="O239" s="291"/>
      <c r="P239" s="291"/>
      <c r="Q239" s="291"/>
      <c r="R239" s="2"/>
      <c r="S239" s="2"/>
      <c r="T239" s="2"/>
      <c r="U239" s="2"/>
      <c r="V239" s="2"/>
      <c r="W239" s="2"/>
      <c r="X239" s="4"/>
    </row>
    <row r="240" spans="4:24">
      <c r="D240" s="2"/>
      <c r="E240" s="2"/>
      <c r="F240" s="2"/>
      <c r="G240" s="2"/>
      <c r="H240" s="2"/>
      <c r="I240" s="291"/>
      <c r="J240" s="291"/>
      <c r="K240" s="291"/>
      <c r="L240" s="351"/>
      <c r="M240" s="351"/>
      <c r="N240" s="351"/>
      <c r="O240" s="291"/>
      <c r="P240" s="291"/>
      <c r="Q240" s="291"/>
      <c r="R240" s="2"/>
      <c r="S240" s="2"/>
      <c r="T240" s="2"/>
      <c r="U240" s="2"/>
      <c r="V240" s="2"/>
      <c r="W240" s="2"/>
      <c r="X240" s="4"/>
    </row>
    <row r="241" spans="4:24">
      <c r="D241" s="2"/>
      <c r="E241" s="2"/>
      <c r="F241" s="2"/>
      <c r="G241" s="2"/>
      <c r="H241" s="2"/>
      <c r="I241" s="291"/>
      <c r="J241" s="291"/>
      <c r="K241" s="291"/>
      <c r="L241" s="351"/>
      <c r="M241" s="351"/>
      <c r="N241" s="351"/>
      <c r="O241" s="291"/>
      <c r="P241" s="291"/>
      <c r="Q241" s="291"/>
      <c r="R241" s="2"/>
      <c r="S241" s="2"/>
      <c r="T241" s="2"/>
      <c r="U241" s="2"/>
      <c r="V241" s="2"/>
      <c r="W241" s="2"/>
      <c r="X241" s="4"/>
    </row>
    <row r="242" spans="4:24">
      <c r="D242" s="2"/>
      <c r="E242" s="2"/>
      <c r="F242" s="2"/>
      <c r="G242" s="2"/>
      <c r="H242" s="2"/>
      <c r="I242" s="291"/>
      <c r="J242" s="291"/>
      <c r="K242" s="291"/>
      <c r="L242" s="351"/>
      <c r="M242" s="351"/>
      <c r="N242" s="351"/>
      <c r="O242" s="291"/>
      <c r="P242" s="291"/>
      <c r="Q242" s="291"/>
      <c r="R242" s="2"/>
      <c r="S242" s="2"/>
      <c r="T242" s="2"/>
      <c r="U242" s="2"/>
      <c r="V242" s="2"/>
      <c r="W242" s="2"/>
      <c r="X242" s="4"/>
    </row>
    <row r="243" spans="4:24">
      <c r="D243" s="2"/>
      <c r="E243" s="2"/>
      <c r="F243" s="2"/>
      <c r="G243" s="2"/>
      <c r="H243" s="2"/>
      <c r="I243" s="291"/>
      <c r="J243" s="291"/>
      <c r="K243" s="291"/>
      <c r="L243" s="351"/>
      <c r="M243" s="351"/>
      <c r="N243" s="351"/>
      <c r="O243" s="291"/>
      <c r="P243" s="291"/>
      <c r="Q243" s="291"/>
      <c r="R243" s="2"/>
      <c r="S243" s="2"/>
      <c r="T243" s="2"/>
      <c r="U243" s="2"/>
      <c r="V243" s="2"/>
      <c r="W243" s="2"/>
      <c r="X243" s="4"/>
    </row>
    <row r="244" spans="4:24">
      <c r="D244" s="2"/>
      <c r="E244" s="2"/>
      <c r="F244" s="2"/>
      <c r="G244" s="2"/>
      <c r="H244" s="2"/>
      <c r="I244" s="291"/>
      <c r="J244" s="291"/>
      <c r="K244" s="291"/>
      <c r="L244" s="351"/>
      <c r="M244" s="351"/>
      <c r="N244" s="351"/>
      <c r="O244" s="291"/>
      <c r="P244" s="291"/>
      <c r="Q244" s="291"/>
      <c r="R244" s="2"/>
      <c r="S244" s="2"/>
      <c r="T244" s="2"/>
      <c r="U244" s="2"/>
      <c r="V244" s="2"/>
      <c r="W244" s="2"/>
      <c r="X244" s="4"/>
    </row>
    <row r="245" spans="4:24">
      <c r="D245" s="2"/>
      <c r="E245" s="2"/>
      <c r="F245" s="2"/>
      <c r="G245" s="2"/>
      <c r="H245" s="2"/>
      <c r="I245" s="291"/>
      <c r="J245" s="291"/>
      <c r="K245" s="291"/>
      <c r="L245" s="351"/>
      <c r="M245" s="351"/>
      <c r="N245" s="351"/>
      <c r="O245" s="291"/>
      <c r="P245" s="291"/>
      <c r="Q245" s="291"/>
      <c r="R245" s="2"/>
      <c r="S245" s="2"/>
      <c r="T245" s="2"/>
      <c r="U245" s="2"/>
      <c r="V245" s="2"/>
      <c r="W245" s="2"/>
      <c r="X245" s="4"/>
    </row>
    <row r="246" spans="4:24">
      <c r="D246" s="2"/>
      <c r="E246" s="2"/>
      <c r="F246" s="2"/>
      <c r="G246" s="2"/>
      <c r="H246" s="2"/>
      <c r="I246" s="291"/>
      <c r="J246" s="291"/>
      <c r="K246" s="291"/>
      <c r="L246" s="351"/>
      <c r="M246" s="351"/>
      <c r="N246" s="351"/>
      <c r="O246" s="291"/>
      <c r="P246" s="291"/>
      <c r="Q246" s="291"/>
      <c r="R246" s="2"/>
      <c r="S246" s="2"/>
      <c r="T246" s="2"/>
      <c r="U246" s="2"/>
      <c r="V246" s="2"/>
      <c r="W246" s="2"/>
      <c r="X246" s="4"/>
    </row>
    <row r="247" spans="4:24">
      <c r="D247" s="2"/>
      <c r="E247" s="2"/>
      <c r="F247" s="2"/>
      <c r="G247" s="2"/>
      <c r="H247" s="2"/>
      <c r="I247" s="291"/>
      <c r="J247" s="291"/>
      <c r="K247" s="291"/>
      <c r="L247" s="351"/>
      <c r="M247" s="351"/>
      <c r="N247" s="351"/>
      <c r="O247" s="291"/>
      <c r="P247" s="291"/>
      <c r="Q247" s="291"/>
      <c r="R247" s="2"/>
      <c r="S247" s="2"/>
      <c r="T247" s="2"/>
      <c r="U247" s="2"/>
      <c r="V247" s="2"/>
      <c r="W247" s="2"/>
      <c r="X247" s="4"/>
    </row>
    <row r="248" spans="4:24">
      <c r="D248" s="2"/>
      <c r="E248" s="2"/>
      <c r="F248" s="2"/>
      <c r="G248" s="2"/>
      <c r="H248" s="2"/>
      <c r="I248" s="291"/>
      <c r="J248" s="291"/>
      <c r="K248" s="291"/>
      <c r="L248" s="351"/>
      <c r="M248" s="351"/>
      <c r="N248" s="351"/>
      <c r="O248" s="291"/>
      <c r="P248" s="291"/>
      <c r="Q248" s="291"/>
      <c r="R248" s="2"/>
      <c r="S248" s="2"/>
      <c r="T248" s="2"/>
      <c r="U248" s="2"/>
      <c r="V248" s="2"/>
      <c r="W248" s="2"/>
      <c r="X248" s="4"/>
    </row>
    <row r="249" spans="4:24">
      <c r="D249" s="2"/>
      <c r="E249" s="2"/>
      <c r="F249" s="2"/>
      <c r="G249" s="2"/>
      <c r="H249" s="2"/>
      <c r="I249" s="291"/>
      <c r="J249" s="291"/>
      <c r="K249" s="291"/>
      <c r="L249" s="351"/>
      <c r="M249" s="351"/>
      <c r="N249" s="351"/>
      <c r="O249" s="291"/>
      <c r="P249" s="291"/>
      <c r="Q249" s="291"/>
      <c r="R249" s="2"/>
      <c r="S249" s="2"/>
      <c r="T249" s="2"/>
      <c r="U249" s="2"/>
      <c r="V249" s="2"/>
      <c r="W249" s="2"/>
      <c r="X249" s="4"/>
    </row>
    <row r="250" spans="4:24">
      <c r="D250" s="2"/>
      <c r="E250" s="2"/>
      <c r="F250" s="2"/>
      <c r="G250" s="2"/>
      <c r="H250" s="2"/>
      <c r="I250" s="291"/>
      <c r="J250" s="291"/>
      <c r="K250" s="291"/>
      <c r="L250" s="351"/>
      <c r="M250" s="351"/>
      <c r="N250" s="351"/>
      <c r="O250" s="291"/>
      <c r="P250" s="291"/>
      <c r="Q250" s="291"/>
      <c r="R250" s="2"/>
      <c r="S250" s="2"/>
      <c r="T250" s="2"/>
      <c r="U250" s="2"/>
      <c r="V250" s="2"/>
      <c r="W250" s="2"/>
      <c r="X250" s="4"/>
    </row>
    <row r="251" spans="4:24">
      <c r="D251" s="2"/>
      <c r="E251" s="2"/>
      <c r="F251" s="2"/>
      <c r="G251" s="2"/>
      <c r="H251" s="2"/>
      <c r="I251" s="291"/>
      <c r="J251" s="291"/>
      <c r="K251" s="291"/>
      <c r="L251" s="351"/>
      <c r="M251" s="351"/>
      <c r="N251" s="351"/>
      <c r="O251" s="291"/>
      <c r="P251" s="291"/>
      <c r="Q251" s="291"/>
      <c r="R251" s="2"/>
      <c r="S251" s="2"/>
      <c r="T251" s="2"/>
      <c r="U251" s="2"/>
      <c r="V251" s="2"/>
      <c r="W251" s="2"/>
      <c r="X251" s="4"/>
    </row>
    <row r="252" spans="4:24">
      <c r="D252" s="2"/>
      <c r="E252" s="2"/>
      <c r="F252" s="2"/>
      <c r="G252" s="2"/>
      <c r="H252" s="2"/>
      <c r="I252" s="291"/>
      <c r="J252" s="291"/>
      <c r="K252" s="291"/>
      <c r="L252" s="351"/>
      <c r="M252" s="351"/>
      <c r="N252" s="351"/>
      <c r="O252" s="291"/>
      <c r="P252" s="291"/>
      <c r="Q252" s="291"/>
      <c r="R252" s="2"/>
      <c r="S252" s="2"/>
      <c r="T252" s="2"/>
      <c r="U252" s="2"/>
      <c r="V252" s="2"/>
      <c r="W252" s="2"/>
      <c r="X252" s="4"/>
    </row>
    <row r="253" spans="4:24">
      <c r="D253" s="2"/>
      <c r="E253" s="2"/>
      <c r="F253" s="2"/>
      <c r="G253" s="2"/>
      <c r="H253" s="2"/>
      <c r="I253" s="291"/>
      <c r="J253" s="291"/>
      <c r="K253" s="291"/>
      <c r="L253" s="351"/>
      <c r="M253" s="351"/>
      <c r="N253" s="351"/>
      <c r="O253" s="291"/>
      <c r="P253" s="291"/>
      <c r="Q253" s="291"/>
      <c r="R253" s="2"/>
      <c r="S253" s="2"/>
      <c r="T253" s="2"/>
      <c r="U253" s="2"/>
      <c r="V253" s="2"/>
      <c r="W253" s="2"/>
      <c r="X253" s="4"/>
    </row>
    <row r="254" spans="4:24">
      <c r="D254" s="2"/>
      <c r="E254" s="2"/>
      <c r="F254" s="2"/>
      <c r="G254" s="2"/>
      <c r="H254" s="2"/>
      <c r="I254" s="291"/>
      <c r="J254" s="291"/>
      <c r="K254" s="291"/>
      <c r="L254" s="351"/>
      <c r="M254" s="351"/>
      <c r="N254" s="351"/>
      <c r="O254" s="291"/>
      <c r="P254" s="291"/>
      <c r="Q254" s="291"/>
      <c r="R254" s="2"/>
      <c r="S254" s="2"/>
      <c r="T254" s="2"/>
      <c r="U254" s="2"/>
      <c r="V254" s="2"/>
      <c r="W254" s="2"/>
      <c r="X254" s="4"/>
    </row>
    <row r="255" spans="4:24">
      <c r="D255" s="2"/>
      <c r="E255" s="2"/>
      <c r="F255" s="2"/>
      <c r="G255" s="2"/>
      <c r="H255" s="2"/>
      <c r="I255" s="291"/>
      <c r="J255" s="291"/>
      <c r="K255" s="291"/>
      <c r="L255" s="351"/>
      <c r="M255" s="351"/>
      <c r="N255" s="351"/>
      <c r="O255" s="291"/>
      <c r="P255" s="291"/>
      <c r="Q255" s="291"/>
      <c r="R255" s="2"/>
      <c r="S255" s="2"/>
      <c r="T255" s="2"/>
      <c r="U255" s="2"/>
      <c r="V255" s="2"/>
      <c r="W255" s="2"/>
      <c r="X255" s="4"/>
    </row>
    <row r="256" spans="4:24">
      <c r="D256" s="2"/>
      <c r="E256" s="2"/>
      <c r="F256" s="2"/>
      <c r="G256" s="2"/>
      <c r="H256" s="2"/>
      <c r="I256" s="291"/>
      <c r="J256" s="291"/>
      <c r="K256" s="291"/>
      <c r="L256" s="351"/>
      <c r="M256" s="351"/>
      <c r="N256" s="351"/>
      <c r="O256" s="291"/>
      <c r="P256" s="291"/>
      <c r="Q256" s="291"/>
      <c r="R256" s="2"/>
      <c r="S256" s="2"/>
      <c r="T256" s="2"/>
      <c r="U256" s="2"/>
      <c r="V256" s="2"/>
      <c r="W256" s="2"/>
      <c r="X256" s="4"/>
    </row>
    <row r="257" spans="4:24">
      <c r="D257" s="2"/>
      <c r="E257" s="2"/>
      <c r="F257" s="2"/>
      <c r="G257" s="2"/>
      <c r="H257" s="2"/>
      <c r="I257" s="291"/>
      <c r="J257" s="291"/>
      <c r="K257" s="291"/>
      <c r="L257" s="351"/>
      <c r="M257" s="351"/>
      <c r="N257" s="351"/>
      <c r="O257" s="291"/>
      <c r="P257" s="291"/>
      <c r="Q257" s="291"/>
      <c r="R257" s="2"/>
      <c r="S257" s="2"/>
      <c r="T257" s="2"/>
      <c r="U257" s="2"/>
      <c r="V257" s="2"/>
      <c r="W257" s="2"/>
      <c r="X257" s="4"/>
    </row>
    <row r="258" spans="4:24">
      <c r="D258" s="2"/>
      <c r="E258" s="2"/>
      <c r="F258" s="2"/>
      <c r="G258" s="2"/>
      <c r="H258" s="2"/>
      <c r="I258" s="291"/>
      <c r="J258" s="291"/>
      <c r="K258" s="291"/>
      <c r="L258" s="351"/>
      <c r="M258" s="351"/>
      <c r="N258" s="351"/>
      <c r="O258" s="291"/>
      <c r="P258" s="291"/>
      <c r="Q258" s="291"/>
      <c r="R258" s="2"/>
      <c r="S258" s="2"/>
      <c r="T258" s="2"/>
      <c r="U258" s="2"/>
      <c r="V258" s="2"/>
      <c r="W258" s="2"/>
      <c r="X258" s="4"/>
    </row>
    <row r="259" spans="4:24">
      <c r="D259" s="2"/>
      <c r="E259" s="2"/>
      <c r="F259" s="2"/>
      <c r="G259" s="2"/>
      <c r="H259" s="2"/>
      <c r="I259" s="291"/>
      <c r="J259" s="291"/>
      <c r="K259" s="291"/>
      <c r="L259" s="351"/>
      <c r="M259" s="351"/>
      <c r="N259" s="351"/>
      <c r="O259" s="291"/>
      <c r="P259" s="291"/>
      <c r="Q259" s="291"/>
      <c r="R259" s="2"/>
      <c r="S259" s="2"/>
      <c r="T259" s="2"/>
      <c r="U259" s="2"/>
      <c r="V259" s="2"/>
      <c r="W259" s="2"/>
      <c r="X259" s="4"/>
    </row>
    <row r="260" spans="4:24">
      <c r="D260" s="2"/>
      <c r="E260" s="2"/>
      <c r="F260" s="2"/>
      <c r="G260" s="2"/>
      <c r="H260" s="2"/>
      <c r="I260" s="291"/>
      <c r="J260" s="291"/>
      <c r="K260" s="291"/>
      <c r="L260" s="351"/>
      <c r="M260" s="351"/>
      <c r="N260" s="351"/>
      <c r="O260" s="291"/>
      <c r="P260" s="291"/>
      <c r="Q260" s="291"/>
      <c r="R260" s="2"/>
      <c r="S260" s="2"/>
      <c r="T260" s="2"/>
      <c r="U260" s="2"/>
      <c r="V260" s="2"/>
      <c r="W260" s="2"/>
      <c r="X260" s="4"/>
    </row>
    <row r="261" spans="4:24">
      <c r="D261" s="2"/>
      <c r="E261" s="2"/>
      <c r="F261" s="2"/>
      <c r="G261" s="2"/>
      <c r="H261" s="2"/>
      <c r="I261" s="291"/>
      <c r="J261" s="291"/>
      <c r="K261" s="291"/>
      <c r="L261" s="351"/>
      <c r="M261" s="351"/>
      <c r="N261" s="351"/>
      <c r="O261" s="291"/>
      <c r="P261" s="291"/>
      <c r="Q261" s="291"/>
      <c r="R261" s="2"/>
      <c r="S261" s="2"/>
      <c r="T261" s="2"/>
      <c r="U261" s="2"/>
      <c r="V261" s="2"/>
      <c r="W261" s="2"/>
      <c r="X261" s="4"/>
    </row>
    <row r="262" spans="4:24">
      <c r="D262" s="2"/>
      <c r="E262" s="2"/>
      <c r="F262" s="2"/>
      <c r="G262" s="2"/>
      <c r="H262" s="2"/>
      <c r="I262" s="291"/>
      <c r="J262" s="291"/>
      <c r="K262" s="291"/>
      <c r="L262" s="351"/>
      <c r="M262" s="351"/>
      <c r="N262" s="351"/>
      <c r="O262" s="291"/>
      <c r="P262" s="291"/>
      <c r="Q262" s="291"/>
      <c r="R262" s="2"/>
      <c r="S262" s="2"/>
      <c r="T262" s="2"/>
      <c r="U262" s="2"/>
      <c r="V262" s="2"/>
      <c r="W262" s="2"/>
      <c r="X262" s="4"/>
    </row>
    <row r="263" spans="4:24">
      <c r="D263" s="2"/>
      <c r="E263" s="2"/>
      <c r="F263" s="2"/>
      <c r="G263" s="2"/>
      <c r="H263" s="2"/>
      <c r="I263" s="291"/>
      <c r="J263" s="291"/>
      <c r="K263" s="291"/>
      <c r="L263" s="351"/>
      <c r="M263" s="351"/>
      <c r="N263" s="351"/>
      <c r="O263" s="291"/>
      <c r="P263" s="291"/>
      <c r="Q263" s="291"/>
      <c r="R263" s="2"/>
      <c r="S263" s="2"/>
      <c r="T263" s="2"/>
      <c r="U263" s="2"/>
      <c r="V263" s="2"/>
      <c r="W263" s="2"/>
      <c r="X263" s="4"/>
    </row>
    <row r="264" spans="4:24">
      <c r="D264" s="2"/>
      <c r="E264" s="2"/>
      <c r="F264" s="2"/>
      <c r="G264" s="2"/>
      <c r="H264" s="2"/>
      <c r="I264" s="291"/>
      <c r="J264" s="291"/>
      <c r="K264" s="291"/>
      <c r="L264" s="351"/>
      <c r="M264" s="351"/>
      <c r="N264" s="351"/>
      <c r="O264" s="291"/>
      <c r="P264" s="291"/>
      <c r="Q264" s="291"/>
      <c r="R264" s="2"/>
      <c r="S264" s="2"/>
      <c r="T264" s="2"/>
      <c r="U264" s="2"/>
      <c r="V264" s="2"/>
      <c r="W264" s="2"/>
      <c r="X264" s="4"/>
    </row>
    <row r="265" spans="4:24">
      <c r="D265" s="2"/>
      <c r="E265" s="2"/>
      <c r="F265" s="2"/>
      <c r="G265" s="2"/>
      <c r="H265" s="2"/>
      <c r="I265" s="291"/>
      <c r="J265" s="291"/>
      <c r="K265" s="291"/>
      <c r="L265" s="351"/>
      <c r="M265" s="351"/>
      <c r="N265" s="351"/>
      <c r="O265" s="291"/>
      <c r="P265" s="291"/>
      <c r="Q265" s="291"/>
      <c r="R265" s="2"/>
      <c r="S265" s="2"/>
      <c r="T265" s="2"/>
      <c r="U265" s="2"/>
      <c r="V265" s="2"/>
      <c r="W265" s="2"/>
      <c r="X265" s="4"/>
    </row>
    <row r="266" spans="4:24">
      <c r="D266" s="2"/>
      <c r="E266" s="2"/>
      <c r="F266" s="2"/>
      <c r="G266" s="2"/>
      <c r="H266" s="2"/>
      <c r="I266" s="291"/>
      <c r="J266" s="291"/>
      <c r="K266" s="291"/>
      <c r="L266" s="351"/>
      <c r="M266" s="351"/>
      <c r="N266" s="351"/>
      <c r="O266" s="291"/>
      <c r="P266" s="291"/>
      <c r="Q266" s="291"/>
      <c r="R266" s="2"/>
      <c r="S266" s="2"/>
      <c r="T266" s="2"/>
      <c r="U266" s="2"/>
      <c r="V266" s="2"/>
      <c r="W266" s="2"/>
      <c r="X266" s="4"/>
    </row>
    <row r="267" spans="4:24">
      <c r="D267" s="2"/>
      <c r="E267" s="2"/>
      <c r="F267" s="2"/>
      <c r="G267" s="2"/>
      <c r="H267" s="2"/>
      <c r="I267" s="291"/>
      <c r="J267" s="291"/>
      <c r="K267" s="291"/>
      <c r="L267" s="351"/>
      <c r="M267" s="351"/>
      <c r="N267" s="351"/>
      <c r="O267" s="291"/>
      <c r="P267" s="291"/>
      <c r="Q267" s="291"/>
      <c r="R267" s="2"/>
      <c r="S267" s="2"/>
      <c r="T267" s="2"/>
      <c r="U267" s="2"/>
      <c r="V267" s="2"/>
      <c r="W267" s="2"/>
      <c r="X267" s="4"/>
    </row>
    <row r="268" spans="4:24">
      <c r="D268" s="2"/>
      <c r="E268" s="2"/>
      <c r="F268" s="2"/>
      <c r="G268" s="2"/>
      <c r="H268" s="2"/>
      <c r="I268" s="291"/>
      <c r="J268" s="291"/>
      <c r="K268" s="291"/>
      <c r="L268" s="351"/>
      <c r="M268" s="351"/>
      <c r="N268" s="351"/>
      <c r="O268" s="291"/>
      <c r="P268" s="291"/>
      <c r="Q268" s="291"/>
      <c r="R268" s="2"/>
      <c r="S268" s="2"/>
      <c r="T268" s="2"/>
      <c r="U268" s="2"/>
      <c r="V268" s="2"/>
      <c r="W268" s="2"/>
      <c r="X268" s="4"/>
    </row>
    <row r="269" spans="4:24">
      <c r="D269" s="2"/>
      <c r="E269" s="2"/>
      <c r="F269" s="2"/>
      <c r="G269" s="2"/>
      <c r="H269" s="2"/>
      <c r="I269" s="291"/>
      <c r="J269" s="291"/>
      <c r="K269" s="291"/>
      <c r="L269" s="351"/>
      <c r="M269" s="351"/>
      <c r="N269" s="351"/>
      <c r="O269" s="291"/>
      <c r="P269" s="291"/>
      <c r="Q269" s="291"/>
      <c r="R269" s="2"/>
      <c r="S269" s="2"/>
      <c r="T269" s="2"/>
      <c r="U269" s="2"/>
      <c r="V269" s="2"/>
      <c r="W269" s="2"/>
      <c r="X269" s="4"/>
    </row>
    <row r="270" spans="4:24">
      <c r="D270" s="2"/>
      <c r="E270" s="2"/>
      <c r="F270" s="2"/>
      <c r="G270" s="2"/>
      <c r="H270" s="2"/>
      <c r="I270" s="291"/>
      <c r="J270" s="291"/>
      <c r="K270" s="291"/>
      <c r="L270" s="351"/>
      <c r="M270" s="351"/>
      <c r="N270" s="351"/>
      <c r="O270" s="291"/>
      <c r="P270" s="291"/>
      <c r="Q270" s="291"/>
      <c r="R270" s="2"/>
      <c r="S270" s="2"/>
      <c r="T270" s="2"/>
      <c r="U270" s="2"/>
      <c r="V270" s="2"/>
      <c r="W270" s="2"/>
      <c r="X270" s="4"/>
    </row>
    <row r="271" spans="4:24">
      <c r="D271" s="2"/>
      <c r="E271" s="2"/>
      <c r="F271" s="2"/>
      <c r="G271" s="2"/>
      <c r="H271" s="2"/>
      <c r="I271" s="291"/>
      <c r="J271" s="291"/>
      <c r="K271" s="291"/>
      <c r="L271" s="351"/>
      <c r="M271" s="351"/>
      <c r="N271" s="351"/>
      <c r="O271" s="291"/>
      <c r="P271" s="291"/>
      <c r="Q271" s="291"/>
      <c r="R271" s="2"/>
      <c r="S271" s="2"/>
      <c r="T271" s="2"/>
      <c r="U271" s="2"/>
      <c r="V271" s="2"/>
      <c r="W271" s="2"/>
      <c r="X271" s="4"/>
    </row>
    <row r="272" spans="4:24">
      <c r="D272" s="2"/>
      <c r="E272" s="2"/>
      <c r="F272" s="2"/>
      <c r="G272" s="2"/>
      <c r="H272" s="2"/>
      <c r="I272" s="291"/>
      <c r="J272" s="291"/>
      <c r="K272" s="291"/>
      <c r="L272" s="351"/>
      <c r="M272" s="351"/>
      <c r="N272" s="351"/>
      <c r="O272" s="291"/>
      <c r="P272" s="291"/>
      <c r="Q272" s="291"/>
      <c r="R272" s="2"/>
      <c r="S272" s="2"/>
      <c r="T272" s="2"/>
      <c r="U272" s="2"/>
      <c r="V272" s="2"/>
      <c r="W272" s="2"/>
      <c r="X272" s="4"/>
    </row>
    <row r="273" spans="4:24">
      <c r="D273" s="2"/>
      <c r="E273" s="2"/>
      <c r="F273" s="2"/>
      <c r="G273" s="2"/>
      <c r="H273" s="2"/>
      <c r="I273" s="291"/>
      <c r="J273" s="291"/>
      <c r="K273" s="291"/>
      <c r="L273" s="351"/>
      <c r="M273" s="351"/>
      <c r="N273" s="351"/>
      <c r="O273" s="291"/>
      <c r="P273" s="291"/>
      <c r="Q273" s="291"/>
      <c r="R273" s="2"/>
      <c r="S273" s="2"/>
      <c r="T273" s="2"/>
      <c r="U273" s="2"/>
      <c r="V273" s="2"/>
      <c r="W273" s="2"/>
      <c r="X273" s="4"/>
    </row>
    <row r="274" spans="4:24">
      <c r="D274" s="2"/>
      <c r="E274" s="2"/>
      <c r="F274" s="2"/>
      <c r="G274" s="2"/>
      <c r="H274" s="2"/>
      <c r="I274" s="291"/>
      <c r="J274" s="291"/>
      <c r="K274" s="291"/>
      <c r="L274" s="351"/>
      <c r="M274" s="351"/>
      <c r="N274" s="351"/>
      <c r="O274" s="291"/>
      <c r="P274" s="291"/>
      <c r="Q274" s="291"/>
      <c r="R274" s="2"/>
      <c r="S274" s="2"/>
      <c r="T274" s="2"/>
      <c r="U274" s="2"/>
      <c r="V274" s="2"/>
      <c r="W274" s="2"/>
      <c r="X274" s="4"/>
    </row>
    <row r="275" spans="4:24">
      <c r="D275" s="2"/>
      <c r="E275" s="2"/>
      <c r="F275" s="2"/>
      <c r="G275" s="2"/>
      <c r="H275" s="2"/>
      <c r="I275" s="291"/>
      <c r="J275" s="291"/>
      <c r="K275" s="291"/>
      <c r="L275" s="351"/>
      <c r="M275" s="351"/>
      <c r="N275" s="351"/>
      <c r="O275" s="291"/>
      <c r="P275" s="291"/>
      <c r="Q275" s="291"/>
      <c r="R275" s="2"/>
      <c r="S275" s="2"/>
      <c r="T275" s="2"/>
      <c r="U275" s="2"/>
      <c r="V275" s="2"/>
      <c r="W275" s="2"/>
      <c r="X275" s="4"/>
    </row>
    <row r="276" spans="4:24">
      <c r="D276" s="2"/>
      <c r="E276" s="2"/>
      <c r="F276" s="2"/>
      <c r="G276" s="2"/>
      <c r="H276" s="2"/>
      <c r="I276" s="291"/>
      <c r="J276" s="291"/>
      <c r="K276" s="291"/>
      <c r="L276" s="351"/>
      <c r="M276" s="351"/>
      <c r="N276" s="351"/>
      <c r="O276" s="291"/>
      <c r="P276" s="291"/>
      <c r="Q276" s="291"/>
      <c r="R276" s="2"/>
      <c r="S276" s="2"/>
      <c r="T276" s="2"/>
      <c r="U276" s="2"/>
      <c r="V276" s="2"/>
      <c r="W276" s="2"/>
      <c r="X276" s="4"/>
    </row>
    <row r="277" spans="4:24">
      <c r="D277" s="2"/>
      <c r="E277" s="2"/>
      <c r="F277" s="2"/>
      <c r="G277" s="2"/>
      <c r="H277" s="2"/>
      <c r="I277" s="291"/>
      <c r="J277" s="291"/>
      <c r="K277" s="291"/>
      <c r="L277" s="351"/>
      <c r="M277" s="351"/>
      <c r="N277" s="351"/>
      <c r="O277" s="291"/>
      <c r="P277" s="291"/>
      <c r="Q277" s="291"/>
      <c r="R277" s="2"/>
      <c r="S277" s="2"/>
      <c r="T277" s="2"/>
      <c r="U277" s="2"/>
      <c r="V277" s="2"/>
      <c r="W277" s="2"/>
      <c r="X277" s="4"/>
    </row>
    <row r="278" spans="4:24">
      <c r="D278" s="2"/>
      <c r="E278" s="2"/>
      <c r="F278" s="2"/>
      <c r="G278" s="2"/>
      <c r="H278" s="2"/>
      <c r="I278" s="291"/>
      <c r="J278" s="291"/>
      <c r="K278" s="291"/>
      <c r="L278" s="351"/>
      <c r="M278" s="351"/>
      <c r="N278" s="351"/>
      <c r="O278" s="291"/>
      <c r="P278" s="291"/>
      <c r="Q278" s="291"/>
      <c r="R278" s="2"/>
      <c r="S278" s="2"/>
      <c r="T278" s="2"/>
      <c r="U278" s="2"/>
      <c r="V278" s="2"/>
      <c r="W278" s="2"/>
      <c r="X278" s="4"/>
    </row>
    <row r="279" spans="4:24">
      <c r="D279" s="2"/>
      <c r="E279" s="2"/>
      <c r="F279" s="2"/>
      <c r="G279" s="2"/>
      <c r="H279" s="2"/>
      <c r="I279" s="291"/>
      <c r="J279" s="291"/>
      <c r="K279" s="291"/>
      <c r="L279" s="351"/>
      <c r="M279" s="351"/>
      <c r="N279" s="351"/>
      <c r="O279" s="291"/>
      <c r="P279" s="291"/>
      <c r="Q279" s="291"/>
      <c r="R279" s="2"/>
      <c r="S279" s="2"/>
      <c r="T279" s="2"/>
      <c r="U279" s="2"/>
      <c r="V279" s="2"/>
      <c r="W279" s="2"/>
      <c r="X279" s="4"/>
    </row>
    <row r="280" spans="4:24">
      <c r="D280" s="2"/>
      <c r="E280" s="2"/>
      <c r="F280" s="2"/>
      <c r="G280" s="2"/>
      <c r="H280" s="2"/>
      <c r="I280" s="291"/>
      <c r="J280" s="291"/>
      <c r="K280" s="291"/>
      <c r="L280" s="351"/>
      <c r="M280" s="351"/>
      <c r="N280" s="351"/>
      <c r="O280" s="291"/>
      <c r="P280" s="291"/>
      <c r="Q280" s="291"/>
      <c r="R280" s="2"/>
      <c r="S280" s="2"/>
      <c r="T280" s="2"/>
      <c r="U280" s="2"/>
      <c r="V280" s="2"/>
      <c r="W280" s="2"/>
      <c r="X280" s="4"/>
    </row>
    <row r="281" spans="4:24">
      <c r="D281" s="2"/>
      <c r="E281" s="2"/>
      <c r="F281" s="2"/>
      <c r="G281" s="2"/>
      <c r="H281" s="2"/>
      <c r="I281" s="291"/>
      <c r="J281" s="291"/>
      <c r="K281" s="291"/>
      <c r="L281" s="351"/>
      <c r="M281" s="351"/>
      <c r="N281" s="351"/>
      <c r="O281" s="291"/>
      <c r="P281" s="291"/>
      <c r="Q281" s="291"/>
      <c r="R281" s="2"/>
      <c r="S281" s="2"/>
      <c r="T281" s="2"/>
      <c r="U281" s="2"/>
      <c r="V281" s="2"/>
      <c r="W281" s="2"/>
      <c r="X281" s="4"/>
    </row>
    <row r="282" spans="4:24">
      <c r="D282" s="2"/>
      <c r="E282" s="2"/>
      <c r="F282" s="2"/>
      <c r="G282" s="2"/>
      <c r="H282" s="2"/>
      <c r="I282" s="291"/>
      <c r="J282" s="291"/>
      <c r="K282" s="291"/>
      <c r="L282" s="351"/>
      <c r="M282" s="351"/>
      <c r="N282" s="351"/>
      <c r="O282" s="291"/>
      <c r="P282" s="291"/>
      <c r="Q282" s="291"/>
      <c r="R282" s="2"/>
      <c r="S282" s="2"/>
      <c r="T282" s="2"/>
      <c r="U282" s="2"/>
      <c r="V282" s="2"/>
      <c r="W282" s="2"/>
      <c r="X282" s="4"/>
    </row>
    <row r="283" spans="4:24">
      <c r="D283" s="2"/>
      <c r="E283" s="2"/>
      <c r="F283" s="2"/>
      <c r="G283" s="2"/>
      <c r="H283" s="2"/>
      <c r="I283" s="291"/>
      <c r="J283" s="291"/>
      <c r="K283" s="291"/>
      <c r="L283" s="351"/>
      <c r="M283" s="351"/>
      <c r="N283" s="351"/>
      <c r="O283" s="291"/>
      <c r="P283" s="291"/>
      <c r="Q283" s="291"/>
      <c r="R283" s="2"/>
      <c r="S283" s="2"/>
      <c r="T283" s="2"/>
      <c r="U283" s="2"/>
      <c r="V283" s="2"/>
      <c r="W283" s="2"/>
      <c r="X283" s="4"/>
    </row>
    <row r="284" spans="4:24">
      <c r="D284" s="2"/>
      <c r="E284" s="2"/>
      <c r="F284" s="2"/>
      <c r="G284" s="2"/>
      <c r="H284" s="2"/>
      <c r="I284" s="291"/>
      <c r="J284" s="291"/>
      <c r="K284" s="291"/>
      <c r="L284" s="351"/>
      <c r="M284" s="351"/>
      <c r="N284" s="351"/>
      <c r="O284" s="291"/>
      <c r="P284" s="291"/>
      <c r="Q284" s="291"/>
      <c r="R284" s="2"/>
      <c r="S284" s="2"/>
      <c r="T284" s="2"/>
      <c r="U284" s="2"/>
      <c r="V284" s="2"/>
      <c r="W284" s="2"/>
      <c r="X284" s="4"/>
    </row>
    <row r="285" spans="4:24">
      <c r="D285" s="2"/>
      <c r="E285" s="2"/>
      <c r="F285" s="2"/>
      <c r="G285" s="2"/>
      <c r="H285" s="2"/>
      <c r="I285" s="291"/>
      <c r="J285" s="291"/>
      <c r="K285" s="291"/>
      <c r="L285" s="351"/>
      <c r="M285" s="351"/>
      <c r="N285" s="351"/>
      <c r="O285" s="291"/>
      <c r="P285" s="291"/>
      <c r="Q285" s="291"/>
      <c r="R285" s="2"/>
      <c r="S285" s="2"/>
      <c r="T285" s="2"/>
      <c r="U285" s="2"/>
      <c r="V285" s="2"/>
      <c r="W285" s="2"/>
      <c r="X285" s="4"/>
    </row>
    <row r="286" spans="4:24">
      <c r="D286" s="2"/>
      <c r="E286" s="2"/>
      <c r="F286" s="2"/>
      <c r="G286" s="2"/>
      <c r="H286" s="2"/>
      <c r="I286" s="291"/>
      <c r="J286" s="291"/>
      <c r="K286" s="291"/>
      <c r="L286" s="351"/>
      <c r="M286" s="351"/>
      <c r="N286" s="351"/>
      <c r="O286" s="291"/>
      <c r="P286" s="291"/>
      <c r="Q286" s="291"/>
      <c r="R286" s="2"/>
      <c r="S286" s="2"/>
      <c r="T286" s="2"/>
      <c r="U286" s="2"/>
      <c r="V286" s="2"/>
      <c r="W286" s="2"/>
      <c r="X286" s="4"/>
    </row>
    <row r="287" spans="4:24">
      <c r="D287" s="2"/>
      <c r="E287" s="2"/>
      <c r="F287" s="2"/>
      <c r="G287" s="2"/>
      <c r="H287" s="2"/>
      <c r="I287" s="291"/>
      <c r="J287" s="291"/>
      <c r="K287" s="291"/>
      <c r="L287" s="351"/>
      <c r="M287" s="351"/>
      <c r="N287" s="351"/>
      <c r="O287" s="291"/>
      <c r="P287" s="291"/>
      <c r="Q287" s="291"/>
      <c r="R287" s="2"/>
      <c r="S287" s="2"/>
      <c r="T287" s="2"/>
      <c r="U287" s="2"/>
      <c r="V287" s="2"/>
      <c r="W287" s="2"/>
      <c r="X287" s="4"/>
    </row>
    <row r="288" spans="4:24">
      <c r="D288" s="2"/>
      <c r="E288" s="2"/>
      <c r="F288" s="2"/>
      <c r="G288" s="2"/>
      <c r="H288" s="2"/>
      <c r="I288" s="291"/>
      <c r="J288" s="291"/>
      <c r="K288" s="291"/>
      <c r="L288" s="351"/>
      <c r="M288" s="351"/>
      <c r="N288" s="351"/>
      <c r="O288" s="291"/>
      <c r="P288" s="291"/>
      <c r="Q288" s="291"/>
      <c r="R288" s="2"/>
      <c r="S288" s="2"/>
      <c r="T288" s="2"/>
      <c r="U288" s="2"/>
      <c r="V288" s="2"/>
      <c r="W288" s="2"/>
      <c r="X288" s="4"/>
    </row>
    <row r="289" spans="4:24">
      <c r="D289" s="2"/>
      <c r="E289" s="2"/>
      <c r="F289" s="2"/>
      <c r="G289" s="2"/>
      <c r="H289" s="2"/>
      <c r="I289" s="291"/>
      <c r="J289" s="291"/>
      <c r="K289" s="291"/>
      <c r="L289" s="351"/>
      <c r="M289" s="351"/>
      <c r="N289" s="351"/>
      <c r="O289" s="291"/>
      <c r="P289" s="291"/>
      <c r="Q289" s="291"/>
      <c r="R289" s="2"/>
      <c r="S289" s="2"/>
      <c r="T289" s="2"/>
      <c r="U289" s="2"/>
      <c r="V289" s="2"/>
      <c r="W289" s="2"/>
      <c r="X289" s="4"/>
    </row>
    <row r="290" spans="4:24">
      <c r="D290" s="2"/>
      <c r="E290" s="2"/>
      <c r="F290" s="2"/>
      <c r="G290" s="2"/>
      <c r="H290" s="2"/>
      <c r="I290" s="291"/>
      <c r="J290" s="291"/>
      <c r="K290" s="291"/>
      <c r="L290" s="351"/>
      <c r="M290" s="351"/>
      <c r="N290" s="351"/>
      <c r="O290" s="291"/>
      <c r="P290" s="291"/>
      <c r="Q290" s="291"/>
      <c r="R290" s="2"/>
      <c r="S290" s="2"/>
      <c r="T290" s="2"/>
      <c r="U290" s="2"/>
      <c r="V290" s="2"/>
      <c r="W290" s="2"/>
      <c r="X290" s="4"/>
    </row>
    <row r="291" spans="4:24">
      <c r="D291" s="2"/>
      <c r="E291" s="2"/>
      <c r="F291" s="2"/>
      <c r="G291" s="2"/>
      <c r="H291" s="2"/>
      <c r="I291" s="291"/>
      <c r="J291" s="291"/>
      <c r="K291" s="291"/>
      <c r="L291" s="351"/>
      <c r="M291" s="351"/>
      <c r="N291" s="351"/>
      <c r="O291" s="291"/>
      <c r="P291" s="291"/>
      <c r="Q291" s="291"/>
      <c r="R291" s="2"/>
      <c r="S291" s="2"/>
      <c r="T291" s="2"/>
      <c r="U291" s="2"/>
      <c r="V291" s="2"/>
      <c r="W291" s="2"/>
      <c r="X291" s="4"/>
    </row>
    <row r="292" spans="4:24">
      <c r="D292" s="2"/>
      <c r="E292" s="2"/>
      <c r="F292" s="2"/>
      <c r="G292" s="2"/>
      <c r="H292" s="2"/>
      <c r="I292" s="291"/>
      <c r="J292" s="291"/>
      <c r="K292" s="291"/>
      <c r="L292" s="351"/>
      <c r="M292" s="351"/>
      <c r="N292" s="351"/>
      <c r="O292" s="291"/>
      <c r="P292" s="291"/>
      <c r="Q292" s="291"/>
      <c r="R292" s="2"/>
      <c r="S292" s="2"/>
      <c r="T292" s="2"/>
      <c r="U292" s="2"/>
      <c r="V292" s="2"/>
      <c r="W292" s="2"/>
      <c r="X292" s="4"/>
    </row>
    <row r="293" spans="4:24">
      <c r="D293" s="2"/>
      <c r="E293" s="2"/>
      <c r="F293" s="2"/>
      <c r="G293" s="2"/>
      <c r="H293" s="2"/>
      <c r="I293" s="291"/>
      <c r="J293" s="291"/>
      <c r="K293" s="291"/>
      <c r="L293" s="351"/>
      <c r="M293" s="351"/>
      <c r="N293" s="351"/>
      <c r="O293" s="291"/>
      <c r="P293" s="291"/>
      <c r="Q293" s="291"/>
      <c r="R293" s="2"/>
      <c r="S293" s="2"/>
      <c r="T293" s="2"/>
      <c r="U293" s="2"/>
      <c r="V293" s="2"/>
      <c r="W293" s="2"/>
      <c r="X293" s="4"/>
    </row>
  </sheetData>
  <mergeCells count="29">
    <mergeCell ref="B98:X98"/>
    <mergeCell ref="B100:C100"/>
    <mergeCell ref="B102:C102"/>
    <mergeCell ref="R7:T7"/>
    <mergeCell ref="U7:W7"/>
    <mergeCell ref="X7:X8"/>
    <mergeCell ref="F7:H7"/>
    <mergeCell ref="B10:X10"/>
    <mergeCell ref="B95:C95"/>
    <mergeCell ref="D7:D8"/>
    <mergeCell ref="B11:X11"/>
    <mergeCell ref="B73:C73"/>
    <mergeCell ref="B83:X83"/>
    <mergeCell ref="B87:C87"/>
    <mergeCell ref="A114:X114"/>
    <mergeCell ref="B91:X91"/>
    <mergeCell ref="I7:K7"/>
    <mergeCell ref="L7:N7"/>
    <mergeCell ref="O7:Q7"/>
    <mergeCell ref="E7:E8"/>
    <mergeCell ref="A6:X6"/>
    <mergeCell ref="J1:X1"/>
    <mergeCell ref="J2:X2"/>
    <mergeCell ref="J3:X3"/>
    <mergeCell ref="J4:X4"/>
    <mergeCell ref="J5:X5"/>
    <mergeCell ref="A7:A8"/>
    <mergeCell ref="B7:B8"/>
    <mergeCell ref="C7:C8"/>
  </mergeCells>
  <phoneticPr fontId="28" type="noConversion"/>
  <pageMargins left="0.15748031496062992" right="0.15748031496062992" top="0.15748031496062992" bottom="0.16" header="0.18" footer="0.31496062992125984"/>
  <pageSetup paperSize="9" scale="6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N293"/>
  <sheetViews>
    <sheetView view="pageBreakPreview" zoomScale="60" workbookViewId="0">
      <selection sqref="A1:IV65536"/>
    </sheetView>
  </sheetViews>
  <sheetFormatPr defaultRowHeight="15.75"/>
  <cols>
    <col min="1" max="1" width="5.85546875" style="116" customWidth="1"/>
    <col min="2" max="2" width="40.285156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253" customWidth="1"/>
    <col min="10" max="10" width="8.140625" style="253" customWidth="1"/>
    <col min="11" max="11" width="11" style="253" customWidth="1"/>
    <col min="12" max="12" width="7" style="253" customWidth="1"/>
    <col min="13" max="13" width="7.28515625" style="253" customWidth="1"/>
    <col min="14" max="14" width="9" style="253" customWidth="1"/>
    <col min="15" max="15" width="7" style="253" customWidth="1"/>
    <col min="16" max="16" width="7.28515625" style="253" customWidth="1"/>
    <col min="17" max="17" width="9" style="253" customWidth="1"/>
    <col min="18" max="18" width="7.42578125" style="1" customWidth="1"/>
    <col min="19" max="19" width="8" style="1" customWidth="1"/>
    <col min="20" max="20" width="10.28515625" style="1" customWidth="1"/>
    <col min="21" max="21" width="7.42578125" style="1" customWidth="1"/>
    <col min="22" max="22" width="8" style="1" customWidth="1"/>
    <col min="23" max="23" width="10.28515625" style="1" customWidth="1"/>
    <col min="24" max="24" width="14.140625" style="3" customWidth="1"/>
    <col min="25" max="25" width="44.5703125" style="5" customWidth="1"/>
    <col min="26" max="16384" width="9.140625" style="1"/>
  </cols>
  <sheetData>
    <row r="1" spans="1:38" s="3" customFormat="1">
      <c r="A1" s="117"/>
      <c r="I1" s="253"/>
      <c r="J1" s="468" t="s">
        <v>71</v>
      </c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119"/>
    </row>
    <row r="2" spans="1:38" s="3" customFormat="1">
      <c r="A2" s="117"/>
      <c r="I2" s="311"/>
      <c r="J2" s="501" t="s">
        <v>312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119"/>
    </row>
    <row r="3" spans="1:38" s="3" customFormat="1">
      <c r="A3" s="117"/>
      <c r="I3" s="312"/>
      <c r="J3" s="501" t="s">
        <v>185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119"/>
    </row>
    <row r="4" spans="1:38" s="3" customFormat="1">
      <c r="A4" s="117"/>
      <c r="I4" s="254"/>
      <c r="J4" s="468" t="s">
        <v>71</v>
      </c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119"/>
    </row>
    <row r="5" spans="1:38" s="3" customFormat="1" ht="29.25" customHeight="1">
      <c r="A5" s="117"/>
      <c r="I5" s="254"/>
      <c r="J5" s="500" t="s">
        <v>335</v>
      </c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119"/>
    </row>
    <row r="6" spans="1:38" s="3" customFormat="1" ht="18.75">
      <c r="A6" s="483" t="s">
        <v>321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119"/>
    </row>
    <row r="7" spans="1:38" s="3" customFormat="1" ht="15">
      <c r="A7" s="476" t="s">
        <v>57</v>
      </c>
      <c r="B7" s="478" t="s">
        <v>64</v>
      </c>
      <c r="C7" s="499" t="s">
        <v>65</v>
      </c>
      <c r="D7" s="478" t="s">
        <v>66</v>
      </c>
      <c r="E7" s="478" t="s">
        <v>67</v>
      </c>
      <c r="F7" s="480" t="s">
        <v>58</v>
      </c>
      <c r="G7" s="480"/>
      <c r="H7" s="480"/>
      <c r="I7" s="480" t="s">
        <v>72</v>
      </c>
      <c r="J7" s="480"/>
      <c r="K7" s="480"/>
      <c r="L7" s="480" t="s">
        <v>186</v>
      </c>
      <c r="M7" s="480"/>
      <c r="N7" s="480"/>
      <c r="O7" s="480" t="s">
        <v>361</v>
      </c>
      <c r="P7" s="480"/>
      <c r="Q7" s="480"/>
      <c r="R7" s="488" t="s">
        <v>533</v>
      </c>
      <c r="S7" s="489"/>
      <c r="T7" s="490"/>
      <c r="U7" s="488" t="s">
        <v>588</v>
      </c>
      <c r="V7" s="489"/>
      <c r="W7" s="490"/>
      <c r="X7" s="478" t="s">
        <v>322</v>
      </c>
      <c r="Y7" s="119"/>
    </row>
    <row r="8" spans="1:38" s="3" customFormat="1" ht="88.5">
      <c r="A8" s="477"/>
      <c r="B8" s="479"/>
      <c r="C8" s="479"/>
      <c r="D8" s="479"/>
      <c r="E8" s="479"/>
      <c r="F8" s="120" t="s">
        <v>68</v>
      </c>
      <c r="G8" s="120" t="s">
        <v>323</v>
      </c>
      <c r="H8" s="120" t="s">
        <v>324</v>
      </c>
      <c r="I8" s="255" t="s">
        <v>68</v>
      </c>
      <c r="J8" s="255" t="s">
        <v>323</v>
      </c>
      <c r="K8" s="255" t="s">
        <v>324</v>
      </c>
      <c r="L8" s="255" t="s">
        <v>68</v>
      </c>
      <c r="M8" s="255" t="s">
        <v>323</v>
      </c>
      <c r="N8" s="255" t="s">
        <v>324</v>
      </c>
      <c r="O8" s="255" t="s">
        <v>68</v>
      </c>
      <c r="P8" s="255" t="s">
        <v>323</v>
      </c>
      <c r="Q8" s="255" t="s">
        <v>324</v>
      </c>
      <c r="R8" s="120" t="s">
        <v>68</v>
      </c>
      <c r="S8" s="120" t="s">
        <v>323</v>
      </c>
      <c r="T8" s="120" t="s">
        <v>324</v>
      </c>
      <c r="U8" s="120" t="s">
        <v>68</v>
      </c>
      <c r="V8" s="120" t="s">
        <v>323</v>
      </c>
      <c r="W8" s="120" t="s">
        <v>324</v>
      </c>
      <c r="X8" s="479"/>
      <c r="Y8" s="119"/>
    </row>
    <row r="9" spans="1:38" s="3" customFormat="1">
      <c r="A9" s="121">
        <v>1</v>
      </c>
      <c r="B9" s="122">
        <v>2</v>
      </c>
      <c r="C9" s="122">
        <v>3</v>
      </c>
      <c r="D9" s="122">
        <v>4</v>
      </c>
      <c r="E9" s="122">
        <v>5</v>
      </c>
      <c r="F9" s="122">
        <v>6</v>
      </c>
      <c r="G9" s="122">
        <v>7</v>
      </c>
      <c r="H9" s="122">
        <v>8</v>
      </c>
      <c r="I9" s="256">
        <v>9</v>
      </c>
      <c r="J9" s="256">
        <v>10</v>
      </c>
      <c r="K9" s="256">
        <v>11</v>
      </c>
      <c r="L9" s="256">
        <v>12</v>
      </c>
      <c r="M9" s="256">
        <v>13</v>
      </c>
      <c r="N9" s="256">
        <v>14</v>
      </c>
      <c r="O9" s="256">
        <v>15</v>
      </c>
      <c r="P9" s="256">
        <v>16</v>
      </c>
      <c r="Q9" s="256">
        <v>17</v>
      </c>
      <c r="R9" s="122">
        <v>18</v>
      </c>
      <c r="S9" s="122">
        <v>19</v>
      </c>
      <c r="T9" s="122">
        <v>20</v>
      </c>
      <c r="U9" s="122">
        <v>21</v>
      </c>
      <c r="V9" s="122">
        <v>22</v>
      </c>
      <c r="W9" s="122">
        <v>23</v>
      </c>
      <c r="X9" s="122">
        <v>24</v>
      </c>
      <c r="Y9" s="119"/>
    </row>
    <row r="10" spans="1:38" s="3" customFormat="1">
      <c r="A10" s="121"/>
      <c r="B10" s="485" t="s">
        <v>209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7"/>
      <c r="Y10" s="119"/>
    </row>
    <row r="11" spans="1:38" s="3" customFormat="1">
      <c r="A11" s="121" t="s">
        <v>319</v>
      </c>
      <c r="B11" s="461" t="s">
        <v>73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3"/>
      <c r="Y11" s="123"/>
      <c r="Z11" s="124"/>
      <c r="AA11" s="124"/>
      <c r="AB11" s="124"/>
      <c r="AC11" s="124"/>
      <c r="AD11" s="124"/>
      <c r="AE11" s="124"/>
      <c r="AF11" s="125"/>
      <c r="AG11" s="125"/>
      <c r="AH11" s="125"/>
      <c r="AI11" s="125"/>
      <c r="AJ11" s="125"/>
      <c r="AK11" s="126"/>
      <c r="AL11" s="126"/>
    </row>
    <row r="12" spans="1:38" s="3" customFormat="1" ht="51">
      <c r="A12" s="127" t="s">
        <v>59</v>
      </c>
      <c r="B12" s="128" t="s">
        <v>74</v>
      </c>
      <c r="C12" s="129"/>
      <c r="D12" s="130"/>
      <c r="E12" s="130"/>
      <c r="F12" s="131"/>
      <c r="G12" s="131"/>
      <c r="H12" s="131"/>
      <c r="I12" s="257"/>
      <c r="J12" s="257"/>
      <c r="K12" s="257"/>
      <c r="L12" s="257"/>
      <c r="M12" s="257"/>
      <c r="N12" s="257"/>
      <c r="O12" s="257"/>
      <c r="P12" s="257"/>
      <c r="Q12" s="257"/>
      <c r="R12" s="131"/>
      <c r="S12" s="131"/>
      <c r="T12" s="131"/>
      <c r="U12" s="131"/>
      <c r="V12" s="131"/>
      <c r="W12" s="131"/>
      <c r="X12" s="132"/>
      <c r="Y12" s="133"/>
    </row>
    <row r="13" spans="1:38" s="126" customFormat="1" ht="114.75">
      <c r="A13" s="134" t="s">
        <v>60</v>
      </c>
      <c r="B13" s="72" t="s">
        <v>77</v>
      </c>
      <c r="C13" s="135" t="s">
        <v>78</v>
      </c>
      <c r="D13" s="113" t="s">
        <v>585</v>
      </c>
      <c r="E13" s="135" t="s">
        <v>569</v>
      </c>
      <c r="F13" s="136" t="s">
        <v>417</v>
      </c>
      <c r="G13" s="138" t="s">
        <v>346</v>
      </c>
      <c r="H13" s="115">
        <v>600</v>
      </c>
      <c r="I13" s="258" t="s">
        <v>445</v>
      </c>
      <c r="J13" s="259" t="s">
        <v>419</v>
      </c>
      <c r="K13" s="260">
        <v>6800</v>
      </c>
      <c r="L13" s="258" t="s">
        <v>589</v>
      </c>
      <c r="M13" s="259" t="s">
        <v>560</v>
      </c>
      <c r="N13" s="260">
        <v>4296</v>
      </c>
      <c r="O13" s="258" t="s">
        <v>590</v>
      </c>
      <c r="P13" s="259" t="s">
        <v>552</v>
      </c>
      <c r="Q13" s="260">
        <v>1796</v>
      </c>
      <c r="R13" s="138" t="s">
        <v>553</v>
      </c>
      <c r="S13" s="138" t="s">
        <v>554</v>
      </c>
      <c r="T13" s="115">
        <v>1796</v>
      </c>
      <c r="U13" s="136" t="s">
        <v>591</v>
      </c>
      <c r="V13" s="138" t="s">
        <v>556</v>
      </c>
      <c r="W13" s="115">
        <v>2904</v>
      </c>
      <c r="X13" s="115">
        <f>H13+K13+W13+N13+Q13+T13</f>
        <v>18192</v>
      </c>
      <c r="Y13" s="123"/>
    </row>
    <row r="14" spans="1:38" s="3" customFormat="1" ht="90">
      <c r="A14" s="139" t="s">
        <v>61</v>
      </c>
      <c r="B14" s="140" t="s">
        <v>75</v>
      </c>
      <c r="C14" s="141" t="s">
        <v>373</v>
      </c>
      <c r="D14" s="142" t="s">
        <v>584</v>
      </c>
      <c r="E14" s="141" t="s">
        <v>566</v>
      </c>
      <c r="F14" s="143">
        <v>0</v>
      </c>
      <c r="G14" s="144">
        <v>0</v>
      </c>
      <c r="H14" s="145">
        <v>0</v>
      </c>
      <c r="I14" s="261">
        <v>0</v>
      </c>
      <c r="J14" s="262">
        <v>0</v>
      </c>
      <c r="K14" s="263">
        <v>0</v>
      </c>
      <c r="L14" s="261">
        <v>0</v>
      </c>
      <c r="M14" s="262">
        <v>0</v>
      </c>
      <c r="N14" s="263">
        <v>0</v>
      </c>
      <c r="O14" s="261">
        <v>0</v>
      </c>
      <c r="P14" s="262">
        <v>0</v>
      </c>
      <c r="Q14" s="263">
        <v>0</v>
      </c>
      <c r="R14" s="143">
        <v>0</v>
      </c>
      <c r="S14" s="144">
        <v>0</v>
      </c>
      <c r="T14" s="145">
        <v>0</v>
      </c>
      <c r="U14" s="143" t="s">
        <v>326</v>
      </c>
      <c r="V14" s="146" t="s">
        <v>339</v>
      </c>
      <c r="W14" s="145">
        <v>685</v>
      </c>
      <c r="X14" s="115">
        <f>H14+K14+W14+N14+Q14</f>
        <v>685</v>
      </c>
      <c r="Y14" s="123"/>
    </row>
    <row r="15" spans="1:38" s="153" customFormat="1">
      <c r="A15" s="134" t="s">
        <v>62</v>
      </c>
      <c r="B15" s="147" t="s">
        <v>79</v>
      </c>
      <c r="C15" s="148"/>
      <c r="D15" s="148"/>
      <c r="E15" s="148"/>
      <c r="F15" s="149">
        <v>4</v>
      </c>
      <c r="G15" s="150"/>
      <c r="H15" s="151">
        <f>H13+H14</f>
        <v>600</v>
      </c>
      <c r="I15" s="264">
        <v>94</v>
      </c>
      <c r="J15" s="265"/>
      <c r="K15" s="266">
        <f>K13+K14</f>
        <v>6800</v>
      </c>
      <c r="L15" s="264">
        <v>64</v>
      </c>
      <c r="M15" s="265"/>
      <c r="N15" s="266">
        <f>N13+N14</f>
        <v>4296</v>
      </c>
      <c r="O15" s="264">
        <v>31</v>
      </c>
      <c r="P15" s="265"/>
      <c r="Q15" s="266">
        <f>Q13+Q14</f>
        <v>1796</v>
      </c>
      <c r="R15" s="149">
        <v>119</v>
      </c>
      <c r="S15" s="150"/>
      <c r="T15" s="151">
        <f>T13+T14</f>
        <v>1796</v>
      </c>
      <c r="U15" s="149">
        <v>50</v>
      </c>
      <c r="V15" s="150"/>
      <c r="W15" s="151">
        <f>W13+W14</f>
        <v>3589</v>
      </c>
      <c r="X15" s="151">
        <f>X13+X14</f>
        <v>18877</v>
      </c>
      <c r="Y15" s="152"/>
    </row>
    <row r="16" spans="1:38" s="3" customFormat="1" ht="38.25">
      <c r="A16" s="134" t="s">
        <v>63</v>
      </c>
      <c r="B16" s="154" t="s">
        <v>80</v>
      </c>
      <c r="C16" s="155"/>
      <c r="D16" s="155"/>
      <c r="E16" s="155"/>
      <c r="F16" s="155"/>
      <c r="G16" s="156"/>
      <c r="H16" s="157"/>
      <c r="I16" s="267"/>
      <c r="J16" s="268"/>
      <c r="K16" s="269"/>
      <c r="L16" s="267"/>
      <c r="M16" s="268"/>
      <c r="N16" s="269"/>
      <c r="O16" s="267"/>
      <c r="P16" s="268"/>
      <c r="Q16" s="269"/>
      <c r="R16" s="155"/>
      <c r="S16" s="156"/>
      <c r="T16" s="157"/>
      <c r="U16" s="155"/>
      <c r="V16" s="156"/>
      <c r="W16" s="157"/>
      <c r="X16" s="157"/>
      <c r="Y16" s="119"/>
    </row>
    <row r="17" spans="1:25" s="3" customFormat="1" ht="25.5">
      <c r="A17" s="134" t="s">
        <v>92</v>
      </c>
      <c r="B17" s="158" t="s">
        <v>204</v>
      </c>
      <c r="C17" s="155"/>
      <c r="D17" s="155"/>
      <c r="E17" s="155"/>
      <c r="F17" s="155"/>
      <c r="G17" s="156"/>
      <c r="H17" s="157"/>
      <c r="I17" s="267"/>
      <c r="J17" s="268"/>
      <c r="K17" s="269"/>
      <c r="L17" s="267"/>
      <c r="M17" s="268"/>
      <c r="N17" s="269"/>
      <c r="O17" s="267"/>
      <c r="P17" s="268"/>
      <c r="Q17" s="269"/>
      <c r="R17" s="155"/>
      <c r="S17" s="156"/>
      <c r="T17" s="157"/>
      <c r="U17" s="155"/>
      <c r="V17" s="156"/>
      <c r="W17" s="157"/>
      <c r="X17" s="157"/>
      <c r="Y17" s="119"/>
    </row>
    <row r="18" spans="1:25" s="3" customFormat="1" ht="78.75">
      <c r="A18" s="134" t="s">
        <v>93</v>
      </c>
      <c r="B18" s="158" t="s">
        <v>81</v>
      </c>
      <c r="C18" s="135" t="s">
        <v>87</v>
      </c>
      <c r="D18" s="113" t="s">
        <v>584</v>
      </c>
      <c r="E18" s="135" t="s">
        <v>567</v>
      </c>
      <c r="F18" s="112" t="s">
        <v>356</v>
      </c>
      <c r="G18" s="113" t="s">
        <v>357</v>
      </c>
      <c r="H18" s="115">
        <v>222</v>
      </c>
      <c r="I18" s="270">
        <v>0</v>
      </c>
      <c r="J18" s="271">
        <v>0</v>
      </c>
      <c r="K18" s="260">
        <v>0</v>
      </c>
      <c r="L18" s="270">
        <v>0</v>
      </c>
      <c r="M18" s="271">
        <v>0</v>
      </c>
      <c r="N18" s="260">
        <v>0</v>
      </c>
      <c r="O18" s="270">
        <v>0</v>
      </c>
      <c r="P18" s="271">
        <v>0</v>
      </c>
      <c r="Q18" s="260">
        <v>0</v>
      </c>
      <c r="R18" s="112" t="s">
        <v>327</v>
      </c>
      <c r="S18" s="113" t="s">
        <v>537</v>
      </c>
      <c r="T18" s="115">
        <v>256</v>
      </c>
      <c r="U18" s="112">
        <v>0</v>
      </c>
      <c r="V18" s="113">
        <v>0</v>
      </c>
      <c r="W18" s="115">
        <v>0</v>
      </c>
      <c r="X18" s="115">
        <f t="shared" ref="X18:X23" si="0">H18+K18+W18+N18+Q18+T18</f>
        <v>478</v>
      </c>
      <c r="Y18" s="119"/>
    </row>
    <row r="19" spans="1:25" s="3" customFormat="1" ht="112.5">
      <c r="A19" s="134" t="s">
        <v>94</v>
      </c>
      <c r="B19" s="158" t="s">
        <v>82</v>
      </c>
      <c r="C19" s="135" t="s">
        <v>88</v>
      </c>
      <c r="D19" s="113" t="s">
        <v>584</v>
      </c>
      <c r="E19" s="135" t="s">
        <v>568</v>
      </c>
      <c r="F19" s="159">
        <v>0</v>
      </c>
      <c r="G19" s="160">
        <v>0</v>
      </c>
      <c r="H19" s="115">
        <v>0</v>
      </c>
      <c r="I19" s="270">
        <v>0</v>
      </c>
      <c r="J19" s="271">
        <v>0</v>
      </c>
      <c r="K19" s="260">
        <v>0</v>
      </c>
      <c r="L19" s="270">
        <v>0</v>
      </c>
      <c r="M19" s="271">
        <v>0</v>
      </c>
      <c r="N19" s="260">
        <v>0</v>
      </c>
      <c r="O19" s="270">
        <v>0</v>
      </c>
      <c r="P19" s="271">
        <v>0</v>
      </c>
      <c r="Q19" s="260">
        <v>0</v>
      </c>
      <c r="R19" s="112">
        <v>0</v>
      </c>
      <c r="S19" s="113">
        <v>0</v>
      </c>
      <c r="T19" s="115">
        <v>0</v>
      </c>
      <c r="U19" s="112">
        <v>0</v>
      </c>
      <c r="V19" s="113">
        <v>0</v>
      </c>
      <c r="W19" s="115">
        <v>0</v>
      </c>
      <c r="X19" s="115">
        <f t="shared" si="0"/>
        <v>0</v>
      </c>
      <c r="Y19" s="119"/>
    </row>
    <row r="20" spans="1:25" s="3" customFormat="1" ht="146.25">
      <c r="A20" s="134" t="s">
        <v>95</v>
      </c>
      <c r="B20" s="158" t="s">
        <v>83</v>
      </c>
      <c r="C20" s="247" t="s">
        <v>565</v>
      </c>
      <c r="D20" s="113" t="s">
        <v>584</v>
      </c>
      <c r="E20" s="135" t="s">
        <v>570</v>
      </c>
      <c r="F20" s="159">
        <v>0</v>
      </c>
      <c r="G20" s="160">
        <v>0</v>
      </c>
      <c r="H20" s="115">
        <v>0</v>
      </c>
      <c r="I20" s="272" t="s">
        <v>485</v>
      </c>
      <c r="J20" s="273" t="s">
        <v>521</v>
      </c>
      <c r="K20" s="260">
        <v>426</v>
      </c>
      <c r="L20" s="270">
        <v>0</v>
      </c>
      <c r="M20" s="271">
        <v>0</v>
      </c>
      <c r="N20" s="260">
        <v>0</v>
      </c>
      <c r="O20" s="270">
        <v>0</v>
      </c>
      <c r="P20" s="271">
        <v>0</v>
      </c>
      <c r="Q20" s="260">
        <v>0</v>
      </c>
      <c r="R20" s="159">
        <v>0</v>
      </c>
      <c r="S20" s="160">
        <v>0</v>
      </c>
      <c r="T20" s="115">
        <v>0</v>
      </c>
      <c r="U20" s="159">
        <v>0</v>
      </c>
      <c r="V20" s="160">
        <v>0</v>
      </c>
      <c r="W20" s="115">
        <v>0</v>
      </c>
      <c r="X20" s="115">
        <f t="shared" si="0"/>
        <v>426</v>
      </c>
      <c r="Y20" s="123"/>
    </row>
    <row r="21" spans="1:25" s="3" customFormat="1" ht="112.5">
      <c r="A21" s="134" t="s">
        <v>96</v>
      </c>
      <c r="B21" s="158" t="s">
        <v>190</v>
      </c>
      <c r="C21" s="135" t="s">
        <v>318</v>
      </c>
      <c r="D21" s="113" t="s">
        <v>584</v>
      </c>
      <c r="E21" s="135" t="s">
        <v>571</v>
      </c>
      <c r="F21" s="112" t="s">
        <v>329</v>
      </c>
      <c r="G21" s="113" t="s">
        <v>403</v>
      </c>
      <c r="H21" s="115">
        <v>101</v>
      </c>
      <c r="I21" s="270">
        <v>0</v>
      </c>
      <c r="J21" s="273">
        <v>0</v>
      </c>
      <c r="K21" s="260">
        <v>0</v>
      </c>
      <c r="L21" s="270">
        <v>0</v>
      </c>
      <c r="M21" s="271">
        <v>0</v>
      </c>
      <c r="N21" s="260">
        <v>0</v>
      </c>
      <c r="O21" s="270">
        <v>0</v>
      </c>
      <c r="P21" s="271">
        <v>0</v>
      </c>
      <c r="Q21" s="260">
        <v>0</v>
      </c>
      <c r="R21" s="159">
        <v>0</v>
      </c>
      <c r="S21" s="160">
        <v>0</v>
      </c>
      <c r="T21" s="115">
        <v>0</v>
      </c>
      <c r="U21" s="159">
        <v>0</v>
      </c>
      <c r="V21" s="160">
        <v>0</v>
      </c>
      <c r="W21" s="115">
        <v>0</v>
      </c>
      <c r="X21" s="115">
        <f t="shared" si="0"/>
        <v>101</v>
      </c>
      <c r="Y21" s="119"/>
    </row>
    <row r="22" spans="1:25" s="3" customFormat="1" ht="112.5">
      <c r="A22" s="134" t="s">
        <v>97</v>
      </c>
      <c r="B22" s="158" t="s">
        <v>563</v>
      </c>
      <c r="C22" s="135" t="s">
        <v>564</v>
      </c>
      <c r="D22" s="113" t="s">
        <v>584</v>
      </c>
      <c r="E22" s="135" t="s">
        <v>568</v>
      </c>
      <c r="F22" s="159">
        <v>0</v>
      </c>
      <c r="G22" s="160">
        <v>0</v>
      </c>
      <c r="H22" s="115">
        <v>0</v>
      </c>
      <c r="I22" s="270">
        <v>0</v>
      </c>
      <c r="J22" s="273">
        <v>0</v>
      </c>
      <c r="K22" s="260">
        <v>0</v>
      </c>
      <c r="L22" s="270">
        <v>0</v>
      </c>
      <c r="M22" s="271">
        <v>0</v>
      </c>
      <c r="N22" s="260">
        <v>0</v>
      </c>
      <c r="O22" s="270">
        <v>0</v>
      </c>
      <c r="P22" s="271">
        <v>0</v>
      </c>
      <c r="Q22" s="260">
        <v>0</v>
      </c>
      <c r="R22" s="159">
        <v>0</v>
      </c>
      <c r="S22" s="160">
        <v>0</v>
      </c>
      <c r="T22" s="115">
        <v>0</v>
      </c>
      <c r="U22" s="159">
        <v>0</v>
      </c>
      <c r="V22" s="160">
        <v>0</v>
      </c>
      <c r="W22" s="115">
        <v>0</v>
      </c>
      <c r="X22" s="115">
        <f t="shared" si="0"/>
        <v>0</v>
      </c>
      <c r="Y22" s="119"/>
    </row>
    <row r="23" spans="1:25" s="3" customFormat="1" ht="191.25">
      <c r="A23" s="134" t="s">
        <v>98</v>
      </c>
      <c r="B23" s="304" t="s">
        <v>85</v>
      </c>
      <c r="C23" s="299" t="s">
        <v>592</v>
      </c>
      <c r="D23" s="113" t="s">
        <v>584</v>
      </c>
      <c r="E23" s="135" t="s">
        <v>568</v>
      </c>
      <c r="F23" s="159">
        <v>0</v>
      </c>
      <c r="G23" s="160">
        <v>0</v>
      </c>
      <c r="H23" s="115">
        <v>0</v>
      </c>
      <c r="I23" s="270">
        <v>0</v>
      </c>
      <c r="J23" s="271">
        <v>0</v>
      </c>
      <c r="K23" s="260">
        <v>0</v>
      </c>
      <c r="L23" s="270">
        <v>0</v>
      </c>
      <c r="M23" s="271">
        <v>0</v>
      </c>
      <c r="N23" s="260">
        <v>0</v>
      </c>
      <c r="O23" s="270">
        <v>0</v>
      </c>
      <c r="P23" s="271">
        <v>0</v>
      </c>
      <c r="Q23" s="260">
        <v>0</v>
      </c>
      <c r="R23" s="159">
        <v>0</v>
      </c>
      <c r="S23" s="160">
        <v>0</v>
      </c>
      <c r="T23" s="115">
        <v>0</v>
      </c>
      <c r="U23" s="159">
        <v>0</v>
      </c>
      <c r="V23" s="160">
        <v>0</v>
      </c>
      <c r="W23" s="115">
        <v>0</v>
      </c>
      <c r="X23" s="115">
        <f t="shared" si="0"/>
        <v>0</v>
      </c>
      <c r="Y23" s="119"/>
    </row>
    <row r="24" spans="1:25" s="153" customFormat="1">
      <c r="A24" s="134" t="s">
        <v>99</v>
      </c>
      <c r="B24" s="147" t="s">
        <v>122</v>
      </c>
      <c r="C24" s="148"/>
      <c r="D24" s="148"/>
      <c r="E24" s="148"/>
      <c r="F24" s="149">
        <v>5</v>
      </c>
      <c r="G24" s="150"/>
      <c r="H24" s="161">
        <f>H18+H19+H20+H23+H22+H21</f>
        <v>323</v>
      </c>
      <c r="I24" s="289">
        <f>1+2-1</f>
        <v>2</v>
      </c>
      <c r="J24" s="271">
        <v>0</v>
      </c>
      <c r="K24" s="292">
        <f>K18+K19+K20+K23+K22+K21</f>
        <v>426</v>
      </c>
      <c r="L24" s="353">
        <v>0</v>
      </c>
      <c r="M24" s="354"/>
      <c r="N24" s="292">
        <f>N18+N19+N20+N23+N22+N21</f>
        <v>0</v>
      </c>
      <c r="O24" s="353">
        <v>2</v>
      </c>
      <c r="P24" s="354"/>
      <c r="Q24" s="292">
        <f>Q18+Q19+Q20+Q23+Q22+Q21</f>
        <v>0</v>
      </c>
      <c r="R24" s="162">
        <v>0</v>
      </c>
      <c r="S24" s="163"/>
      <c r="T24" s="161">
        <f>T18+T19+T20+T23+T22</f>
        <v>256</v>
      </c>
      <c r="U24" s="162">
        <v>0</v>
      </c>
      <c r="V24" s="163"/>
      <c r="W24" s="161">
        <f>W18+W19+W20+W23+W22</f>
        <v>0</v>
      </c>
      <c r="X24" s="161">
        <f>SUM(X18:X23)</f>
        <v>1005</v>
      </c>
      <c r="Y24" s="152"/>
    </row>
    <row r="25" spans="1:25" s="3" customFormat="1" ht="25.5">
      <c r="A25" s="134" t="s">
        <v>100</v>
      </c>
      <c r="B25" s="72" t="s">
        <v>102</v>
      </c>
      <c r="C25" s="155"/>
      <c r="D25" s="155"/>
      <c r="E25" s="155"/>
      <c r="F25" s="155"/>
      <c r="G25" s="156"/>
      <c r="H25" s="157"/>
      <c r="I25" s="267"/>
      <c r="J25" s="268"/>
      <c r="K25" s="269"/>
      <c r="L25" s="267"/>
      <c r="M25" s="268"/>
      <c r="N25" s="269"/>
      <c r="O25" s="267"/>
      <c r="P25" s="268"/>
      <c r="Q25" s="269"/>
      <c r="R25" s="155"/>
      <c r="S25" s="156"/>
      <c r="T25" s="157"/>
      <c r="U25" s="155"/>
      <c r="V25" s="156"/>
      <c r="W25" s="157"/>
      <c r="X25" s="157"/>
      <c r="Y25" s="119"/>
    </row>
    <row r="26" spans="1:25" s="3" customFormat="1" ht="78.75">
      <c r="A26" s="134" t="s">
        <v>101</v>
      </c>
      <c r="B26" s="72" t="s">
        <v>81</v>
      </c>
      <c r="C26" s="135" t="s">
        <v>103</v>
      </c>
      <c r="D26" s="113" t="s">
        <v>584</v>
      </c>
      <c r="E26" s="135" t="s">
        <v>573</v>
      </c>
      <c r="F26" s="112" t="s">
        <v>404</v>
      </c>
      <c r="G26" s="113" t="s">
        <v>414</v>
      </c>
      <c r="H26" s="115">
        <v>56</v>
      </c>
      <c r="I26" s="272" t="s">
        <v>498</v>
      </c>
      <c r="J26" s="273" t="s">
        <v>499</v>
      </c>
      <c r="K26" s="260">
        <v>192.5</v>
      </c>
      <c r="L26" s="270">
        <v>0</v>
      </c>
      <c r="M26" s="271">
        <v>0</v>
      </c>
      <c r="N26" s="260">
        <v>0</v>
      </c>
      <c r="O26" s="270">
        <v>0</v>
      </c>
      <c r="P26" s="271">
        <v>0</v>
      </c>
      <c r="Q26" s="260">
        <v>0</v>
      </c>
      <c r="R26" s="112">
        <v>0</v>
      </c>
      <c r="S26" s="113">
        <v>0</v>
      </c>
      <c r="T26" s="114">
        <v>0</v>
      </c>
      <c r="U26" s="112">
        <v>0</v>
      </c>
      <c r="V26" s="113">
        <v>0</v>
      </c>
      <c r="W26" s="114">
        <v>0</v>
      </c>
      <c r="X26" s="115">
        <f>H26+K26+W26+N26+Q26+T26</f>
        <v>248.5</v>
      </c>
      <c r="Y26" s="119"/>
    </row>
    <row r="27" spans="1:25" s="3" customFormat="1" ht="112.5">
      <c r="A27" s="134" t="s">
        <v>106</v>
      </c>
      <c r="B27" s="72" t="s">
        <v>82</v>
      </c>
      <c r="C27" s="135" t="s">
        <v>104</v>
      </c>
      <c r="D27" s="113" t="s">
        <v>584</v>
      </c>
      <c r="E27" s="135" t="s">
        <v>568</v>
      </c>
      <c r="F27" s="159">
        <v>0</v>
      </c>
      <c r="G27" s="160">
        <v>0</v>
      </c>
      <c r="H27" s="115">
        <v>0</v>
      </c>
      <c r="I27" s="270">
        <v>0</v>
      </c>
      <c r="J27" s="271">
        <v>0</v>
      </c>
      <c r="K27" s="260">
        <v>0</v>
      </c>
      <c r="L27" s="270">
        <v>0</v>
      </c>
      <c r="M27" s="271">
        <v>0</v>
      </c>
      <c r="N27" s="260">
        <v>0</v>
      </c>
      <c r="O27" s="270">
        <v>0</v>
      </c>
      <c r="P27" s="271">
        <v>0</v>
      </c>
      <c r="Q27" s="260">
        <v>0</v>
      </c>
      <c r="R27" s="112">
        <v>0</v>
      </c>
      <c r="S27" s="113">
        <v>0</v>
      </c>
      <c r="T27" s="114">
        <v>0</v>
      </c>
      <c r="U27" s="112">
        <v>0</v>
      </c>
      <c r="V27" s="113">
        <v>0</v>
      </c>
      <c r="W27" s="114">
        <v>0</v>
      </c>
      <c r="X27" s="115">
        <f>H27+K27+W27+N27+Q27+T27</f>
        <v>0</v>
      </c>
      <c r="Y27" s="119"/>
    </row>
    <row r="28" spans="1:25" s="3" customFormat="1" ht="146.25">
      <c r="A28" s="134" t="s">
        <v>107</v>
      </c>
      <c r="B28" s="72" t="s">
        <v>83</v>
      </c>
      <c r="C28" s="247" t="s">
        <v>562</v>
      </c>
      <c r="D28" s="113" t="s">
        <v>584</v>
      </c>
      <c r="E28" s="135" t="s">
        <v>570</v>
      </c>
      <c r="F28" s="159">
        <v>0</v>
      </c>
      <c r="G28" s="160">
        <v>0</v>
      </c>
      <c r="H28" s="115">
        <v>0</v>
      </c>
      <c r="I28" s="272" t="s">
        <v>471</v>
      </c>
      <c r="J28" s="273" t="s">
        <v>522</v>
      </c>
      <c r="K28" s="260">
        <v>170</v>
      </c>
      <c r="L28" s="270">
        <v>0</v>
      </c>
      <c r="M28" s="271">
        <v>0</v>
      </c>
      <c r="N28" s="260">
        <v>0</v>
      </c>
      <c r="O28" s="270">
        <v>0</v>
      </c>
      <c r="P28" s="271">
        <v>0</v>
      </c>
      <c r="Q28" s="260">
        <v>0</v>
      </c>
      <c r="R28" s="112">
        <v>0</v>
      </c>
      <c r="S28" s="113">
        <v>0</v>
      </c>
      <c r="T28" s="114">
        <v>0</v>
      </c>
      <c r="U28" s="112">
        <v>0</v>
      </c>
      <c r="V28" s="113">
        <v>0</v>
      </c>
      <c r="W28" s="114">
        <v>0</v>
      </c>
      <c r="X28" s="115">
        <f>H28+K28+W28+N28+Q28+T28</f>
        <v>170</v>
      </c>
      <c r="Y28" s="119"/>
    </row>
    <row r="29" spans="1:25" s="153" customFormat="1">
      <c r="A29" s="134" t="s">
        <v>108</v>
      </c>
      <c r="B29" s="147" t="s">
        <v>123</v>
      </c>
      <c r="C29" s="148"/>
      <c r="D29" s="148"/>
      <c r="E29" s="148"/>
      <c r="F29" s="164">
        <v>1</v>
      </c>
      <c r="G29" s="165"/>
      <c r="H29" s="166">
        <f>H26+H27+H28</f>
        <v>56</v>
      </c>
      <c r="I29" s="274">
        <f>12+1+2</f>
        <v>15</v>
      </c>
      <c r="J29" s="275"/>
      <c r="K29" s="276">
        <f>K26+K27+K28</f>
        <v>362.5</v>
      </c>
      <c r="L29" s="274">
        <v>0</v>
      </c>
      <c r="M29" s="275"/>
      <c r="N29" s="276">
        <f>N26+N27+N28</f>
        <v>0</v>
      </c>
      <c r="O29" s="274">
        <v>0</v>
      </c>
      <c r="P29" s="275"/>
      <c r="Q29" s="276">
        <f>Q26+Q27+Q28</f>
        <v>0</v>
      </c>
      <c r="R29" s="164">
        <v>0</v>
      </c>
      <c r="S29" s="165"/>
      <c r="T29" s="166">
        <f>T26+T27+T28</f>
        <v>0</v>
      </c>
      <c r="U29" s="164">
        <v>0</v>
      </c>
      <c r="V29" s="165"/>
      <c r="W29" s="166">
        <f>W26+W27+W28</f>
        <v>0</v>
      </c>
      <c r="X29" s="167">
        <f>SUM(X26:X28)</f>
        <v>418.5</v>
      </c>
      <c r="Y29" s="152"/>
    </row>
    <row r="30" spans="1:25" s="3" customFormat="1" ht="51">
      <c r="A30" s="134" t="s">
        <v>109</v>
      </c>
      <c r="B30" s="72" t="s">
        <v>203</v>
      </c>
      <c r="C30" s="155"/>
      <c r="D30" s="155"/>
      <c r="E30" s="155"/>
      <c r="F30" s="155"/>
      <c r="G30" s="156"/>
      <c r="H30" s="157"/>
      <c r="I30" s="267"/>
      <c r="J30" s="268"/>
      <c r="K30" s="269"/>
      <c r="L30" s="267"/>
      <c r="M30" s="268"/>
      <c r="N30" s="269"/>
      <c r="O30" s="267"/>
      <c r="P30" s="268"/>
      <c r="Q30" s="269"/>
      <c r="R30" s="155"/>
      <c r="S30" s="156"/>
      <c r="T30" s="157"/>
      <c r="U30" s="155"/>
      <c r="V30" s="156"/>
      <c r="W30" s="157"/>
      <c r="X30" s="157"/>
      <c r="Y30" s="119"/>
    </row>
    <row r="31" spans="1:25" s="3" customFormat="1" ht="78.75">
      <c r="A31" s="134" t="s">
        <v>110</v>
      </c>
      <c r="B31" s="72" t="s">
        <v>81</v>
      </c>
      <c r="C31" s="135" t="s">
        <v>111</v>
      </c>
      <c r="D31" s="113" t="s">
        <v>584</v>
      </c>
      <c r="E31" s="135" t="s">
        <v>574</v>
      </c>
      <c r="F31" s="112" t="s">
        <v>358</v>
      </c>
      <c r="G31" s="113" t="s">
        <v>405</v>
      </c>
      <c r="H31" s="114">
        <v>314</v>
      </c>
      <c r="I31" s="272" t="s">
        <v>330</v>
      </c>
      <c r="J31" s="273" t="s">
        <v>232</v>
      </c>
      <c r="K31" s="277">
        <v>140</v>
      </c>
      <c r="L31" s="270">
        <v>0</v>
      </c>
      <c r="M31" s="271">
        <v>0</v>
      </c>
      <c r="N31" s="260">
        <v>0</v>
      </c>
      <c r="O31" s="270">
        <v>0</v>
      </c>
      <c r="P31" s="271">
        <v>0</v>
      </c>
      <c r="Q31" s="260">
        <v>0</v>
      </c>
      <c r="R31" s="112" t="s">
        <v>330</v>
      </c>
      <c r="S31" s="113" t="s">
        <v>379</v>
      </c>
      <c r="T31" s="115">
        <v>167</v>
      </c>
      <c r="U31" s="112">
        <v>0</v>
      </c>
      <c r="V31" s="113">
        <v>0</v>
      </c>
      <c r="W31" s="114">
        <v>0</v>
      </c>
      <c r="X31" s="115">
        <f>H31+K31+W31+N31+Q31+T31</f>
        <v>621</v>
      </c>
      <c r="Y31" s="119"/>
    </row>
    <row r="32" spans="1:25" s="3" customFormat="1" ht="112.5">
      <c r="A32" s="134" t="s">
        <v>115</v>
      </c>
      <c r="B32" s="72" t="s">
        <v>82</v>
      </c>
      <c r="C32" s="135" t="s">
        <v>112</v>
      </c>
      <c r="D32" s="113" t="s">
        <v>584</v>
      </c>
      <c r="E32" s="135" t="s">
        <v>568</v>
      </c>
      <c r="F32" s="159">
        <v>0</v>
      </c>
      <c r="G32" s="160">
        <v>0</v>
      </c>
      <c r="H32" s="115">
        <v>0</v>
      </c>
      <c r="I32" s="270">
        <v>0</v>
      </c>
      <c r="J32" s="271">
        <v>0</v>
      </c>
      <c r="K32" s="260">
        <v>0</v>
      </c>
      <c r="L32" s="270">
        <v>0</v>
      </c>
      <c r="M32" s="271">
        <v>0</v>
      </c>
      <c r="N32" s="260">
        <v>0</v>
      </c>
      <c r="O32" s="270">
        <v>0</v>
      </c>
      <c r="P32" s="271">
        <v>0</v>
      </c>
      <c r="Q32" s="260">
        <v>0</v>
      </c>
      <c r="R32" s="112">
        <v>0</v>
      </c>
      <c r="S32" s="113">
        <v>0</v>
      </c>
      <c r="T32" s="114">
        <v>0</v>
      </c>
      <c r="U32" s="112">
        <v>0</v>
      </c>
      <c r="V32" s="113">
        <v>0</v>
      </c>
      <c r="W32" s="114">
        <v>0</v>
      </c>
      <c r="X32" s="115">
        <f>H32+K32+W32+N32+Q32+T32</f>
        <v>0</v>
      </c>
      <c r="Y32" s="119"/>
    </row>
    <row r="33" spans="1:25" s="3" customFormat="1" ht="112.5">
      <c r="A33" s="134" t="s">
        <v>116</v>
      </c>
      <c r="B33" s="72" t="s">
        <v>83</v>
      </c>
      <c r="C33" s="135" t="s">
        <v>523</v>
      </c>
      <c r="D33" s="113" t="s">
        <v>584</v>
      </c>
      <c r="E33" s="135" t="s">
        <v>570</v>
      </c>
      <c r="F33" s="159">
        <v>0</v>
      </c>
      <c r="G33" s="160">
        <v>0</v>
      </c>
      <c r="H33" s="115">
        <v>0</v>
      </c>
      <c r="I33" s="272" t="s">
        <v>524</v>
      </c>
      <c r="J33" s="273" t="s">
        <v>514</v>
      </c>
      <c r="K33" s="260">
        <v>968</v>
      </c>
      <c r="L33" s="272">
        <v>0</v>
      </c>
      <c r="M33" s="273">
        <v>0</v>
      </c>
      <c r="N33" s="277">
        <v>0</v>
      </c>
      <c r="O33" s="272">
        <v>0</v>
      </c>
      <c r="P33" s="273">
        <v>0</v>
      </c>
      <c r="Q33" s="277">
        <v>0</v>
      </c>
      <c r="R33" s="112">
        <v>0</v>
      </c>
      <c r="S33" s="113">
        <v>0</v>
      </c>
      <c r="T33" s="114">
        <v>0</v>
      </c>
      <c r="U33" s="112">
        <v>0</v>
      </c>
      <c r="V33" s="113">
        <v>0</v>
      </c>
      <c r="W33" s="114">
        <v>0</v>
      </c>
      <c r="X33" s="115">
        <f>H33+K33+W33+N33+Q33+T33</f>
        <v>968</v>
      </c>
      <c r="Y33" s="119"/>
    </row>
    <row r="34" spans="1:25" s="3" customFormat="1" ht="78.75">
      <c r="A34" s="134" t="s">
        <v>118</v>
      </c>
      <c r="B34" s="72" t="s">
        <v>84</v>
      </c>
      <c r="C34" s="135" t="s">
        <v>114</v>
      </c>
      <c r="D34" s="113" t="s">
        <v>584</v>
      </c>
      <c r="E34" s="135" t="s">
        <v>69</v>
      </c>
      <c r="F34" s="112">
        <v>0</v>
      </c>
      <c r="G34" s="113">
        <v>0</v>
      </c>
      <c r="H34" s="114">
        <v>0</v>
      </c>
      <c r="I34" s="272">
        <v>0</v>
      </c>
      <c r="J34" s="273">
        <v>0</v>
      </c>
      <c r="K34" s="277">
        <v>0</v>
      </c>
      <c r="L34" s="272">
        <v>0</v>
      </c>
      <c r="M34" s="273">
        <v>0</v>
      </c>
      <c r="N34" s="277">
        <v>0</v>
      </c>
      <c r="O34" s="272">
        <v>0</v>
      </c>
      <c r="P34" s="273">
        <v>0</v>
      </c>
      <c r="Q34" s="277">
        <v>0</v>
      </c>
      <c r="R34" s="112">
        <v>0</v>
      </c>
      <c r="S34" s="113">
        <v>0</v>
      </c>
      <c r="T34" s="114">
        <v>0</v>
      </c>
      <c r="U34" s="112">
        <v>0</v>
      </c>
      <c r="V34" s="113">
        <v>0</v>
      </c>
      <c r="W34" s="114">
        <v>0</v>
      </c>
      <c r="X34" s="115">
        <f>H34+K34+W34+N34+Q34+T34</f>
        <v>0</v>
      </c>
      <c r="Y34" s="119"/>
    </row>
    <row r="35" spans="1:25" s="3" customFormat="1" ht="78.75">
      <c r="A35" s="134" t="s">
        <v>117</v>
      </c>
      <c r="B35" s="72" t="s">
        <v>86</v>
      </c>
      <c r="C35" s="135" t="s">
        <v>443</v>
      </c>
      <c r="D35" s="113" t="s">
        <v>584</v>
      </c>
      <c r="E35" s="135" t="s">
        <v>571</v>
      </c>
      <c r="F35" s="113" t="s">
        <v>349</v>
      </c>
      <c r="G35" s="113" t="s">
        <v>453</v>
      </c>
      <c r="H35" s="115">
        <v>112</v>
      </c>
      <c r="I35" s="272">
        <v>0</v>
      </c>
      <c r="J35" s="273">
        <v>0</v>
      </c>
      <c r="K35" s="277">
        <v>0</v>
      </c>
      <c r="L35" s="272">
        <v>0</v>
      </c>
      <c r="M35" s="273">
        <v>0</v>
      </c>
      <c r="N35" s="277">
        <v>0</v>
      </c>
      <c r="O35" s="272">
        <v>0</v>
      </c>
      <c r="P35" s="273">
        <v>0</v>
      </c>
      <c r="Q35" s="277">
        <v>0</v>
      </c>
      <c r="R35" s="112">
        <v>0</v>
      </c>
      <c r="S35" s="113">
        <v>0</v>
      </c>
      <c r="T35" s="114">
        <v>0</v>
      </c>
      <c r="U35" s="112">
        <v>0</v>
      </c>
      <c r="V35" s="113">
        <v>0</v>
      </c>
      <c r="W35" s="114">
        <v>0</v>
      </c>
      <c r="X35" s="115">
        <f>H35+K35+W35+N35+Q35+T35</f>
        <v>112</v>
      </c>
      <c r="Y35" s="119"/>
    </row>
    <row r="36" spans="1:25" s="153" customFormat="1">
      <c r="A36" s="134" t="s">
        <v>118</v>
      </c>
      <c r="B36" s="147" t="s">
        <v>123</v>
      </c>
      <c r="C36" s="148"/>
      <c r="D36" s="148"/>
      <c r="E36" s="148"/>
      <c r="F36" s="164">
        <v>3</v>
      </c>
      <c r="G36" s="165"/>
      <c r="H36" s="166">
        <f>H31+H32+H33+H34+H35</f>
        <v>426</v>
      </c>
      <c r="I36" s="274">
        <v>4</v>
      </c>
      <c r="J36" s="275"/>
      <c r="K36" s="276">
        <f>K31+K32+K33+K34+K35</f>
        <v>1108</v>
      </c>
      <c r="L36" s="274">
        <v>0</v>
      </c>
      <c r="M36" s="275"/>
      <c r="N36" s="276">
        <f>N31+N32+N33+N34+N35</f>
        <v>0</v>
      </c>
      <c r="O36" s="274">
        <v>0</v>
      </c>
      <c r="P36" s="275"/>
      <c r="Q36" s="276">
        <f>Q31+Q32+Q33+Q34+Q35</f>
        <v>0</v>
      </c>
      <c r="R36" s="164">
        <v>1</v>
      </c>
      <c r="S36" s="165"/>
      <c r="T36" s="166">
        <f>T31+T32+T33+T34+T35</f>
        <v>167</v>
      </c>
      <c r="U36" s="164">
        <v>0</v>
      </c>
      <c r="V36" s="165"/>
      <c r="W36" s="166">
        <f>W31+W32+W33+W34+W35</f>
        <v>0</v>
      </c>
      <c r="X36" s="167">
        <f>SUM(X31:X35)</f>
        <v>1701</v>
      </c>
      <c r="Y36" s="152"/>
    </row>
    <row r="37" spans="1:25" s="3" customFormat="1" ht="102">
      <c r="A37" s="134" t="s">
        <v>119</v>
      </c>
      <c r="B37" s="72" t="s">
        <v>302</v>
      </c>
      <c r="C37" s="155"/>
      <c r="D37" s="155"/>
      <c r="E37" s="155"/>
      <c r="F37" s="112"/>
      <c r="G37" s="113"/>
      <c r="H37" s="114"/>
      <c r="I37" s="272"/>
      <c r="J37" s="273"/>
      <c r="K37" s="277"/>
      <c r="L37" s="272"/>
      <c r="M37" s="273"/>
      <c r="N37" s="277"/>
      <c r="O37" s="272"/>
      <c r="P37" s="273"/>
      <c r="Q37" s="277"/>
      <c r="R37" s="112"/>
      <c r="S37" s="113"/>
      <c r="T37" s="114"/>
      <c r="U37" s="112"/>
      <c r="V37" s="113"/>
      <c r="W37" s="114"/>
      <c r="X37" s="114"/>
      <c r="Y37" s="119"/>
    </row>
    <row r="38" spans="1:25" s="3" customFormat="1" ht="78.75">
      <c r="A38" s="134" t="s">
        <v>120</v>
      </c>
      <c r="B38" s="72" t="s">
        <v>81</v>
      </c>
      <c r="C38" s="135" t="s">
        <v>124</v>
      </c>
      <c r="D38" s="113" t="s">
        <v>584</v>
      </c>
      <c r="E38" s="135" t="s">
        <v>570</v>
      </c>
      <c r="F38" s="159">
        <v>0</v>
      </c>
      <c r="G38" s="160">
        <v>0</v>
      </c>
      <c r="H38" s="115">
        <v>0</v>
      </c>
      <c r="I38" s="273" t="s">
        <v>415</v>
      </c>
      <c r="J38" s="273" t="s">
        <v>500</v>
      </c>
      <c r="K38" s="260">
        <v>494.3</v>
      </c>
      <c r="L38" s="270">
        <v>0</v>
      </c>
      <c r="M38" s="271">
        <v>0</v>
      </c>
      <c r="N38" s="260">
        <v>0</v>
      </c>
      <c r="O38" s="270">
        <v>0</v>
      </c>
      <c r="P38" s="271">
        <v>0</v>
      </c>
      <c r="Q38" s="260">
        <v>0</v>
      </c>
      <c r="R38" s="112">
        <v>0</v>
      </c>
      <c r="S38" s="113">
        <v>0</v>
      </c>
      <c r="T38" s="114">
        <v>0</v>
      </c>
      <c r="U38" s="112">
        <v>0</v>
      </c>
      <c r="V38" s="113">
        <v>0</v>
      </c>
      <c r="W38" s="114">
        <v>0</v>
      </c>
      <c r="X38" s="115">
        <f>H38+K38+W38+N38+Q38+T38</f>
        <v>494.3</v>
      </c>
      <c r="Y38" s="119"/>
    </row>
    <row r="39" spans="1:25" s="3" customFormat="1" ht="112.5">
      <c r="A39" s="134" t="s">
        <v>121</v>
      </c>
      <c r="B39" s="72" t="s">
        <v>82</v>
      </c>
      <c r="C39" s="135" t="s">
        <v>125</v>
      </c>
      <c r="D39" s="113" t="s">
        <v>584</v>
      </c>
      <c r="E39" s="135" t="s">
        <v>568</v>
      </c>
      <c r="F39" s="159">
        <v>0</v>
      </c>
      <c r="G39" s="160">
        <v>0</v>
      </c>
      <c r="H39" s="115">
        <v>0</v>
      </c>
      <c r="I39" s="270">
        <v>0</v>
      </c>
      <c r="J39" s="271">
        <v>0</v>
      </c>
      <c r="K39" s="260">
        <v>0</v>
      </c>
      <c r="L39" s="270">
        <v>0</v>
      </c>
      <c r="M39" s="271">
        <v>0</v>
      </c>
      <c r="N39" s="260">
        <v>0</v>
      </c>
      <c r="O39" s="270">
        <v>0</v>
      </c>
      <c r="P39" s="271">
        <v>0</v>
      </c>
      <c r="Q39" s="260">
        <v>0</v>
      </c>
      <c r="R39" s="112">
        <v>0</v>
      </c>
      <c r="S39" s="113">
        <v>0</v>
      </c>
      <c r="T39" s="114">
        <v>0</v>
      </c>
      <c r="U39" s="112">
        <v>0</v>
      </c>
      <c r="V39" s="113">
        <v>0</v>
      </c>
      <c r="W39" s="114">
        <v>0</v>
      </c>
      <c r="X39" s="115">
        <f>H39+K39+W39+N39+Q39+T39</f>
        <v>0</v>
      </c>
      <c r="Y39" s="119"/>
    </row>
    <row r="40" spans="1:25" s="3" customFormat="1" ht="123.75">
      <c r="A40" s="134" t="s">
        <v>134</v>
      </c>
      <c r="B40" s="72" t="s">
        <v>83</v>
      </c>
      <c r="C40" s="135" t="s">
        <v>558</v>
      </c>
      <c r="D40" s="113" t="s">
        <v>586</v>
      </c>
      <c r="E40" s="135" t="s">
        <v>573</v>
      </c>
      <c r="F40" s="113" t="s">
        <v>415</v>
      </c>
      <c r="G40" s="113" t="s">
        <v>409</v>
      </c>
      <c r="H40" s="115">
        <v>564.1</v>
      </c>
      <c r="I40" s="273" t="s">
        <v>415</v>
      </c>
      <c r="J40" s="273" t="s">
        <v>478</v>
      </c>
      <c r="K40" s="260">
        <v>460</v>
      </c>
      <c r="L40" s="272">
        <v>0</v>
      </c>
      <c r="M40" s="273">
        <v>0</v>
      </c>
      <c r="N40" s="277">
        <v>0</v>
      </c>
      <c r="O40" s="272">
        <v>0</v>
      </c>
      <c r="P40" s="273">
        <v>0</v>
      </c>
      <c r="Q40" s="277">
        <v>0</v>
      </c>
      <c r="R40" s="112">
        <v>0</v>
      </c>
      <c r="S40" s="113">
        <v>0</v>
      </c>
      <c r="T40" s="114">
        <v>0</v>
      </c>
      <c r="U40" s="112">
        <v>0</v>
      </c>
      <c r="V40" s="113">
        <v>0</v>
      </c>
      <c r="W40" s="114">
        <v>0</v>
      </c>
      <c r="X40" s="115">
        <f>H40+K40+W40+N40+Q40+T40</f>
        <v>1024.0999999999999</v>
      </c>
      <c r="Y40" s="119"/>
    </row>
    <row r="41" spans="1:25" s="153" customFormat="1">
      <c r="A41" s="134" t="s">
        <v>135</v>
      </c>
      <c r="B41" s="147" t="s">
        <v>123</v>
      </c>
      <c r="C41" s="148"/>
      <c r="D41" s="148"/>
      <c r="E41" s="148"/>
      <c r="F41" s="164">
        <v>2</v>
      </c>
      <c r="G41" s="165"/>
      <c r="H41" s="166">
        <f>H38+H39+H40</f>
        <v>564.1</v>
      </c>
      <c r="I41" s="274">
        <f>2+1+1</f>
        <v>4</v>
      </c>
      <c r="J41" s="275"/>
      <c r="K41" s="276">
        <f>K38+K39+K40</f>
        <v>954.3</v>
      </c>
      <c r="L41" s="274">
        <v>0</v>
      </c>
      <c r="M41" s="275"/>
      <c r="N41" s="276">
        <f>N38+N39+N40</f>
        <v>0</v>
      </c>
      <c r="O41" s="274">
        <v>0</v>
      </c>
      <c r="P41" s="275"/>
      <c r="Q41" s="276">
        <f>Q38+Q39+Q40</f>
        <v>0</v>
      </c>
      <c r="R41" s="164">
        <v>0</v>
      </c>
      <c r="S41" s="165"/>
      <c r="T41" s="166">
        <f>T38+T39+T40</f>
        <v>0</v>
      </c>
      <c r="U41" s="164">
        <v>0</v>
      </c>
      <c r="V41" s="165"/>
      <c r="W41" s="166">
        <f>W38+W39+W40</f>
        <v>0</v>
      </c>
      <c r="X41" s="167">
        <f>SUM(X38:X40)</f>
        <v>1518.3999999999999</v>
      </c>
      <c r="Y41" s="152"/>
    </row>
    <row r="42" spans="1:25" s="3" customFormat="1">
      <c r="A42" s="134" t="s">
        <v>136</v>
      </c>
      <c r="B42" s="72" t="s">
        <v>126</v>
      </c>
      <c r="C42" s="155"/>
      <c r="D42" s="155"/>
      <c r="E42" s="155"/>
      <c r="F42" s="112"/>
      <c r="G42" s="113"/>
      <c r="H42" s="114"/>
      <c r="I42" s="272"/>
      <c r="J42" s="273"/>
      <c r="K42" s="277"/>
      <c r="L42" s="272"/>
      <c r="M42" s="273"/>
      <c r="N42" s="277"/>
      <c r="O42" s="272"/>
      <c r="P42" s="273"/>
      <c r="Q42" s="277"/>
      <c r="R42" s="112"/>
      <c r="S42" s="113"/>
      <c r="T42" s="114"/>
      <c r="U42" s="112"/>
      <c r="V42" s="113"/>
      <c r="W42" s="114"/>
      <c r="X42" s="114"/>
      <c r="Y42" s="119"/>
    </row>
    <row r="43" spans="1:25" s="3" customFormat="1" ht="112.5">
      <c r="A43" s="134" t="s">
        <v>137</v>
      </c>
      <c r="B43" s="72" t="s">
        <v>81</v>
      </c>
      <c r="C43" s="135" t="s">
        <v>124</v>
      </c>
      <c r="D43" s="113" t="s">
        <v>584</v>
      </c>
      <c r="E43" s="135" t="s">
        <v>568</v>
      </c>
      <c r="F43" s="159">
        <v>0</v>
      </c>
      <c r="G43" s="160">
        <v>0</v>
      </c>
      <c r="H43" s="115">
        <v>0</v>
      </c>
      <c r="I43" s="270">
        <v>0</v>
      </c>
      <c r="J43" s="271">
        <v>0</v>
      </c>
      <c r="K43" s="260">
        <v>0</v>
      </c>
      <c r="L43" s="270">
        <v>0</v>
      </c>
      <c r="M43" s="271">
        <v>0</v>
      </c>
      <c r="N43" s="260">
        <v>0</v>
      </c>
      <c r="O43" s="270">
        <v>0</v>
      </c>
      <c r="P43" s="271">
        <v>0</v>
      </c>
      <c r="Q43" s="260">
        <v>0</v>
      </c>
      <c r="R43" s="112">
        <v>0</v>
      </c>
      <c r="S43" s="113">
        <v>0</v>
      </c>
      <c r="T43" s="114">
        <v>0</v>
      </c>
      <c r="U43" s="112">
        <v>0</v>
      </c>
      <c r="V43" s="113">
        <v>0</v>
      </c>
      <c r="W43" s="114">
        <v>0</v>
      </c>
      <c r="X43" s="115">
        <f>H43+K43+W43+N43+Q43+T43</f>
        <v>0</v>
      </c>
      <c r="Y43" s="119"/>
    </row>
    <row r="44" spans="1:25" s="3" customFormat="1" ht="112.5">
      <c r="A44" s="134" t="s">
        <v>138</v>
      </c>
      <c r="B44" s="72" t="s">
        <v>127</v>
      </c>
      <c r="C44" s="135" t="s">
        <v>473</v>
      </c>
      <c r="D44" s="113" t="s">
        <v>584</v>
      </c>
      <c r="E44" s="135" t="s">
        <v>570</v>
      </c>
      <c r="F44" s="112">
        <v>0</v>
      </c>
      <c r="G44" s="113">
        <v>0</v>
      </c>
      <c r="H44" s="114">
        <v>0</v>
      </c>
      <c r="I44" s="273" t="s">
        <v>462</v>
      </c>
      <c r="J44" s="273" t="s">
        <v>525</v>
      </c>
      <c r="K44" s="277">
        <v>7</v>
      </c>
      <c r="L44" s="272">
        <v>0</v>
      </c>
      <c r="M44" s="273">
        <v>0</v>
      </c>
      <c r="N44" s="277">
        <v>0</v>
      </c>
      <c r="O44" s="272">
        <v>0</v>
      </c>
      <c r="P44" s="273">
        <v>0</v>
      </c>
      <c r="Q44" s="277">
        <v>0</v>
      </c>
      <c r="R44" s="112">
        <v>0</v>
      </c>
      <c r="S44" s="113">
        <v>0</v>
      </c>
      <c r="T44" s="114">
        <v>0</v>
      </c>
      <c r="U44" s="112">
        <v>0</v>
      </c>
      <c r="V44" s="113">
        <v>0</v>
      </c>
      <c r="W44" s="114">
        <v>0</v>
      </c>
      <c r="X44" s="115">
        <f>H44+K44+W44+N44+Q44+T44</f>
        <v>7</v>
      </c>
      <c r="Y44" s="119"/>
    </row>
    <row r="45" spans="1:25" s="3" customFormat="1" ht="112.5">
      <c r="A45" s="134" t="s">
        <v>139</v>
      </c>
      <c r="B45" s="72" t="s">
        <v>82</v>
      </c>
      <c r="C45" s="135" t="s">
        <v>128</v>
      </c>
      <c r="D45" s="113" t="s">
        <v>584</v>
      </c>
      <c r="E45" s="135" t="s">
        <v>568</v>
      </c>
      <c r="F45" s="159">
        <v>0</v>
      </c>
      <c r="G45" s="160">
        <v>0</v>
      </c>
      <c r="H45" s="115">
        <v>0</v>
      </c>
      <c r="I45" s="270">
        <v>0</v>
      </c>
      <c r="J45" s="271">
        <v>0</v>
      </c>
      <c r="K45" s="260">
        <v>0</v>
      </c>
      <c r="L45" s="270">
        <v>0</v>
      </c>
      <c r="M45" s="271">
        <v>0</v>
      </c>
      <c r="N45" s="260">
        <v>0</v>
      </c>
      <c r="O45" s="270">
        <v>0</v>
      </c>
      <c r="P45" s="271">
        <v>0</v>
      </c>
      <c r="Q45" s="260">
        <v>0</v>
      </c>
      <c r="R45" s="112">
        <v>0</v>
      </c>
      <c r="S45" s="113">
        <v>0</v>
      </c>
      <c r="T45" s="114">
        <v>0</v>
      </c>
      <c r="U45" s="112">
        <v>0</v>
      </c>
      <c r="V45" s="113">
        <v>0</v>
      </c>
      <c r="W45" s="114">
        <v>0</v>
      </c>
      <c r="X45" s="115">
        <f>H45+K45+W45+N45+Q45+T45</f>
        <v>0</v>
      </c>
      <c r="Y45" s="119"/>
    </row>
    <row r="46" spans="1:25" s="3" customFormat="1" ht="90">
      <c r="A46" s="134" t="s">
        <v>294</v>
      </c>
      <c r="B46" s="158" t="s">
        <v>563</v>
      </c>
      <c r="C46" s="135" t="s">
        <v>564</v>
      </c>
      <c r="D46" s="113" t="s">
        <v>584</v>
      </c>
      <c r="E46" s="135" t="s">
        <v>610</v>
      </c>
      <c r="F46" s="112">
        <v>0</v>
      </c>
      <c r="G46" s="113">
        <v>0</v>
      </c>
      <c r="H46" s="114">
        <v>0</v>
      </c>
      <c r="I46" s="272">
        <v>0</v>
      </c>
      <c r="J46" s="273">
        <v>0</v>
      </c>
      <c r="K46" s="277">
        <v>0</v>
      </c>
      <c r="L46" s="272">
        <v>0</v>
      </c>
      <c r="M46" s="273">
        <v>0</v>
      </c>
      <c r="N46" s="277">
        <v>0</v>
      </c>
      <c r="O46" s="273">
        <v>0</v>
      </c>
      <c r="P46" s="273">
        <v>0</v>
      </c>
      <c r="Q46" s="277">
        <v>0</v>
      </c>
      <c r="R46" s="112">
        <v>0</v>
      </c>
      <c r="S46" s="113">
        <v>0</v>
      </c>
      <c r="T46" s="114">
        <v>0</v>
      </c>
      <c r="U46" s="112">
        <v>0</v>
      </c>
      <c r="V46" s="113">
        <v>0</v>
      </c>
      <c r="W46" s="114">
        <v>0</v>
      </c>
      <c r="X46" s="115">
        <f>H46+K46+W46+N46+Q46+T46</f>
        <v>0</v>
      </c>
      <c r="Y46" s="119"/>
    </row>
    <row r="47" spans="1:25" s="153" customFormat="1">
      <c r="A47" s="134" t="s">
        <v>139</v>
      </c>
      <c r="B47" s="147" t="s">
        <v>123</v>
      </c>
      <c r="C47" s="148"/>
      <c r="D47" s="148"/>
      <c r="E47" s="148"/>
      <c r="F47" s="164">
        <v>0</v>
      </c>
      <c r="G47" s="165"/>
      <c r="H47" s="166">
        <f>+H43+H44+H45+H46</f>
        <v>0</v>
      </c>
      <c r="I47" s="274">
        <v>2</v>
      </c>
      <c r="J47" s="275"/>
      <c r="K47" s="276">
        <f>+K43+K44+K45+K46</f>
        <v>7</v>
      </c>
      <c r="L47" s="274">
        <v>0</v>
      </c>
      <c r="M47" s="275"/>
      <c r="N47" s="276">
        <f>+N43+N44+N45+N46</f>
        <v>0</v>
      </c>
      <c r="O47" s="274"/>
      <c r="P47" s="275"/>
      <c r="Q47" s="276">
        <f>+Q43+Q44+Q45+Q46</f>
        <v>0</v>
      </c>
      <c r="R47" s="164">
        <v>0</v>
      </c>
      <c r="S47" s="165"/>
      <c r="T47" s="166">
        <f>+T43+T44+T45+T46</f>
        <v>0</v>
      </c>
      <c r="U47" s="164">
        <v>0</v>
      </c>
      <c r="V47" s="165"/>
      <c r="W47" s="166">
        <f>+W43+W44+W45+W46</f>
        <v>0</v>
      </c>
      <c r="X47" s="167">
        <f>SUM(X43:X46)</f>
        <v>7</v>
      </c>
      <c r="Y47" s="152"/>
    </row>
    <row r="48" spans="1:25" s="3" customFormat="1" ht="25.5">
      <c r="A48" s="134" t="s">
        <v>294</v>
      </c>
      <c r="B48" s="72" t="s">
        <v>129</v>
      </c>
      <c r="C48" s="155"/>
      <c r="D48" s="155"/>
      <c r="E48" s="155"/>
      <c r="F48" s="112"/>
      <c r="G48" s="113"/>
      <c r="H48" s="114"/>
      <c r="I48" s="272"/>
      <c r="J48" s="273"/>
      <c r="K48" s="277"/>
      <c r="L48" s="272"/>
      <c r="M48" s="273"/>
      <c r="N48" s="277"/>
      <c r="O48" s="272"/>
      <c r="P48" s="273"/>
      <c r="Q48" s="277"/>
      <c r="R48" s="112"/>
      <c r="S48" s="113"/>
      <c r="T48" s="114"/>
      <c r="U48" s="112"/>
      <c r="V48" s="113"/>
      <c r="W48" s="114"/>
      <c r="X48" s="114"/>
      <c r="Y48" s="119"/>
    </row>
    <row r="49" spans="1:25" s="3" customFormat="1" ht="78.75">
      <c r="A49" s="134" t="s">
        <v>295</v>
      </c>
      <c r="B49" s="72" t="s">
        <v>130</v>
      </c>
      <c r="C49" s="135" t="s">
        <v>124</v>
      </c>
      <c r="D49" s="113" t="s">
        <v>584</v>
      </c>
      <c r="E49" s="135" t="s">
        <v>571</v>
      </c>
      <c r="F49" s="113" t="s">
        <v>353</v>
      </c>
      <c r="G49" s="113" t="s">
        <v>354</v>
      </c>
      <c r="H49" s="115">
        <v>4</v>
      </c>
      <c r="I49" s="270">
        <v>0</v>
      </c>
      <c r="J49" s="271">
        <v>0</v>
      </c>
      <c r="K49" s="260">
        <v>0</v>
      </c>
      <c r="L49" s="270">
        <v>0</v>
      </c>
      <c r="M49" s="271">
        <v>0</v>
      </c>
      <c r="N49" s="260">
        <v>0</v>
      </c>
      <c r="O49" s="270">
        <v>0</v>
      </c>
      <c r="P49" s="271">
        <v>0</v>
      </c>
      <c r="Q49" s="260">
        <v>0</v>
      </c>
      <c r="R49" s="112">
        <v>0</v>
      </c>
      <c r="S49" s="113">
        <v>0</v>
      </c>
      <c r="T49" s="114">
        <v>0</v>
      </c>
      <c r="U49" s="112">
        <v>0</v>
      </c>
      <c r="V49" s="113">
        <v>0</v>
      </c>
      <c r="W49" s="114">
        <v>0</v>
      </c>
      <c r="X49" s="115">
        <f>H49+K49+W49+N49+Q49+T49</f>
        <v>4</v>
      </c>
      <c r="Y49" s="119"/>
    </row>
    <row r="50" spans="1:25" s="3" customFormat="1" ht="112.5">
      <c r="A50" s="134" t="s">
        <v>140</v>
      </c>
      <c r="B50" s="72" t="s">
        <v>132</v>
      </c>
      <c r="C50" s="135" t="s">
        <v>125</v>
      </c>
      <c r="D50" s="113" t="s">
        <v>584</v>
      </c>
      <c r="E50" s="135" t="s">
        <v>568</v>
      </c>
      <c r="F50" s="159">
        <v>0</v>
      </c>
      <c r="G50" s="160">
        <v>0</v>
      </c>
      <c r="H50" s="115">
        <v>0</v>
      </c>
      <c r="I50" s="270">
        <v>0</v>
      </c>
      <c r="J50" s="271">
        <v>0</v>
      </c>
      <c r="K50" s="260">
        <v>0</v>
      </c>
      <c r="L50" s="270">
        <v>0</v>
      </c>
      <c r="M50" s="271">
        <v>0</v>
      </c>
      <c r="N50" s="260">
        <v>0</v>
      </c>
      <c r="O50" s="270">
        <v>0</v>
      </c>
      <c r="P50" s="271">
        <v>0</v>
      </c>
      <c r="Q50" s="260">
        <v>0</v>
      </c>
      <c r="R50" s="112">
        <v>0</v>
      </c>
      <c r="S50" s="113">
        <v>0</v>
      </c>
      <c r="T50" s="114">
        <v>0</v>
      </c>
      <c r="U50" s="112">
        <v>0</v>
      </c>
      <c r="V50" s="113">
        <v>0</v>
      </c>
      <c r="W50" s="114">
        <v>0</v>
      </c>
      <c r="X50" s="115">
        <f>H50+K50+W50+N50+Q50+T50</f>
        <v>0</v>
      </c>
      <c r="Y50" s="119"/>
    </row>
    <row r="51" spans="1:25" s="3" customFormat="1" ht="112.5">
      <c r="A51" s="134" t="s">
        <v>141</v>
      </c>
      <c r="B51" s="72" t="s">
        <v>127</v>
      </c>
      <c r="C51" s="135" t="s">
        <v>89</v>
      </c>
      <c r="D51" s="113" t="s">
        <v>584</v>
      </c>
      <c r="E51" s="135" t="s">
        <v>568</v>
      </c>
      <c r="F51" s="159">
        <v>0</v>
      </c>
      <c r="G51" s="160">
        <v>0</v>
      </c>
      <c r="H51" s="115">
        <v>0</v>
      </c>
      <c r="I51" s="272">
        <v>0</v>
      </c>
      <c r="J51" s="273">
        <v>0</v>
      </c>
      <c r="K51" s="277">
        <v>0</v>
      </c>
      <c r="L51" s="272">
        <v>0</v>
      </c>
      <c r="M51" s="273">
        <v>0</v>
      </c>
      <c r="N51" s="277">
        <v>0</v>
      </c>
      <c r="O51" s="272">
        <v>0</v>
      </c>
      <c r="P51" s="273">
        <v>0</v>
      </c>
      <c r="Q51" s="277">
        <v>0</v>
      </c>
      <c r="R51" s="112">
        <v>0</v>
      </c>
      <c r="S51" s="113">
        <v>0</v>
      </c>
      <c r="T51" s="114">
        <v>0</v>
      </c>
      <c r="U51" s="112">
        <v>0</v>
      </c>
      <c r="V51" s="113">
        <v>0</v>
      </c>
      <c r="W51" s="114">
        <v>0</v>
      </c>
      <c r="X51" s="115">
        <f>H51+K51+W51+N51+Q51+T51</f>
        <v>0</v>
      </c>
      <c r="Y51" s="119"/>
    </row>
    <row r="52" spans="1:25" s="153" customFormat="1">
      <c r="A52" s="134" t="s">
        <v>142</v>
      </c>
      <c r="B52" s="147" t="s">
        <v>123</v>
      </c>
      <c r="C52" s="148"/>
      <c r="D52" s="148"/>
      <c r="E52" s="148"/>
      <c r="F52" s="149">
        <v>1</v>
      </c>
      <c r="G52" s="150"/>
      <c r="H52" s="151">
        <f>H49+H50+H51</f>
        <v>4</v>
      </c>
      <c r="I52" s="264">
        <v>0</v>
      </c>
      <c r="J52" s="265"/>
      <c r="K52" s="266">
        <f>K49+K50+K51</f>
        <v>0</v>
      </c>
      <c r="L52" s="264">
        <v>0</v>
      </c>
      <c r="M52" s="265"/>
      <c r="N52" s="266">
        <f>N49+N50+N51</f>
        <v>0</v>
      </c>
      <c r="O52" s="264">
        <v>0</v>
      </c>
      <c r="P52" s="265"/>
      <c r="Q52" s="266">
        <f>Q49+Q50+Q51</f>
        <v>0</v>
      </c>
      <c r="R52" s="149">
        <v>0</v>
      </c>
      <c r="S52" s="150"/>
      <c r="T52" s="151">
        <f>T49+T50</f>
        <v>0</v>
      </c>
      <c r="U52" s="149">
        <v>0</v>
      </c>
      <c r="V52" s="150"/>
      <c r="W52" s="151">
        <f>W49+W50</f>
        <v>0</v>
      </c>
      <c r="X52" s="151">
        <f>X49+X50+X51</f>
        <v>4</v>
      </c>
      <c r="Y52" s="152"/>
    </row>
    <row r="53" spans="1:25" s="3" customFormat="1" ht="25.5">
      <c r="A53" s="134" t="s">
        <v>143</v>
      </c>
      <c r="B53" s="72" t="s">
        <v>207</v>
      </c>
      <c r="C53" s="155"/>
      <c r="D53" s="155"/>
      <c r="E53" s="155"/>
      <c r="F53" s="112"/>
      <c r="G53" s="113"/>
      <c r="H53" s="114"/>
      <c r="I53" s="272"/>
      <c r="J53" s="273"/>
      <c r="K53" s="277"/>
      <c r="L53" s="272"/>
      <c r="M53" s="273"/>
      <c r="N53" s="277"/>
      <c r="O53" s="272"/>
      <c r="P53" s="273"/>
      <c r="Q53" s="277"/>
      <c r="R53" s="112"/>
      <c r="S53" s="113"/>
      <c r="T53" s="114"/>
      <c r="U53" s="112"/>
      <c r="V53" s="113"/>
      <c r="W53" s="114"/>
      <c r="X53" s="114"/>
      <c r="Y53" s="119"/>
    </row>
    <row r="54" spans="1:25" s="3" customFormat="1" ht="123.75">
      <c r="A54" s="134" t="s">
        <v>144</v>
      </c>
      <c r="B54" s="72" t="s">
        <v>131</v>
      </c>
      <c r="C54" s="135" t="s">
        <v>454</v>
      </c>
      <c r="D54" s="113" t="s">
        <v>587</v>
      </c>
      <c r="E54" s="135" t="s">
        <v>570</v>
      </c>
      <c r="F54" s="112">
        <v>0</v>
      </c>
      <c r="G54" s="113">
        <v>0</v>
      </c>
      <c r="H54" s="114">
        <v>0</v>
      </c>
      <c r="I54" s="272" t="s">
        <v>455</v>
      </c>
      <c r="J54" s="273" t="s">
        <v>511</v>
      </c>
      <c r="K54" s="277">
        <v>169</v>
      </c>
      <c r="L54" s="272">
        <v>0</v>
      </c>
      <c r="M54" s="273">
        <v>0</v>
      </c>
      <c r="N54" s="277">
        <v>0</v>
      </c>
      <c r="O54" s="272">
        <v>0</v>
      </c>
      <c r="P54" s="273">
        <v>0</v>
      </c>
      <c r="Q54" s="277">
        <v>0</v>
      </c>
      <c r="R54" s="112">
        <v>0</v>
      </c>
      <c r="S54" s="113">
        <v>0</v>
      </c>
      <c r="T54" s="114">
        <v>0</v>
      </c>
      <c r="U54" s="112">
        <v>0</v>
      </c>
      <c r="V54" s="113">
        <v>0</v>
      </c>
      <c r="W54" s="114">
        <v>0</v>
      </c>
      <c r="X54" s="115">
        <f>H54+K54+W54+N54+Q54+T54</f>
        <v>169</v>
      </c>
      <c r="Y54" s="119"/>
    </row>
    <row r="55" spans="1:25" s="3" customFormat="1" ht="90">
      <c r="A55" s="134" t="s">
        <v>146</v>
      </c>
      <c r="B55" s="158" t="s">
        <v>563</v>
      </c>
      <c r="C55" s="135" t="s">
        <v>564</v>
      </c>
      <c r="D55" s="113" t="s">
        <v>584</v>
      </c>
      <c r="E55" s="135" t="s">
        <v>610</v>
      </c>
      <c r="F55" s="112">
        <v>0</v>
      </c>
      <c r="G55" s="113">
        <v>0</v>
      </c>
      <c r="H55" s="114">
        <v>0</v>
      </c>
      <c r="I55" s="272">
        <v>0</v>
      </c>
      <c r="J55" s="273">
        <v>0</v>
      </c>
      <c r="K55" s="277">
        <v>0</v>
      </c>
      <c r="L55" s="272">
        <v>0</v>
      </c>
      <c r="M55" s="273">
        <v>0</v>
      </c>
      <c r="N55" s="277">
        <v>0</v>
      </c>
      <c r="O55" s="273">
        <v>0</v>
      </c>
      <c r="P55" s="273">
        <v>0</v>
      </c>
      <c r="Q55" s="277">
        <v>0</v>
      </c>
      <c r="R55" s="112">
        <v>0</v>
      </c>
      <c r="S55" s="113">
        <v>0</v>
      </c>
      <c r="T55" s="114">
        <v>0</v>
      </c>
      <c r="U55" s="112">
        <v>0</v>
      </c>
      <c r="V55" s="113">
        <v>0</v>
      </c>
      <c r="W55" s="114">
        <v>0</v>
      </c>
      <c r="X55" s="115">
        <f>H55+K55+W55+N55+Q55+T55</f>
        <v>0</v>
      </c>
      <c r="Y55" s="119"/>
    </row>
    <row r="56" spans="1:25" s="153" customFormat="1">
      <c r="A56" s="134" t="s">
        <v>296</v>
      </c>
      <c r="B56" s="147" t="s">
        <v>123</v>
      </c>
      <c r="C56" s="148"/>
      <c r="D56" s="148"/>
      <c r="E56" s="148"/>
      <c r="F56" s="149">
        <v>0</v>
      </c>
      <c r="G56" s="150"/>
      <c r="H56" s="151">
        <f>H54</f>
        <v>0</v>
      </c>
      <c r="I56" s="264">
        <v>1</v>
      </c>
      <c r="J56" s="265"/>
      <c r="K56" s="266">
        <f>K54</f>
        <v>169</v>
      </c>
      <c r="L56" s="264">
        <v>0</v>
      </c>
      <c r="M56" s="265"/>
      <c r="N56" s="266">
        <f>N54</f>
        <v>0</v>
      </c>
      <c r="O56" s="264">
        <v>0</v>
      </c>
      <c r="P56" s="265"/>
      <c r="Q56" s="266">
        <f>Q54</f>
        <v>0</v>
      </c>
      <c r="R56" s="149">
        <v>0</v>
      </c>
      <c r="S56" s="150"/>
      <c r="T56" s="151">
        <f>T54</f>
        <v>0</v>
      </c>
      <c r="U56" s="149">
        <v>0</v>
      </c>
      <c r="V56" s="150"/>
      <c r="W56" s="151">
        <f>W54</f>
        <v>0</v>
      </c>
      <c r="X56" s="167">
        <f>SUM(X54)</f>
        <v>169</v>
      </c>
      <c r="Y56" s="152"/>
    </row>
    <row r="57" spans="1:25" s="3" customFormat="1" ht="25.5">
      <c r="A57" s="134" t="s">
        <v>145</v>
      </c>
      <c r="B57" s="72" t="s">
        <v>208</v>
      </c>
      <c r="C57" s="155"/>
      <c r="D57" s="155"/>
      <c r="E57" s="155"/>
      <c r="F57" s="112"/>
      <c r="G57" s="113"/>
      <c r="H57" s="114"/>
      <c r="I57" s="272"/>
      <c r="J57" s="273"/>
      <c r="K57" s="277"/>
      <c r="L57" s="272"/>
      <c r="M57" s="273"/>
      <c r="N57" s="277"/>
      <c r="O57" s="272"/>
      <c r="P57" s="273"/>
      <c r="Q57" s="277"/>
      <c r="R57" s="112"/>
      <c r="S57" s="113"/>
      <c r="T57" s="114"/>
      <c r="U57" s="112"/>
      <c r="V57" s="113"/>
      <c r="W57" s="114"/>
      <c r="X57" s="114"/>
      <c r="Y57" s="119"/>
    </row>
    <row r="58" spans="1:25" s="3" customFormat="1" ht="112.5">
      <c r="A58" s="134" t="s">
        <v>146</v>
      </c>
      <c r="B58" s="72" t="s">
        <v>131</v>
      </c>
      <c r="C58" s="247" t="s">
        <v>449</v>
      </c>
      <c r="D58" s="113" t="s">
        <v>584</v>
      </c>
      <c r="E58" s="135" t="s">
        <v>570</v>
      </c>
      <c r="F58" s="112">
        <v>0</v>
      </c>
      <c r="G58" s="113">
        <v>0</v>
      </c>
      <c r="H58" s="114">
        <v>0</v>
      </c>
      <c r="I58" s="272" t="s">
        <v>456</v>
      </c>
      <c r="J58" s="273" t="s">
        <v>440</v>
      </c>
      <c r="K58" s="277">
        <v>16</v>
      </c>
      <c r="L58" s="272">
        <v>0</v>
      </c>
      <c r="M58" s="273">
        <v>0</v>
      </c>
      <c r="N58" s="277">
        <v>0</v>
      </c>
      <c r="O58" s="272">
        <v>0</v>
      </c>
      <c r="P58" s="273">
        <v>0</v>
      </c>
      <c r="Q58" s="277">
        <v>0</v>
      </c>
      <c r="R58" s="112">
        <v>0</v>
      </c>
      <c r="S58" s="113">
        <v>0</v>
      </c>
      <c r="T58" s="114">
        <v>0</v>
      </c>
      <c r="U58" s="112">
        <v>0</v>
      </c>
      <c r="V58" s="113">
        <v>0</v>
      </c>
      <c r="W58" s="114">
        <v>0</v>
      </c>
      <c r="X58" s="115">
        <f>H58+K58+W58+N58+Q58+T58</f>
        <v>16</v>
      </c>
      <c r="Y58" s="119"/>
    </row>
    <row r="59" spans="1:25" s="3" customFormat="1" ht="90">
      <c r="A59" s="134" t="s">
        <v>205</v>
      </c>
      <c r="B59" s="158" t="s">
        <v>563</v>
      </c>
      <c r="C59" s="135" t="s">
        <v>564</v>
      </c>
      <c r="D59" s="113" t="s">
        <v>584</v>
      </c>
      <c r="E59" s="135" t="s">
        <v>610</v>
      </c>
      <c r="F59" s="112">
        <v>0</v>
      </c>
      <c r="G59" s="113">
        <v>0</v>
      </c>
      <c r="H59" s="114">
        <v>0</v>
      </c>
      <c r="I59" s="272">
        <v>0</v>
      </c>
      <c r="J59" s="273">
        <v>0</v>
      </c>
      <c r="K59" s="277">
        <v>0</v>
      </c>
      <c r="L59" s="272">
        <v>0</v>
      </c>
      <c r="M59" s="273">
        <v>0</v>
      </c>
      <c r="N59" s="277">
        <v>0</v>
      </c>
      <c r="O59" s="273">
        <v>0</v>
      </c>
      <c r="P59" s="273">
        <v>0</v>
      </c>
      <c r="Q59" s="277">
        <v>0</v>
      </c>
      <c r="R59" s="112">
        <v>0</v>
      </c>
      <c r="S59" s="113">
        <v>0</v>
      </c>
      <c r="T59" s="114">
        <v>0</v>
      </c>
      <c r="U59" s="112">
        <v>0</v>
      </c>
      <c r="V59" s="113">
        <v>0</v>
      </c>
      <c r="W59" s="114">
        <v>0</v>
      </c>
      <c r="X59" s="115">
        <f>H59+K59+W59+N59+Q59+T59</f>
        <v>0</v>
      </c>
      <c r="Y59" s="119"/>
    </row>
    <row r="60" spans="1:25" s="153" customFormat="1">
      <c r="A60" s="134" t="s">
        <v>147</v>
      </c>
      <c r="B60" s="147" t="s">
        <v>123</v>
      </c>
      <c r="C60" s="148"/>
      <c r="D60" s="148"/>
      <c r="E60" s="148"/>
      <c r="F60" s="149">
        <v>0</v>
      </c>
      <c r="G60" s="150"/>
      <c r="H60" s="151">
        <f>H58</f>
        <v>0</v>
      </c>
      <c r="I60" s="264">
        <v>2</v>
      </c>
      <c r="J60" s="265"/>
      <c r="K60" s="266">
        <f>K58</f>
        <v>16</v>
      </c>
      <c r="L60" s="264">
        <v>0</v>
      </c>
      <c r="M60" s="265"/>
      <c r="N60" s="266">
        <f>N58</f>
        <v>0</v>
      </c>
      <c r="O60" s="264"/>
      <c r="P60" s="265"/>
      <c r="Q60" s="266">
        <f>Q58+Q59</f>
        <v>0</v>
      </c>
      <c r="R60" s="149">
        <v>0</v>
      </c>
      <c r="S60" s="150"/>
      <c r="T60" s="151">
        <f>T58</f>
        <v>0</v>
      </c>
      <c r="U60" s="149">
        <v>0</v>
      </c>
      <c r="V60" s="150"/>
      <c r="W60" s="151">
        <f>W58</f>
        <v>0</v>
      </c>
      <c r="X60" s="167">
        <f>SUM(X58:X59)</f>
        <v>16</v>
      </c>
      <c r="Y60" s="152"/>
    </row>
    <row r="61" spans="1:25" s="3" customFormat="1" ht="38.25">
      <c r="A61" s="134" t="s">
        <v>183</v>
      </c>
      <c r="B61" s="72" t="s">
        <v>210</v>
      </c>
      <c r="C61" s="155"/>
      <c r="D61" s="155"/>
      <c r="E61" s="155"/>
      <c r="F61" s="112"/>
      <c r="G61" s="113"/>
      <c r="H61" s="114"/>
      <c r="I61" s="272"/>
      <c r="J61" s="273"/>
      <c r="K61" s="277"/>
      <c r="L61" s="272"/>
      <c r="M61" s="273"/>
      <c r="N61" s="277"/>
      <c r="O61" s="272"/>
      <c r="P61" s="273"/>
      <c r="Q61" s="277"/>
      <c r="R61" s="112"/>
      <c r="S61" s="113"/>
      <c r="T61" s="114"/>
      <c r="U61" s="112"/>
      <c r="V61" s="113"/>
      <c r="W61" s="114"/>
      <c r="X61" s="114"/>
      <c r="Y61" s="119"/>
    </row>
    <row r="62" spans="1:25" s="3" customFormat="1" ht="146.25">
      <c r="A62" s="134" t="s">
        <v>184</v>
      </c>
      <c r="B62" s="72" t="s">
        <v>131</v>
      </c>
      <c r="C62" s="247" t="s">
        <v>561</v>
      </c>
      <c r="D62" s="113" t="s">
        <v>584</v>
      </c>
      <c r="E62" s="135" t="s">
        <v>575</v>
      </c>
      <c r="F62" s="112" t="s">
        <v>416</v>
      </c>
      <c r="G62" s="113" t="s">
        <v>427</v>
      </c>
      <c r="H62" s="114">
        <v>358</v>
      </c>
      <c r="I62" s="272">
        <v>0</v>
      </c>
      <c r="J62" s="273">
        <v>0</v>
      </c>
      <c r="K62" s="277">
        <v>0</v>
      </c>
      <c r="L62" s="272" t="s">
        <v>607</v>
      </c>
      <c r="M62" s="273" t="s">
        <v>603</v>
      </c>
      <c r="N62" s="277">
        <v>379.3</v>
      </c>
      <c r="O62" s="272" t="s">
        <v>331</v>
      </c>
      <c r="P62" s="273" t="s">
        <v>542</v>
      </c>
      <c r="Q62" s="277">
        <v>407</v>
      </c>
      <c r="R62" s="112" t="s">
        <v>331</v>
      </c>
      <c r="S62" s="113" t="s">
        <v>541</v>
      </c>
      <c r="T62" s="114">
        <v>413</v>
      </c>
      <c r="U62" s="112">
        <v>0</v>
      </c>
      <c r="V62" s="113">
        <v>0</v>
      </c>
      <c r="W62" s="114">
        <v>0</v>
      </c>
      <c r="X62" s="115">
        <f>H62+K62+W62+N62+Q62+T62</f>
        <v>1557.3</v>
      </c>
      <c r="Y62" s="119"/>
    </row>
    <row r="63" spans="1:25" s="3" customFormat="1" ht="78.75">
      <c r="A63" s="134" t="s">
        <v>205</v>
      </c>
      <c r="B63" s="72" t="s">
        <v>81</v>
      </c>
      <c r="C63" s="135" t="s">
        <v>124</v>
      </c>
      <c r="D63" s="113" t="s">
        <v>584</v>
      </c>
      <c r="E63" s="135" t="s">
        <v>576</v>
      </c>
      <c r="F63" s="112">
        <v>0</v>
      </c>
      <c r="G63" s="113">
        <v>0</v>
      </c>
      <c r="H63" s="114">
        <v>0</v>
      </c>
      <c r="I63" s="272">
        <v>0</v>
      </c>
      <c r="J63" s="273">
        <v>0</v>
      </c>
      <c r="K63" s="277">
        <v>0</v>
      </c>
      <c r="L63" s="272" t="s">
        <v>501</v>
      </c>
      <c r="M63" s="273" t="s">
        <v>489</v>
      </c>
      <c r="N63" s="277">
        <v>427</v>
      </c>
      <c r="O63" s="272" t="s">
        <v>416</v>
      </c>
      <c r="P63" s="273" t="s">
        <v>543</v>
      </c>
      <c r="Q63" s="277">
        <v>416</v>
      </c>
      <c r="R63" s="112">
        <v>0</v>
      </c>
      <c r="S63" s="113">
        <v>0</v>
      </c>
      <c r="T63" s="114">
        <v>0</v>
      </c>
      <c r="U63" s="112">
        <v>0</v>
      </c>
      <c r="V63" s="113">
        <v>0</v>
      </c>
      <c r="W63" s="114">
        <v>0</v>
      </c>
      <c r="X63" s="115">
        <f>H63+K63+W63+N63+Q63+T63</f>
        <v>843</v>
      </c>
      <c r="Y63" s="119"/>
    </row>
    <row r="64" spans="1:25" s="153" customFormat="1">
      <c r="A64" s="134" t="s">
        <v>206</v>
      </c>
      <c r="B64" s="147" t="s">
        <v>123</v>
      </c>
      <c r="C64" s="148"/>
      <c r="D64" s="148"/>
      <c r="E64" s="148"/>
      <c r="F64" s="149">
        <v>3</v>
      </c>
      <c r="G64" s="150"/>
      <c r="H64" s="151">
        <f>H62+H63</f>
        <v>358</v>
      </c>
      <c r="I64" s="264">
        <v>0</v>
      </c>
      <c r="J64" s="265"/>
      <c r="K64" s="266">
        <f>K62+K63</f>
        <v>0</v>
      </c>
      <c r="L64" s="264">
        <v>6</v>
      </c>
      <c r="M64" s="265"/>
      <c r="N64" s="266">
        <f>N62+N63</f>
        <v>806.3</v>
      </c>
      <c r="O64" s="264">
        <v>5</v>
      </c>
      <c r="P64" s="265"/>
      <c r="Q64" s="266">
        <f>Q62+Q63</f>
        <v>823</v>
      </c>
      <c r="R64" s="149">
        <v>2</v>
      </c>
      <c r="S64" s="150"/>
      <c r="T64" s="151">
        <f>T62</f>
        <v>413</v>
      </c>
      <c r="U64" s="149">
        <v>0</v>
      </c>
      <c r="V64" s="150"/>
      <c r="W64" s="151">
        <f>W62</f>
        <v>0</v>
      </c>
      <c r="X64" s="151">
        <f>X62+X63</f>
        <v>2400.3000000000002</v>
      </c>
      <c r="Y64" s="152"/>
    </row>
    <row r="65" spans="1:25" s="3" customFormat="1" ht="38.25">
      <c r="A65" s="134" t="s">
        <v>211</v>
      </c>
      <c r="B65" s="72" t="s">
        <v>303</v>
      </c>
      <c r="C65" s="155"/>
      <c r="D65" s="155"/>
      <c r="E65" s="155"/>
      <c r="F65" s="112"/>
      <c r="G65" s="113"/>
      <c r="H65" s="114"/>
      <c r="I65" s="272"/>
      <c r="J65" s="273"/>
      <c r="K65" s="277"/>
      <c r="L65" s="272"/>
      <c r="M65" s="273"/>
      <c r="N65" s="277"/>
      <c r="O65" s="272"/>
      <c r="P65" s="273"/>
      <c r="Q65" s="277"/>
      <c r="R65" s="112"/>
      <c r="S65" s="113"/>
      <c r="T65" s="114"/>
      <c r="U65" s="112"/>
      <c r="V65" s="113"/>
      <c r="W65" s="114"/>
      <c r="X65" s="114"/>
      <c r="Y65" s="119"/>
    </row>
    <row r="66" spans="1:25" s="3" customFormat="1" ht="180">
      <c r="A66" s="134" t="s">
        <v>212</v>
      </c>
      <c r="B66" s="72" t="s">
        <v>304</v>
      </c>
      <c r="C66" s="135" t="s">
        <v>608</v>
      </c>
      <c r="D66" s="113" t="s">
        <v>584</v>
      </c>
      <c r="E66" s="135" t="s">
        <v>570</v>
      </c>
      <c r="F66" s="112">
        <v>0</v>
      </c>
      <c r="G66" s="113">
        <v>0</v>
      </c>
      <c r="H66" s="114">
        <v>0</v>
      </c>
      <c r="I66" s="272" t="s">
        <v>483</v>
      </c>
      <c r="J66" s="273" t="s">
        <v>526</v>
      </c>
      <c r="K66" s="277">
        <v>1953</v>
      </c>
      <c r="L66" s="272" t="s">
        <v>609</v>
      </c>
      <c r="M66" s="273" t="s">
        <v>605</v>
      </c>
      <c r="N66" s="277">
        <v>37.700000000000003</v>
      </c>
      <c r="O66" s="272">
        <v>0</v>
      </c>
      <c r="P66" s="273">
        <v>0</v>
      </c>
      <c r="Q66" s="277">
        <v>0</v>
      </c>
      <c r="R66" s="112">
        <v>0</v>
      </c>
      <c r="S66" s="113">
        <v>0</v>
      </c>
      <c r="T66" s="114">
        <v>0</v>
      </c>
      <c r="U66" s="112">
        <v>0</v>
      </c>
      <c r="V66" s="113">
        <v>0</v>
      </c>
      <c r="W66" s="114">
        <v>0</v>
      </c>
      <c r="X66" s="115">
        <f>H66+K66+W66+N66+Q66+T66</f>
        <v>1990.7</v>
      </c>
      <c r="Y66" s="119"/>
    </row>
    <row r="67" spans="1:25" s="153" customFormat="1">
      <c r="A67" s="134" t="s">
        <v>148</v>
      </c>
      <c r="B67" s="147" t="s">
        <v>123</v>
      </c>
      <c r="C67" s="148"/>
      <c r="D67" s="148"/>
      <c r="E67" s="148"/>
      <c r="F67" s="149">
        <v>0</v>
      </c>
      <c r="G67" s="149"/>
      <c r="H67" s="151">
        <f>H66</f>
        <v>0</v>
      </c>
      <c r="I67" s="264">
        <v>3</v>
      </c>
      <c r="J67" s="265"/>
      <c r="K67" s="266">
        <f>K66</f>
        <v>1953</v>
      </c>
      <c r="L67" s="264">
        <v>1</v>
      </c>
      <c r="M67" s="264"/>
      <c r="N67" s="266">
        <f>N66</f>
        <v>37.700000000000003</v>
      </c>
      <c r="O67" s="264">
        <v>0</v>
      </c>
      <c r="P67" s="264"/>
      <c r="Q67" s="266">
        <f>Q66</f>
        <v>0</v>
      </c>
      <c r="R67" s="149">
        <v>0</v>
      </c>
      <c r="S67" s="149"/>
      <c r="T67" s="151">
        <f>T66</f>
        <v>0</v>
      </c>
      <c r="U67" s="149">
        <v>0</v>
      </c>
      <c r="V67" s="149"/>
      <c r="W67" s="151">
        <f>W66</f>
        <v>0</v>
      </c>
      <c r="X67" s="167">
        <f>SUM(X66)</f>
        <v>1990.7</v>
      </c>
      <c r="Y67" s="152"/>
    </row>
    <row r="68" spans="1:25" s="153" customFormat="1" ht="63.75">
      <c r="A68" s="134" t="s">
        <v>149</v>
      </c>
      <c r="B68" s="168" t="s">
        <v>283</v>
      </c>
      <c r="C68" s="135"/>
      <c r="D68" s="113"/>
      <c r="E68" s="135"/>
      <c r="F68" s="112"/>
      <c r="G68" s="113"/>
      <c r="H68" s="114"/>
      <c r="I68" s="272"/>
      <c r="J68" s="273"/>
      <c r="K68" s="277"/>
      <c r="L68" s="272"/>
      <c r="M68" s="273"/>
      <c r="N68" s="277"/>
      <c r="O68" s="272"/>
      <c r="P68" s="273"/>
      <c r="Q68" s="277"/>
      <c r="R68" s="112"/>
      <c r="S68" s="113"/>
      <c r="T68" s="114"/>
      <c r="U68" s="112"/>
      <c r="V68" s="113"/>
      <c r="W68" s="114"/>
      <c r="X68" s="115"/>
      <c r="Y68" s="169"/>
    </row>
    <row r="69" spans="1:25" s="153" customFormat="1" ht="112.5">
      <c r="A69" s="134" t="s">
        <v>213</v>
      </c>
      <c r="B69" s="72" t="s">
        <v>127</v>
      </c>
      <c r="C69" s="135" t="s">
        <v>89</v>
      </c>
      <c r="D69" s="113" t="s">
        <v>584</v>
      </c>
      <c r="E69" s="135" t="s">
        <v>568</v>
      </c>
      <c r="F69" s="112">
        <v>0</v>
      </c>
      <c r="G69" s="113">
        <v>0</v>
      </c>
      <c r="H69" s="114">
        <v>0</v>
      </c>
      <c r="I69" s="272">
        <v>0</v>
      </c>
      <c r="J69" s="273">
        <v>0</v>
      </c>
      <c r="K69" s="277">
        <v>0</v>
      </c>
      <c r="L69" s="272">
        <v>0</v>
      </c>
      <c r="M69" s="273">
        <v>0</v>
      </c>
      <c r="N69" s="277">
        <v>0</v>
      </c>
      <c r="O69" s="272">
        <v>0</v>
      </c>
      <c r="P69" s="273">
        <v>0</v>
      </c>
      <c r="Q69" s="277">
        <v>0</v>
      </c>
      <c r="R69" s="112">
        <v>0</v>
      </c>
      <c r="S69" s="113">
        <v>0</v>
      </c>
      <c r="T69" s="114">
        <v>0</v>
      </c>
      <c r="U69" s="112">
        <v>0</v>
      </c>
      <c r="V69" s="113">
        <v>0</v>
      </c>
      <c r="W69" s="114">
        <v>0</v>
      </c>
      <c r="X69" s="115">
        <f>H69+K69+W69+N69+Q69+T69</f>
        <v>0</v>
      </c>
      <c r="Y69" s="169"/>
    </row>
    <row r="70" spans="1:25" s="153" customFormat="1" ht="90">
      <c r="A70" s="134" t="s">
        <v>154</v>
      </c>
      <c r="B70" s="72" t="s">
        <v>563</v>
      </c>
      <c r="C70" s="135" t="s">
        <v>564</v>
      </c>
      <c r="D70" s="113" t="s">
        <v>584</v>
      </c>
      <c r="E70" s="135" t="s">
        <v>610</v>
      </c>
      <c r="F70" s="112">
        <v>0</v>
      </c>
      <c r="G70" s="113">
        <v>0</v>
      </c>
      <c r="H70" s="114">
        <v>0</v>
      </c>
      <c r="I70" s="272">
        <v>0</v>
      </c>
      <c r="J70" s="273">
        <v>0</v>
      </c>
      <c r="K70" s="277">
        <v>0</v>
      </c>
      <c r="L70" s="272">
        <v>0</v>
      </c>
      <c r="M70" s="273">
        <v>0</v>
      </c>
      <c r="N70" s="277">
        <v>0</v>
      </c>
      <c r="O70" s="273">
        <v>0</v>
      </c>
      <c r="P70" s="273">
        <v>0</v>
      </c>
      <c r="Q70" s="277">
        <v>0</v>
      </c>
      <c r="R70" s="112">
        <v>0</v>
      </c>
      <c r="S70" s="113">
        <v>0</v>
      </c>
      <c r="T70" s="114">
        <v>0</v>
      </c>
      <c r="U70" s="112">
        <v>0</v>
      </c>
      <c r="V70" s="113">
        <v>0</v>
      </c>
      <c r="W70" s="114">
        <v>0</v>
      </c>
      <c r="X70" s="115">
        <f>H70+K70+W70+N70+Q70+T70</f>
        <v>0</v>
      </c>
      <c r="Y70" s="169"/>
    </row>
    <row r="71" spans="1:25" s="153" customFormat="1">
      <c r="A71" s="134" t="s">
        <v>150</v>
      </c>
      <c r="B71" s="147" t="s">
        <v>123</v>
      </c>
      <c r="C71" s="148"/>
      <c r="D71" s="148"/>
      <c r="E71" s="148"/>
      <c r="F71" s="149">
        <v>0</v>
      </c>
      <c r="G71" s="149"/>
      <c r="H71" s="151">
        <f>H69+H70</f>
        <v>0</v>
      </c>
      <c r="I71" s="264">
        <v>0</v>
      </c>
      <c r="J71" s="265"/>
      <c r="K71" s="151">
        <f>K69+K70</f>
        <v>0</v>
      </c>
      <c r="L71" s="264">
        <v>0</v>
      </c>
      <c r="M71" s="264"/>
      <c r="N71" s="266">
        <f>N69+N70</f>
        <v>0</v>
      </c>
      <c r="O71" s="264"/>
      <c r="P71" s="264"/>
      <c r="Q71" s="266">
        <f>Q69+Q70</f>
        <v>0</v>
      </c>
      <c r="R71" s="149">
        <v>0</v>
      </c>
      <c r="S71" s="149"/>
      <c r="T71" s="151">
        <f>T69+T70</f>
        <v>0</v>
      </c>
      <c r="U71" s="149">
        <v>0</v>
      </c>
      <c r="V71" s="149"/>
      <c r="W71" s="151">
        <f>W69+W70</f>
        <v>0</v>
      </c>
      <c r="X71" s="151">
        <f>X69+X70</f>
        <v>0</v>
      </c>
      <c r="Y71" s="152"/>
    </row>
    <row r="72" spans="1:25" s="3" customFormat="1">
      <c r="A72" s="134" t="s">
        <v>151</v>
      </c>
      <c r="B72" s="170" t="s">
        <v>79</v>
      </c>
      <c r="C72" s="155"/>
      <c r="D72" s="155"/>
      <c r="E72" s="155"/>
      <c r="F72" s="155"/>
      <c r="G72" s="155"/>
      <c r="H72" s="171">
        <f>H24+H29+H41+H47+H52+H36+H60+H56+H64+H67+H71</f>
        <v>1731.1</v>
      </c>
      <c r="I72" s="278"/>
      <c r="J72" s="279"/>
      <c r="K72" s="293">
        <f>K24+K29+K41+K47+K52+K36+K60+K56+K64+K67+K71</f>
        <v>4995.8</v>
      </c>
      <c r="L72" s="278"/>
      <c r="M72" s="278"/>
      <c r="N72" s="293">
        <f>N24+N29+N41+N47+N52+N36+N60+N56+N64+N67+N71</f>
        <v>844</v>
      </c>
      <c r="O72" s="278"/>
      <c r="P72" s="278"/>
      <c r="Q72" s="293">
        <f>Q24+Q29+Q41+Q47+Q52+Q36+Q60+Q56+Q64+Q67+Q71</f>
        <v>823</v>
      </c>
      <c r="R72" s="172"/>
      <c r="S72" s="172"/>
      <c r="T72" s="171">
        <f>T24+T29+T41+T47+T52+T36+T60+T56+T64+T67</f>
        <v>836</v>
      </c>
      <c r="U72" s="172"/>
      <c r="V72" s="172"/>
      <c r="W72" s="171">
        <f>W24+W29+W41+W47+W52+W36+W60+W56+W64+W67</f>
        <v>0</v>
      </c>
      <c r="X72" s="171">
        <f>X24+X29+X41+X47+X52+X36+X60+X56+X64+X67+X71</f>
        <v>9229.9</v>
      </c>
      <c r="Y72" s="119"/>
    </row>
    <row r="73" spans="1:25" s="179" customFormat="1" ht="20.25">
      <c r="A73" s="134" t="s">
        <v>152</v>
      </c>
      <c r="B73" s="469" t="s">
        <v>133</v>
      </c>
      <c r="C73" s="470"/>
      <c r="D73" s="174"/>
      <c r="E73" s="174"/>
      <c r="F73" s="164"/>
      <c r="G73" s="164"/>
      <c r="H73" s="166">
        <f>H74+H76+H77+H78+H80+H82+H79+H81</f>
        <v>2331.1</v>
      </c>
      <c r="I73" s="280"/>
      <c r="J73" s="281"/>
      <c r="K73" s="294">
        <f>K74+K76+K77+K78+K80+K82+K79+K81</f>
        <v>11795.8</v>
      </c>
      <c r="L73" s="280"/>
      <c r="M73" s="280"/>
      <c r="N73" s="276">
        <f>N74+N76+N77+N78+N80+N82+N79+N81</f>
        <v>5140</v>
      </c>
      <c r="O73" s="280"/>
      <c r="P73" s="280"/>
      <c r="Q73" s="276">
        <f>Q74+Q76+Q77+Q78+Q80+Q82+Q79+Q81</f>
        <v>2619</v>
      </c>
      <c r="R73" s="175"/>
      <c r="S73" s="175"/>
      <c r="T73" s="166">
        <f>T74+T76+T77+T78+T80+T82+T79+T81</f>
        <v>2632</v>
      </c>
      <c r="U73" s="175"/>
      <c r="V73" s="175"/>
      <c r="W73" s="166">
        <f>W74+W76+W77+W78+W80+W82+W79+W81</f>
        <v>2904</v>
      </c>
      <c r="X73" s="166">
        <f>W73+N73+K73+H73</f>
        <v>22170.899999999998</v>
      </c>
      <c r="Y73" s="178"/>
    </row>
    <row r="74" spans="1:25" s="184" customFormat="1" ht="25.5">
      <c r="A74" s="134" t="s">
        <v>153</v>
      </c>
      <c r="B74" s="72" t="s">
        <v>78</v>
      </c>
      <c r="C74" s="180"/>
      <c r="D74" s="181"/>
      <c r="E74" s="181"/>
      <c r="F74" s="112"/>
      <c r="G74" s="112"/>
      <c r="H74" s="114">
        <f>H13</f>
        <v>600</v>
      </c>
      <c r="I74" s="272"/>
      <c r="J74" s="273"/>
      <c r="K74" s="277">
        <f>K13</f>
        <v>6800</v>
      </c>
      <c r="L74" s="272"/>
      <c r="M74" s="272"/>
      <c r="N74" s="277">
        <f>N13</f>
        <v>4296</v>
      </c>
      <c r="O74" s="272"/>
      <c r="P74" s="272"/>
      <c r="Q74" s="277">
        <f>Q13</f>
        <v>1796</v>
      </c>
      <c r="R74" s="112"/>
      <c r="S74" s="112"/>
      <c r="T74" s="114">
        <f>T13</f>
        <v>1796</v>
      </c>
      <c r="U74" s="112"/>
      <c r="V74" s="112"/>
      <c r="W74" s="114">
        <f>W13</f>
        <v>2904</v>
      </c>
      <c r="X74" s="115">
        <f>H74+K74+N74+Q74+W74+T74</f>
        <v>18192</v>
      </c>
      <c r="Y74" s="183"/>
    </row>
    <row r="75" spans="1:25" s="184" customFormat="1" ht="22.5">
      <c r="A75" s="134" t="s">
        <v>154</v>
      </c>
      <c r="B75" s="141" t="s">
        <v>373</v>
      </c>
      <c r="C75" s="180"/>
      <c r="D75" s="181"/>
      <c r="E75" s="181"/>
      <c r="F75" s="112"/>
      <c r="G75" s="112"/>
      <c r="H75" s="114">
        <f>H14</f>
        <v>0</v>
      </c>
      <c r="I75" s="272"/>
      <c r="J75" s="273"/>
      <c r="K75" s="277">
        <f>K14</f>
        <v>0</v>
      </c>
      <c r="L75" s="272"/>
      <c r="M75" s="272"/>
      <c r="N75" s="277">
        <f>N14</f>
        <v>0</v>
      </c>
      <c r="O75" s="272"/>
      <c r="P75" s="272"/>
      <c r="Q75" s="277">
        <f>Q14</f>
        <v>0</v>
      </c>
      <c r="R75" s="112"/>
      <c r="S75" s="112"/>
      <c r="T75" s="114">
        <f>T14</f>
        <v>0</v>
      </c>
      <c r="U75" s="112"/>
      <c r="V75" s="112"/>
      <c r="W75" s="114">
        <f>W14</f>
        <v>685</v>
      </c>
      <c r="X75" s="115">
        <f t="shared" ref="X75:X82" si="1">H75+K75+N75+Q75+W75+T75</f>
        <v>685</v>
      </c>
      <c r="Y75" s="183"/>
    </row>
    <row r="76" spans="1:25" s="3" customFormat="1" ht="25.5">
      <c r="A76" s="134" t="s">
        <v>155</v>
      </c>
      <c r="B76" s="72" t="s">
        <v>87</v>
      </c>
      <c r="C76" s="172"/>
      <c r="D76" s="155"/>
      <c r="E76" s="155"/>
      <c r="F76" s="159"/>
      <c r="G76" s="159"/>
      <c r="H76" s="115">
        <f>H18+H26+H31+H38+H43+H49</f>
        <v>596</v>
      </c>
      <c r="I76" s="270"/>
      <c r="J76" s="271"/>
      <c r="K76" s="260">
        <f>K18+K26+K31+K38+K43+K49</f>
        <v>826.8</v>
      </c>
      <c r="L76" s="270"/>
      <c r="M76" s="270"/>
      <c r="N76" s="260">
        <f>N18+N26+N31+N38+N43+N49+N63</f>
        <v>427</v>
      </c>
      <c r="O76" s="270"/>
      <c r="P76" s="270"/>
      <c r="Q76" s="260">
        <f>Q18+Q26+Q31+Q38+Q43+Q49+Q63</f>
        <v>416</v>
      </c>
      <c r="R76" s="159"/>
      <c r="S76" s="159"/>
      <c r="T76" s="115">
        <f>T18+T26+T31+T38+T43+T49</f>
        <v>423</v>
      </c>
      <c r="U76" s="159"/>
      <c r="V76" s="159"/>
      <c r="W76" s="115">
        <f>W18+W26+W31+W38+W43+W49</f>
        <v>0</v>
      </c>
      <c r="X76" s="115">
        <f t="shared" si="1"/>
        <v>2688.8</v>
      </c>
      <c r="Y76" s="119"/>
    </row>
    <row r="77" spans="1:25" s="3" customFormat="1" ht="25.5">
      <c r="A77" s="134" t="s">
        <v>194</v>
      </c>
      <c r="B77" s="72" t="s">
        <v>88</v>
      </c>
      <c r="C77" s="172"/>
      <c r="D77" s="155"/>
      <c r="E77" s="155"/>
      <c r="F77" s="159"/>
      <c r="G77" s="159"/>
      <c r="H77" s="115">
        <f>H19+H27+H32+H39+H45+H50</f>
        <v>0</v>
      </c>
      <c r="I77" s="270"/>
      <c r="J77" s="271"/>
      <c r="K77" s="282">
        <f>K19+K27+K32+K39+K45+K50</f>
        <v>0</v>
      </c>
      <c r="L77" s="270"/>
      <c r="M77" s="270"/>
      <c r="N77" s="260">
        <f>N19+N27+N32+N39+N45+N50</f>
        <v>0</v>
      </c>
      <c r="O77" s="270"/>
      <c r="P77" s="270"/>
      <c r="Q77" s="260">
        <f>Q19+Q27+Q32+Q39+Q45+Q50</f>
        <v>0</v>
      </c>
      <c r="R77" s="159"/>
      <c r="S77" s="159"/>
      <c r="T77" s="115">
        <f>T19+T27+T32+T39+T45+T50</f>
        <v>0</v>
      </c>
      <c r="U77" s="159"/>
      <c r="V77" s="159"/>
      <c r="W77" s="115">
        <f>W19+W27+W32+W39+W45+W50</f>
        <v>0</v>
      </c>
      <c r="X77" s="115">
        <f t="shared" si="1"/>
        <v>0</v>
      </c>
      <c r="Y77" s="119"/>
    </row>
    <row r="78" spans="1:25" s="3" customFormat="1" ht="25.5">
      <c r="A78" s="134" t="s">
        <v>214</v>
      </c>
      <c r="B78" s="72" t="s">
        <v>532</v>
      </c>
      <c r="C78" s="172"/>
      <c r="D78" s="155"/>
      <c r="E78" s="155"/>
      <c r="F78" s="159"/>
      <c r="G78" s="159"/>
      <c r="H78" s="115">
        <f>H20+H28+H33+H40+H44+H54+H62+H66+H51+H68+H58</f>
        <v>922.1</v>
      </c>
      <c r="I78" s="270"/>
      <c r="J78" s="271"/>
      <c r="K78" s="260">
        <f>K20+K28+K33+K40+K44+K54+K62+K66+K51+K68+K58</f>
        <v>4169</v>
      </c>
      <c r="L78" s="270"/>
      <c r="M78" s="270"/>
      <c r="N78" s="260">
        <f>N20+N28+N33+N40+N44+N54+N62+N66+N51+N68+N58</f>
        <v>417</v>
      </c>
      <c r="O78" s="270"/>
      <c r="P78" s="270"/>
      <c r="Q78" s="260">
        <f>Q20+Q28+Q33+Q40+Q44+Q54+Q62+Q66+Q51+Q68+Q58</f>
        <v>407</v>
      </c>
      <c r="R78" s="159"/>
      <c r="S78" s="159"/>
      <c r="T78" s="115">
        <f>T20+T28+T33+T40+T44+T54+T62+T66+T51+T68+T58</f>
        <v>413</v>
      </c>
      <c r="U78" s="159"/>
      <c r="V78" s="159"/>
      <c r="W78" s="115">
        <f>W20+W28+W33+W40+W44+W54+W62+W66+W51+W68+W58</f>
        <v>0</v>
      </c>
      <c r="X78" s="115">
        <f t="shared" si="1"/>
        <v>6328.1</v>
      </c>
      <c r="Y78" s="119"/>
    </row>
    <row r="79" spans="1:25" s="3" customFormat="1" ht="38.25">
      <c r="A79" s="134" t="s">
        <v>215</v>
      </c>
      <c r="B79" s="72" t="s">
        <v>318</v>
      </c>
      <c r="C79" s="155"/>
      <c r="D79" s="155"/>
      <c r="E79" s="155"/>
      <c r="F79" s="159"/>
      <c r="G79" s="159"/>
      <c r="H79" s="115">
        <f>H21</f>
        <v>101</v>
      </c>
      <c r="I79" s="270"/>
      <c r="J79" s="271"/>
      <c r="K79" s="282">
        <f>K21</f>
        <v>0</v>
      </c>
      <c r="L79" s="270"/>
      <c r="M79" s="270"/>
      <c r="N79" s="260">
        <f>N21</f>
        <v>0</v>
      </c>
      <c r="O79" s="270"/>
      <c r="P79" s="270"/>
      <c r="Q79" s="260">
        <f>Q21</f>
        <v>0</v>
      </c>
      <c r="R79" s="159"/>
      <c r="S79" s="159"/>
      <c r="T79" s="115">
        <f>T21</f>
        <v>0</v>
      </c>
      <c r="U79" s="159"/>
      <c r="V79" s="159"/>
      <c r="W79" s="115">
        <f>W21</f>
        <v>0</v>
      </c>
      <c r="X79" s="115">
        <f t="shared" si="1"/>
        <v>101</v>
      </c>
      <c r="Y79" s="119"/>
    </row>
    <row r="80" spans="1:25" s="3" customFormat="1" ht="38.25">
      <c r="A80" s="310" t="s">
        <v>216</v>
      </c>
      <c r="B80" s="72" t="s">
        <v>90</v>
      </c>
      <c r="C80" s="155"/>
      <c r="D80" s="155"/>
      <c r="E80" s="155"/>
      <c r="F80" s="159"/>
      <c r="G80" s="159"/>
      <c r="H80" s="115">
        <f>H23</f>
        <v>0</v>
      </c>
      <c r="I80" s="270"/>
      <c r="J80" s="271"/>
      <c r="K80" s="282">
        <f>K23</f>
        <v>0</v>
      </c>
      <c r="L80" s="270"/>
      <c r="M80" s="270"/>
      <c r="N80" s="260">
        <f>N23</f>
        <v>0</v>
      </c>
      <c r="O80" s="270"/>
      <c r="P80" s="270"/>
      <c r="Q80" s="260">
        <f>Q23</f>
        <v>0</v>
      </c>
      <c r="R80" s="159"/>
      <c r="S80" s="159"/>
      <c r="T80" s="115">
        <f>T23</f>
        <v>0</v>
      </c>
      <c r="U80" s="159"/>
      <c r="V80" s="159"/>
      <c r="W80" s="115">
        <f>W23</f>
        <v>0</v>
      </c>
      <c r="X80" s="115">
        <f t="shared" si="1"/>
        <v>0</v>
      </c>
      <c r="Y80" s="119"/>
    </row>
    <row r="81" spans="1:38" s="3" customFormat="1" ht="25.5">
      <c r="A81" s="134" t="s">
        <v>380</v>
      </c>
      <c r="B81" s="72" t="s">
        <v>181</v>
      </c>
      <c r="C81" s="155"/>
      <c r="D81" s="155"/>
      <c r="E81" s="155"/>
      <c r="F81" s="159"/>
      <c r="G81" s="159"/>
      <c r="H81" s="115">
        <f>H22</f>
        <v>0</v>
      </c>
      <c r="I81" s="270"/>
      <c r="J81" s="271"/>
      <c r="K81" s="282">
        <f>K22</f>
        <v>0</v>
      </c>
      <c r="L81" s="270"/>
      <c r="M81" s="270"/>
      <c r="N81" s="260">
        <f>N22</f>
        <v>0</v>
      </c>
      <c r="O81" s="270"/>
      <c r="P81" s="270"/>
      <c r="Q81" s="260">
        <f>Q22</f>
        <v>0</v>
      </c>
      <c r="R81" s="159"/>
      <c r="S81" s="159"/>
      <c r="T81" s="115">
        <f>T22</f>
        <v>0</v>
      </c>
      <c r="U81" s="159"/>
      <c r="V81" s="159"/>
      <c r="W81" s="115">
        <f>W22</f>
        <v>0</v>
      </c>
      <c r="X81" s="115">
        <f t="shared" si="1"/>
        <v>0</v>
      </c>
      <c r="Y81" s="119"/>
    </row>
    <row r="82" spans="1:38" s="3" customFormat="1" ht="25.5">
      <c r="A82" s="310" t="s">
        <v>491</v>
      </c>
      <c r="B82" s="72" t="s">
        <v>442</v>
      </c>
      <c r="C82" s="155"/>
      <c r="D82" s="155"/>
      <c r="E82" s="155"/>
      <c r="F82" s="159"/>
      <c r="G82" s="159"/>
      <c r="H82" s="115">
        <f>H35</f>
        <v>112</v>
      </c>
      <c r="I82" s="270"/>
      <c r="J82" s="271"/>
      <c r="K82" s="282">
        <f>K35</f>
        <v>0</v>
      </c>
      <c r="L82" s="270"/>
      <c r="M82" s="270"/>
      <c r="N82" s="260">
        <f>N35</f>
        <v>0</v>
      </c>
      <c r="O82" s="270"/>
      <c r="P82" s="270"/>
      <c r="Q82" s="260">
        <f>Q35</f>
        <v>0</v>
      </c>
      <c r="R82" s="159"/>
      <c r="S82" s="159"/>
      <c r="T82" s="115">
        <f>T35</f>
        <v>0</v>
      </c>
      <c r="U82" s="159"/>
      <c r="V82" s="159"/>
      <c r="W82" s="115">
        <f>W35</f>
        <v>0</v>
      </c>
      <c r="X82" s="115">
        <f t="shared" si="1"/>
        <v>112</v>
      </c>
      <c r="Y82" s="119"/>
    </row>
    <row r="83" spans="1:38" s="3" customFormat="1">
      <c r="A83" s="121" t="s">
        <v>320</v>
      </c>
      <c r="B83" s="471" t="s">
        <v>179</v>
      </c>
      <c r="C83" s="472"/>
      <c r="D83" s="472"/>
      <c r="E83" s="472"/>
      <c r="F83" s="472"/>
      <c r="G83" s="472"/>
      <c r="H83" s="472"/>
      <c r="I83" s="472"/>
      <c r="J83" s="472"/>
      <c r="K83" s="472"/>
      <c r="L83" s="472"/>
      <c r="M83" s="472"/>
      <c r="N83" s="472"/>
      <c r="O83" s="472"/>
      <c r="P83" s="472"/>
      <c r="Q83" s="472"/>
      <c r="R83" s="472"/>
      <c r="S83" s="472"/>
      <c r="T83" s="472"/>
      <c r="U83" s="472"/>
      <c r="V83" s="472"/>
      <c r="W83" s="472"/>
      <c r="X83" s="473"/>
      <c r="Y83" s="123"/>
      <c r="Z83" s="124"/>
      <c r="AA83" s="124"/>
      <c r="AB83" s="124"/>
      <c r="AC83" s="124"/>
      <c r="AD83" s="124"/>
      <c r="AE83" s="124"/>
      <c r="AF83" s="125"/>
      <c r="AG83" s="125"/>
      <c r="AH83" s="125"/>
      <c r="AI83" s="125"/>
      <c r="AJ83" s="125"/>
      <c r="AK83" s="126"/>
      <c r="AL83" s="126"/>
    </row>
    <row r="84" spans="1:38" s="3" customFormat="1" ht="90">
      <c r="A84" s="134" t="s">
        <v>160</v>
      </c>
      <c r="B84" s="186" t="s">
        <v>156</v>
      </c>
      <c r="C84" s="135" t="s">
        <v>157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272">
        <v>0</v>
      </c>
      <c r="M84" s="272">
        <v>0</v>
      </c>
      <c r="N84" s="283">
        <v>0</v>
      </c>
      <c r="O84" s="272">
        <v>0</v>
      </c>
      <c r="P84" s="272">
        <v>0</v>
      </c>
      <c r="Q84" s="283">
        <v>0</v>
      </c>
      <c r="R84" s="112">
        <v>0</v>
      </c>
      <c r="S84" s="112">
        <v>0</v>
      </c>
      <c r="T84" s="182">
        <v>0</v>
      </c>
      <c r="U84" s="112">
        <v>0</v>
      </c>
      <c r="V84" s="112">
        <v>0</v>
      </c>
      <c r="W84" s="182">
        <v>0</v>
      </c>
      <c r="X84" s="187">
        <f>H84+K84+W84</f>
        <v>0</v>
      </c>
      <c r="Y84" s="123"/>
      <c r="Z84" s="124"/>
      <c r="AA84" s="124"/>
      <c r="AB84" s="124"/>
      <c r="AC84" s="124"/>
      <c r="AD84" s="124"/>
      <c r="AE84" s="124"/>
      <c r="AF84" s="125"/>
      <c r="AG84" s="125"/>
      <c r="AH84" s="125"/>
      <c r="AI84" s="125"/>
      <c r="AJ84" s="125"/>
      <c r="AK84" s="126"/>
      <c r="AL84" s="126"/>
    </row>
    <row r="85" spans="1:38" s="3" customFormat="1" ht="78.75">
      <c r="A85" s="134" t="s">
        <v>161</v>
      </c>
      <c r="B85" s="186" t="s">
        <v>158</v>
      </c>
      <c r="C85" s="135" t="s">
        <v>76</v>
      </c>
      <c r="D85" s="113" t="s">
        <v>584</v>
      </c>
      <c r="E85" s="135" t="s">
        <v>69</v>
      </c>
      <c r="F85" s="112">
        <v>0</v>
      </c>
      <c r="G85" s="112">
        <v>0</v>
      </c>
      <c r="H85" s="182">
        <v>0</v>
      </c>
      <c r="I85" s="272">
        <v>0</v>
      </c>
      <c r="J85" s="272">
        <v>0</v>
      </c>
      <c r="K85" s="283">
        <v>0</v>
      </c>
      <c r="L85" s="272">
        <v>0</v>
      </c>
      <c r="M85" s="272">
        <v>0</v>
      </c>
      <c r="N85" s="283">
        <v>0</v>
      </c>
      <c r="O85" s="272">
        <v>0</v>
      </c>
      <c r="P85" s="272">
        <v>0</v>
      </c>
      <c r="Q85" s="283">
        <v>0</v>
      </c>
      <c r="R85" s="112">
        <v>0</v>
      </c>
      <c r="S85" s="112">
        <v>0</v>
      </c>
      <c r="T85" s="182">
        <v>0</v>
      </c>
      <c r="U85" s="112">
        <v>0</v>
      </c>
      <c r="V85" s="112">
        <v>0</v>
      </c>
      <c r="W85" s="182">
        <v>0</v>
      </c>
      <c r="X85" s="187">
        <f>H85+K85+W85+N85</f>
        <v>0</v>
      </c>
      <c r="Y85" s="123"/>
      <c r="Z85" s="124"/>
      <c r="AA85" s="124"/>
      <c r="AB85" s="124"/>
      <c r="AC85" s="124"/>
      <c r="AD85" s="124"/>
      <c r="AE85" s="124"/>
      <c r="AF85" s="125"/>
      <c r="AG85" s="125"/>
      <c r="AH85" s="125"/>
      <c r="AI85" s="125"/>
      <c r="AJ85" s="125"/>
      <c r="AK85" s="126"/>
      <c r="AL85" s="126"/>
    </row>
    <row r="86" spans="1:38" s="3" customFormat="1" ht="78.75">
      <c r="A86" s="134" t="s">
        <v>162</v>
      </c>
      <c r="B86" s="186" t="s">
        <v>159</v>
      </c>
      <c r="C86" s="135" t="s">
        <v>181</v>
      </c>
      <c r="D86" s="113" t="s">
        <v>584</v>
      </c>
      <c r="E86" s="135" t="s">
        <v>69</v>
      </c>
      <c r="F86" s="112">
        <v>0</v>
      </c>
      <c r="G86" s="112">
        <v>0</v>
      </c>
      <c r="H86" s="182">
        <v>0</v>
      </c>
      <c r="I86" s="272">
        <v>0</v>
      </c>
      <c r="J86" s="272">
        <v>0</v>
      </c>
      <c r="K86" s="283">
        <v>0</v>
      </c>
      <c r="L86" s="272">
        <v>0</v>
      </c>
      <c r="M86" s="272">
        <v>0</v>
      </c>
      <c r="N86" s="283">
        <v>0</v>
      </c>
      <c r="O86" s="272">
        <v>0</v>
      </c>
      <c r="P86" s="272">
        <v>0</v>
      </c>
      <c r="Q86" s="283">
        <v>0</v>
      </c>
      <c r="R86" s="112">
        <v>0</v>
      </c>
      <c r="S86" s="112">
        <v>0</v>
      </c>
      <c r="T86" s="182">
        <v>0</v>
      </c>
      <c r="U86" s="112">
        <v>0</v>
      </c>
      <c r="V86" s="112">
        <v>0</v>
      </c>
      <c r="W86" s="182">
        <v>0</v>
      </c>
      <c r="X86" s="187">
        <f>H86+K86+W86+N86</f>
        <v>0</v>
      </c>
      <c r="Y86" s="123"/>
      <c r="Z86" s="124"/>
      <c r="AA86" s="124"/>
      <c r="AB86" s="124"/>
      <c r="AC86" s="124"/>
      <c r="AD86" s="124"/>
      <c r="AE86" s="124"/>
      <c r="AF86" s="125"/>
      <c r="AG86" s="125"/>
      <c r="AH86" s="125"/>
      <c r="AI86" s="125"/>
      <c r="AJ86" s="125"/>
      <c r="AK86" s="126"/>
      <c r="AL86" s="126"/>
    </row>
    <row r="87" spans="1:38" s="153" customFormat="1" ht="18.75">
      <c r="A87" s="134" t="s">
        <v>163</v>
      </c>
      <c r="B87" s="469" t="s">
        <v>174</v>
      </c>
      <c r="C87" s="470"/>
      <c r="D87" s="188"/>
      <c r="E87" s="188"/>
      <c r="F87" s="188"/>
      <c r="G87" s="188"/>
      <c r="H87" s="189">
        <f>H88+H89+H90</f>
        <v>0</v>
      </c>
      <c r="I87" s="284"/>
      <c r="J87" s="284"/>
      <c r="K87" s="285">
        <f>K88+K89+K90</f>
        <v>0</v>
      </c>
      <c r="L87" s="284"/>
      <c r="M87" s="284"/>
      <c r="N87" s="285">
        <f>N88+N89+N90</f>
        <v>0</v>
      </c>
      <c r="O87" s="284"/>
      <c r="P87" s="284"/>
      <c r="Q87" s="285">
        <f>Q88+Q89+Q90</f>
        <v>0</v>
      </c>
      <c r="R87" s="188"/>
      <c r="S87" s="188"/>
      <c r="T87" s="189">
        <f>T88+T89+T90</f>
        <v>0</v>
      </c>
      <c r="U87" s="188"/>
      <c r="V87" s="188"/>
      <c r="W87" s="189">
        <f>W88+W89+W90</f>
        <v>0</v>
      </c>
      <c r="X87" s="190">
        <f>H87+K87+W87+N87</f>
        <v>0</v>
      </c>
      <c r="Y87" s="191"/>
      <c r="Z87" s="192"/>
      <c r="AA87" s="192"/>
      <c r="AB87" s="192"/>
      <c r="AC87" s="192"/>
      <c r="AD87" s="192"/>
      <c r="AE87" s="192"/>
      <c r="AF87" s="193"/>
      <c r="AG87" s="193"/>
      <c r="AH87" s="193"/>
      <c r="AI87" s="193"/>
      <c r="AJ87" s="193"/>
      <c r="AK87" s="194"/>
      <c r="AL87" s="194"/>
    </row>
    <row r="88" spans="1:38" s="3" customFormat="1" ht="22.5">
      <c r="A88" s="134" t="s">
        <v>168</v>
      </c>
      <c r="B88" s="135" t="s">
        <v>157</v>
      </c>
      <c r="C88" s="195"/>
      <c r="D88" s="196"/>
      <c r="E88" s="196"/>
      <c r="F88" s="196"/>
      <c r="G88" s="196"/>
      <c r="H88" s="197">
        <f>H84</f>
        <v>0</v>
      </c>
      <c r="I88" s="286"/>
      <c r="J88" s="286"/>
      <c r="K88" s="287">
        <f>K84</f>
        <v>0</v>
      </c>
      <c r="L88" s="286"/>
      <c r="M88" s="286"/>
      <c r="N88" s="287">
        <f>N84</f>
        <v>0</v>
      </c>
      <c r="O88" s="286"/>
      <c r="P88" s="286"/>
      <c r="Q88" s="287">
        <f>Q84</f>
        <v>0</v>
      </c>
      <c r="R88" s="196"/>
      <c r="S88" s="196"/>
      <c r="T88" s="197">
        <f>T84</f>
        <v>0</v>
      </c>
      <c r="U88" s="196"/>
      <c r="V88" s="196"/>
      <c r="W88" s="197">
        <f>W84</f>
        <v>0</v>
      </c>
      <c r="X88" s="187">
        <f>H88+K88+W88</f>
        <v>0</v>
      </c>
      <c r="Y88" s="123"/>
      <c r="Z88" s="124"/>
      <c r="AA88" s="124"/>
      <c r="AB88" s="124"/>
      <c r="AC88" s="124"/>
      <c r="AD88" s="124"/>
      <c r="AE88" s="124"/>
      <c r="AF88" s="125"/>
      <c r="AG88" s="125"/>
      <c r="AH88" s="125"/>
      <c r="AI88" s="125"/>
      <c r="AJ88" s="125"/>
      <c r="AK88" s="126"/>
      <c r="AL88" s="126"/>
    </row>
    <row r="89" spans="1:38" s="3" customFormat="1" ht="22.5">
      <c r="A89" s="134" t="s">
        <v>169</v>
      </c>
      <c r="B89" s="135" t="s">
        <v>76</v>
      </c>
      <c r="C89" s="195"/>
      <c r="D89" s="196"/>
      <c r="E89" s="196"/>
      <c r="F89" s="196"/>
      <c r="G89" s="196"/>
      <c r="H89" s="197">
        <f>H85</f>
        <v>0</v>
      </c>
      <c r="I89" s="286"/>
      <c r="J89" s="286"/>
      <c r="K89" s="287">
        <f>K85</f>
        <v>0</v>
      </c>
      <c r="L89" s="286"/>
      <c r="M89" s="286"/>
      <c r="N89" s="287">
        <f>N85</f>
        <v>0</v>
      </c>
      <c r="O89" s="286"/>
      <c r="P89" s="286"/>
      <c r="Q89" s="287">
        <f>Q85</f>
        <v>0</v>
      </c>
      <c r="R89" s="196"/>
      <c r="S89" s="196"/>
      <c r="T89" s="197">
        <f>T85</f>
        <v>0</v>
      </c>
      <c r="U89" s="196"/>
      <c r="V89" s="196"/>
      <c r="W89" s="197">
        <f>W85</f>
        <v>0</v>
      </c>
      <c r="X89" s="197">
        <f>X85</f>
        <v>0</v>
      </c>
      <c r="Y89" s="123"/>
      <c r="Z89" s="124"/>
      <c r="AA89" s="124"/>
      <c r="AB89" s="124"/>
      <c r="AC89" s="124"/>
      <c r="AD89" s="124"/>
      <c r="AE89" s="124"/>
      <c r="AF89" s="125"/>
      <c r="AG89" s="125"/>
      <c r="AH89" s="125"/>
      <c r="AI89" s="125"/>
      <c r="AJ89" s="125"/>
      <c r="AK89" s="126"/>
      <c r="AL89" s="126"/>
    </row>
    <row r="90" spans="1:38" s="3" customFormat="1" ht="22.5">
      <c r="A90" s="134" t="s">
        <v>170</v>
      </c>
      <c r="B90" s="135" t="s">
        <v>181</v>
      </c>
      <c r="C90" s="196"/>
      <c r="D90" s="196"/>
      <c r="E90" s="196"/>
      <c r="F90" s="196"/>
      <c r="G90" s="196"/>
      <c r="H90" s="197">
        <f>H86</f>
        <v>0</v>
      </c>
      <c r="I90" s="286"/>
      <c r="J90" s="286"/>
      <c r="K90" s="287">
        <f>K86</f>
        <v>0</v>
      </c>
      <c r="L90" s="286"/>
      <c r="M90" s="286"/>
      <c r="N90" s="287">
        <f>N86</f>
        <v>0</v>
      </c>
      <c r="O90" s="286"/>
      <c r="P90" s="286"/>
      <c r="Q90" s="287">
        <f>Q86</f>
        <v>0</v>
      </c>
      <c r="R90" s="196"/>
      <c r="S90" s="196"/>
      <c r="T90" s="196">
        <f>T86</f>
        <v>0</v>
      </c>
      <c r="U90" s="196"/>
      <c r="V90" s="196"/>
      <c r="W90" s="196">
        <f>W86</f>
        <v>0</v>
      </c>
      <c r="X90" s="196">
        <f>X86</f>
        <v>0</v>
      </c>
      <c r="Y90" s="123"/>
      <c r="Z90" s="124"/>
      <c r="AA90" s="124"/>
      <c r="AB90" s="124"/>
      <c r="AC90" s="124"/>
      <c r="AD90" s="124"/>
      <c r="AE90" s="124"/>
      <c r="AF90" s="125"/>
      <c r="AG90" s="125"/>
      <c r="AH90" s="125"/>
      <c r="AI90" s="125"/>
      <c r="AJ90" s="125"/>
      <c r="AK90" s="126"/>
      <c r="AL90" s="126"/>
    </row>
    <row r="91" spans="1:38" s="3" customFormat="1">
      <c r="A91" s="121" t="s">
        <v>217</v>
      </c>
      <c r="B91" s="461" t="s">
        <v>218</v>
      </c>
      <c r="C91" s="462"/>
      <c r="D91" s="462"/>
      <c r="E91" s="462"/>
      <c r="F91" s="462"/>
      <c r="G91" s="462"/>
      <c r="H91" s="462"/>
      <c r="I91" s="462"/>
      <c r="J91" s="462"/>
      <c r="K91" s="462"/>
      <c r="L91" s="462"/>
      <c r="M91" s="462"/>
      <c r="N91" s="462"/>
      <c r="O91" s="462"/>
      <c r="P91" s="462"/>
      <c r="Q91" s="462"/>
      <c r="R91" s="462"/>
      <c r="S91" s="462"/>
      <c r="T91" s="462"/>
      <c r="U91" s="462"/>
      <c r="V91" s="462"/>
      <c r="W91" s="462"/>
      <c r="X91" s="463"/>
      <c r="Y91" s="123"/>
      <c r="Z91" s="124"/>
      <c r="AA91" s="124"/>
      <c r="AB91" s="124"/>
      <c r="AC91" s="124"/>
      <c r="AD91" s="124"/>
      <c r="AE91" s="124"/>
      <c r="AF91" s="125"/>
      <c r="AG91" s="125"/>
      <c r="AH91" s="125"/>
      <c r="AI91" s="125"/>
      <c r="AJ91" s="125"/>
      <c r="AK91" s="126"/>
      <c r="AL91" s="126"/>
    </row>
    <row r="92" spans="1:38" s="3" customFormat="1" ht="191.25">
      <c r="A92" s="134" t="s">
        <v>160</v>
      </c>
      <c r="B92" s="198" t="s">
        <v>176</v>
      </c>
      <c r="C92" s="247" t="s">
        <v>617</v>
      </c>
      <c r="D92" s="113" t="s">
        <v>584</v>
      </c>
      <c r="E92" s="241" t="s">
        <v>616</v>
      </c>
      <c r="F92" s="199" t="s">
        <v>332</v>
      </c>
      <c r="G92" s="113" t="s">
        <v>336</v>
      </c>
      <c r="H92" s="182">
        <f>4926-160-20</f>
        <v>4746</v>
      </c>
      <c r="I92" s="288" t="s">
        <v>527</v>
      </c>
      <c r="J92" s="273" t="s">
        <v>528</v>
      </c>
      <c r="K92" s="283">
        <f>4926-52+335</f>
        <v>5209</v>
      </c>
      <c r="L92" s="288" t="s">
        <v>594</v>
      </c>
      <c r="M92" s="273" t="s">
        <v>528</v>
      </c>
      <c r="N92" s="283">
        <v>4926</v>
      </c>
      <c r="O92" s="236" t="s">
        <v>615</v>
      </c>
      <c r="P92" s="207" t="s">
        <v>615</v>
      </c>
      <c r="Q92" s="205">
        <v>0</v>
      </c>
      <c r="R92" s="236" t="s">
        <v>615</v>
      </c>
      <c r="S92" s="207" t="s">
        <v>615</v>
      </c>
      <c r="T92" s="205">
        <v>0</v>
      </c>
      <c r="U92" s="236" t="s">
        <v>615</v>
      </c>
      <c r="V92" s="207" t="s">
        <v>615</v>
      </c>
      <c r="W92" s="205">
        <v>0</v>
      </c>
      <c r="X92" s="210">
        <f>H92+K92+N92+Q92+W92+T92</f>
        <v>14881</v>
      </c>
      <c r="Y92" s="119"/>
    </row>
    <row r="93" spans="1:38" s="3" customFormat="1" ht="90">
      <c r="A93" s="134" t="s">
        <v>161</v>
      </c>
      <c r="B93" s="200" t="s">
        <v>182</v>
      </c>
      <c r="C93" s="135" t="s">
        <v>157</v>
      </c>
      <c r="D93" s="113" t="s">
        <v>584</v>
      </c>
      <c r="E93" s="135" t="s">
        <v>69</v>
      </c>
      <c r="F93" s="159">
        <v>0</v>
      </c>
      <c r="G93" s="159">
        <v>0</v>
      </c>
      <c r="H93" s="182">
        <v>0</v>
      </c>
      <c r="I93" s="270">
        <v>0</v>
      </c>
      <c r="J93" s="270">
        <v>0</v>
      </c>
      <c r="K93" s="283">
        <v>0</v>
      </c>
      <c r="L93" s="270">
        <v>0</v>
      </c>
      <c r="M93" s="270">
        <v>0</v>
      </c>
      <c r="N93" s="283">
        <v>0</v>
      </c>
      <c r="O93" s="227">
        <v>0</v>
      </c>
      <c r="P93" s="227">
        <v>0</v>
      </c>
      <c r="Q93" s="205">
        <v>0</v>
      </c>
      <c r="R93" s="227">
        <v>0</v>
      </c>
      <c r="S93" s="227">
        <v>0</v>
      </c>
      <c r="T93" s="205">
        <v>0</v>
      </c>
      <c r="U93" s="227">
        <v>0</v>
      </c>
      <c r="V93" s="227">
        <v>0</v>
      </c>
      <c r="W93" s="205">
        <v>0</v>
      </c>
      <c r="X93" s="204">
        <f>H93+K93+W93+N93</f>
        <v>0</v>
      </c>
      <c r="Y93" s="119"/>
    </row>
    <row r="94" spans="1:38" s="3" customFormat="1" ht="90">
      <c r="A94" s="134" t="s">
        <v>162</v>
      </c>
      <c r="B94" s="200" t="s">
        <v>180</v>
      </c>
      <c r="C94" s="135" t="s">
        <v>157</v>
      </c>
      <c r="D94" s="113" t="s">
        <v>584</v>
      </c>
      <c r="E94" s="135" t="s">
        <v>69</v>
      </c>
      <c r="F94" s="159">
        <v>0</v>
      </c>
      <c r="G94" s="159">
        <v>0</v>
      </c>
      <c r="H94" s="182">
        <v>0</v>
      </c>
      <c r="I94" s="270">
        <v>0</v>
      </c>
      <c r="J94" s="270">
        <v>0</v>
      </c>
      <c r="K94" s="283">
        <v>0</v>
      </c>
      <c r="L94" s="272">
        <v>0</v>
      </c>
      <c r="M94" s="272">
        <v>0</v>
      </c>
      <c r="N94" s="283">
        <v>0</v>
      </c>
      <c r="O94" s="214">
        <v>0</v>
      </c>
      <c r="P94" s="214">
        <v>0</v>
      </c>
      <c r="Q94" s="205">
        <v>0</v>
      </c>
      <c r="R94" s="214">
        <v>0</v>
      </c>
      <c r="S94" s="214">
        <v>0</v>
      </c>
      <c r="T94" s="205">
        <v>0</v>
      </c>
      <c r="U94" s="214">
        <v>0</v>
      </c>
      <c r="V94" s="214">
        <v>0</v>
      </c>
      <c r="W94" s="205">
        <v>0</v>
      </c>
      <c r="X94" s="204">
        <f>H94+K94+W94+N94</f>
        <v>0</v>
      </c>
      <c r="Y94" s="123"/>
    </row>
    <row r="95" spans="1:38" s="153" customFormat="1" ht="18.75">
      <c r="A95" s="134" t="s">
        <v>161</v>
      </c>
      <c r="B95" s="469" t="s">
        <v>174</v>
      </c>
      <c r="C95" s="470"/>
      <c r="D95" s="201"/>
      <c r="E95" s="201"/>
      <c r="F95" s="201"/>
      <c r="G95" s="201"/>
      <c r="H95" s="202">
        <f>H96+H97</f>
        <v>4746</v>
      </c>
      <c r="I95" s="289"/>
      <c r="J95" s="289"/>
      <c r="K95" s="295">
        <f>K96+K97</f>
        <v>5209</v>
      </c>
      <c r="L95" s="289"/>
      <c r="M95" s="289"/>
      <c r="N95" s="295">
        <f>N96+N97</f>
        <v>4926</v>
      </c>
      <c r="O95" s="237"/>
      <c r="P95" s="237"/>
      <c r="Q95" s="206">
        <f>Q96+Q97</f>
        <v>0</v>
      </c>
      <c r="R95" s="237"/>
      <c r="S95" s="237"/>
      <c r="T95" s="206">
        <f>T96+T97</f>
        <v>0</v>
      </c>
      <c r="U95" s="237"/>
      <c r="V95" s="237"/>
      <c r="W95" s="206">
        <f>W96+W97</f>
        <v>0</v>
      </c>
      <c r="X95" s="206">
        <f>X96+X97</f>
        <v>14881</v>
      </c>
      <c r="Y95" s="152"/>
    </row>
    <row r="96" spans="1:38" s="3" customFormat="1" ht="45">
      <c r="A96" s="134" t="s">
        <v>162</v>
      </c>
      <c r="B96" s="247" t="s">
        <v>618</v>
      </c>
      <c r="C96" s="155"/>
      <c r="D96" s="159"/>
      <c r="E96" s="159"/>
      <c r="F96" s="159"/>
      <c r="G96" s="159"/>
      <c r="H96" s="185">
        <f>H92</f>
        <v>4746</v>
      </c>
      <c r="I96" s="270"/>
      <c r="J96" s="270"/>
      <c r="K96" s="282">
        <f>K92</f>
        <v>5209</v>
      </c>
      <c r="L96" s="270"/>
      <c r="M96" s="270"/>
      <c r="N96" s="282">
        <f>N92</f>
        <v>4926</v>
      </c>
      <c r="O96" s="227"/>
      <c r="P96" s="227"/>
      <c r="Q96" s="204">
        <f>Q92</f>
        <v>0</v>
      </c>
      <c r="R96" s="227"/>
      <c r="S96" s="227"/>
      <c r="T96" s="204">
        <f>T92</f>
        <v>0</v>
      </c>
      <c r="U96" s="227"/>
      <c r="V96" s="227"/>
      <c r="W96" s="204">
        <f>W92</f>
        <v>0</v>
      </c>
      <c r="X96" s="204">
        <f>H96+K96+N96+Q96+W96</f>
        <v>14881</v>
      </c>
      <c r="Y96" s="119"/>
    </row>
    <row r="97" spans="1:40" s="3" customFormat="1" ht="25.5" hidden="1" customHeight="1">
      <c r="A97" s="134" t="s">
        <v>173</v>
      </c>
      <c r="B97" s="135" t="s">
        <v>157</v>
      </c>
      <c r="C97" s="155"/>
      <c r="D97" s="159"/>
      <c r="E97" s="159"/>
      <c r="F97" s="159"/>
      <c r="G97" s="159"/>
      <c r="H97" s="185">
        <f>H93++H94</f>
        <v>0</v>
      </c>
      <c r="I97" s="270"/>
      <c r="J97" s="270"/>
      <c r="K97" s="282">
        <f>K93++K94</f>
        <v>0</v>
      </c>
      <c r="L97" s="270"/>
      <c r="M97" s="270"/>
      <c r="N97" s="282">
        <f>N93++N94</f>
        <v>0</v>
      </c>
      <c r="O97" s="270"/>
      <c r="P97" s="270"/>
      <c r="Q97" s="282">
        <f>Q93++Q94</f>
        <v>0</v>
      </c>
      <c r="R97" s="159"/>
      <c r="S97" s="159"/>
      <c r="T97" s="185">
        <f>T93++T94</f>
        <v>0</v>
      </c>
      <c r="U97" s="159"/>
      <c r="V97" s="159"/>
      <c r="W97" s="185">
        <f>W93++W94</f>
        <v>0</v>
      </c>
      <c r="X97" s="185">
        <f>X93++X94</f>
        <v>0</v>
      </c>
      <c r="Y97" s="119"/>
    </row>
    <row r="98" spans="1:40" s="3" customFormat="1" ht="19.5" customHeight="1">
      <c r="A98" s="134" t="s">
        <v>297</v>
      </c>
      <c r="B98" s="495" t="s">
        <v>381</v>
      </c>
      <c r="C98" s="495"/>
      <c r="D98" s="495"/>
      <c r="E98" s="495"/>
      <c r="F98" s="495"/>
      <c r="G98" s="495"/>
      <c r="H98" s="495"/>
      <c r="I98" s="495"/>
      <c r="J98" s="495"/>
      <c r="K98" s="495"/>
      <c r="L98" s="495"/>
      <c r="M98" s="495"/>
      <c r="N98" s="495"/>
      <c r="O98" s="495"/>
      <c r="P98" s="495"/>
      <c r="Q98" s="495"/>
      <c r="R98" s="495"/>
      <c r="S98" s="495"/>
      <c r="T98" s="495"/>
      <c r="U98" s="495"/>
      <c r="V98" s="495"/>
      <c r="W98" s="495"/>
      <c r="X98" s="495"/>
      <c r="Y98" s="248"/>
      <c r="Z98" s="248"/>
      <c r="AA98" s="248"/>
      <c r="AB98" s="248"/>
      <c r="AC98" s="248"/>
      <c r="AD98" s="248"/>
      <c r="AE98" s="248"/>
      <c r="AF98" s="248"/>
      <c r="AG98" s="248"/>
      <c r="AH98" s="248"/>
      <c r="AI98" s="248"/>
      <c r="AJ98" s="248"/>
      <c r="AK98" s="248"/>
      <c r="AL98" s="126"/>
      <c r="AM98" s="126"/>
      <c r="AN98" s="126"/>
    </row>
    <row r="99" spans="1:40" s="3" customFormat="1" ht="81.75" customHeight="1">
      <c r="A99" s="134" t="s">
        <v>164</v>
      </c>
      <c r="B99" s="249" t="s">
        <v>382</v>
      </c>
      <c r="C99" s="250" t="s">
        <v>157</v>
      </c>
      <c r="D99" s="113" t="s">
        <v>584</v>
      </c>
      <c r="E99" s="135" t="s">
        <v>577</v>
      </c>
      <c r="F99" s="112">
        <v>0</v>
      </c>
      <c r="G99" s="113">
        <v>0</v>
      </c>
      <c r="H99" s="114">
        <v>0</v>
      </c>
      <c r="I99" s="272" t="s">
        <v>492</v>
      </c>
      <c r="J99" s="272" t="s">
        <v>529</v>
      </c>
      <c r="K99" s="282">
        <f>852-2-2</f>
        <v>848</v>
      </c>
      <c r="L99" s="272" t="s">
        <v>530</v>
      </c>
      <c r="M99" s="272" t="s">
        <v>613</v>
      </c>
      <c r="N99" s="282">
        <v>844</v>
      </c>
      <c r="O99" s="272" t="s">
        <v>493</v>
      </c>
      <c r="P99" s="272" t="s">
        <v>614</v>
      </c>
      <c r="Q99" s="282">
        <v>846</v>
      </c>
      <c r="R99" s="112">
        <v>0</v>
      </c>
      <c r="S99" s="113">
        <v>0</v>
      </c>
      <c r="T99" s="114">
        <v>0</v>
      </c>
      <c r="U99" s="112">
        <v>0</v>
      </c>
      <c r="V99" s="113">
        <v>0</v>
      </c>
      <c r="W99" s="114">
        <v>0</v>
      </c>
      <c r="X99" s="115">
        <f>H99+K99+N99+Q99+W99</f>
        <v>2538</v>
      </c>
      <c r="Y99" s="119"/>
    </row>
    <row r="100" spans="1:40" s="3" customFormat="1" ht="25.5" customHeight="1">
      <c r="A100" s="134" t="s">
        <v>165</v>
      </c>
      <c r="B100" s="469" t="s">
        <v>385</v>
      </c>
      <c r="C100" s="470"/>
      <c r="D100" s="159"/>
      <c r="E100" s="159"/>
      <c r="F100" s="159"/>
      <c r="G100" s="159"/>
      <c r="H100" s="202">
        <f>H99</f>
        <v>0</v>
      </c>
      <c r="I100" s="289"/>
      <c r="J100" s="289"/>
      <c r="K100" s="295">
        <f>K99</f>
        <v>848</v>
      </c>
      <c r="L100" s="289"/>
      <c r="M100" s="289"/>
      <c r="N100" s="295">
        <f>N99</f>
        <v>844</v>
      </c>
      <c r="O100" s="289"/>
      <c r="P100" s="289"/>
      <c r="Q100" s="295">
        <f>Q99</f>
        <v>846</v>
      </c>
      <c r="R100" s="201"/>
      <c r="S100" s="201"/>
      <c r="T100" s="202">
        <f>T99</f>
        <v>0</v>
      </c>
      <c r="U100" s="201"/>
      <c r="V100" s="201"/>
      <c r="W100" s="202">
        <f>W99</f>
        <v>0</v>
      </c>
      <c r="X100" s="202">
        <f>X99</f>
        <v>2538</v>
      </c>
      <c r="Y100" s="119"/>
    </row>
    <row r="101" spans="1:40" s="3" customFormat="1" ht="25.5" customHeight="1">
      <c r="A101" s="134" t="s">
        <v>166</v>
      </c>
      <c r="B101" s="250" t="s">
        <v>157</v>
      </c>
      <c r="C101" s="223"/>
      <c r="D101" s="159"/>
      <c r="E101" s="159"/>
      <c r="F101" s="159"/>
      <c r="G101" s="159"/>
      <c r="H101" s="185">
        <f>H99</f>
        <v>0</v>
      </c>
      <c r="I101" s="270"/>
      <c r="J101" s="270"/>
      <c r="K101" s="282">
        <f>K99</f>
        <v>848</v>
      </c>
      <c r="L101" s="270"/>
      <c r="M101" s="270"/>
      <c r="N101" s="282">
        <f>N99</f>
        <v>844</v>
      </c>
      <c r="O101" s="270"/>
      <c r="P101" s="270"/>
      <c r="Q101" s="282">
        <f>Q99</f>
        <v>846</v>
      </c>
      <c r="R101" s="159"/>
      <c r="S101" s="159"/>
      <c r="T101" s="185">
        <f>T99</f>
        <v>0</v>
      </c>
      <c r="U101" s="159"/>
      <c r="V101" s="159"/>
      <c r="W101" s="185">
        <f>W99</f>
        <v>0</v>
      </c>
      <c r="X101" s="185">
        <f>X99</f>
        <v>2538</v>
      </c>
      <c r="Y101" s="119"/>
    </row>
    <row r="102" spans="1:40" s="3" customFormat="1" ht="31.5" customHeight="1">
      <c r="A102" s="134" t="s">
        <v>386</v>
      </c>
      <c r="B102" s="474" t="s">
        <v>175</v>
      </c>
      <c r="C102" s="475"/>
      <c r="D102" s="203"/>
      <c r="E102" s="203"/>
      <c r="F102" s="203"/>
      <c r="G102" s="203"/>
      <c r="H102" s="202">
        <f>H103+H104+H105+H106+H107+H108+H109+H110+H111+H112</f>
        <v>7077.1</v>
      </c>
      <c r="I102" s="290"/>
      <c r="J102" s="290"/>
      <c r="K102" s="295">
        <f>K103+K104+K105+K106+K107+K108+K109+K110+K111+K112</f>
        <v>17852.8</v>
      </c>
      <c r="L102" s="290"/>
      <c r="M102" s="290"/>
      <c r="N102" s="295">
        <f>N103+N104+N105+N106+N107+N108+N109+N110+N111+N112+N113</f>
        <v>10910</v>
      </c>
      <c r="O102" s="290"/>
      <c r="P102" s="290"/>
      <c r="Q102" s="206">
        <f>Q103+Q104+Q105+Q106+Q107+Q108+Q109+Q110+Q111+Q112+Q113</f>
        <v>3465</v>
      </c>
      <c r="R102" s="203"/>
      <c r="S102" s="203"/>
      <c r="T102" s="206">
        <f>T103+T104+T105+T106+T107+T108+T109+T110+T111+T112+T113</f>
        <v>2632</v>
      </c>
      <c r="U102" s="203"/>
      <c r="V102" s="203"/>
      <c r="W102" s="206">
        <f>W103+W104+W105+W106+W107+W108+W109+W110+W111+W112+W113</f>
        <v>3589</v>
      </c>
      <c r="X102" s="206">
        <f>X103+X104+X105+X106+X107+X108+X109+X110+X111+X112+X113</f>
        <v>45525.9</v>
      </c>
      <c r="Y102" s="119"/>
    </row>
    <row r="103" spans="1:40" s="3" customFormat="1" ht="22.5">
      <c r="A103" s="134" t="s">
        <v>387</v>
      </c>
      <c r="B103" s="135" t="s">
        <v>78</v>
      </c>
      <c r="C103" s="155"/>
      <c r="D103" s="159"/>
      <c r="E103" s="159"/>
      <c r="F103" s="159"/>
      <c r="G103" s="159"/>
      <c r="H103" s="185">
        <f>H74+H89</f>
        <v>600</v>
      </c>
      <c r="I103" s="270"/>
      <c r="J103" s="270"/>
      <c r="K103" s="282">
        <f>K74+K89</f>
        <v>6800</v>
      </c>
      <c r="L103" s="270"/>
      <c r="M103" s="270"/>
      <c r="N103" s="282">
        <f>N74+N89</f>
        <v>4296</v>
      </c>
      <c r="O103" s="270"/>
      <c r="P103" s="270"/>
      <c r="Q103" s="282">
        <f>Q74+Q89</f>
        <v>1796</v>
      </c>
      <c r="R103" s="159"/>
      <c r="S103" s="159"/>
      <c r="T103" s="185">
        <f>T74+T89</f>
        <v>1796</v>
      </c>
      <c r="U103" s="159"/>
      <c r="V103" s="159"/>
      <c r="W103" s="185">
        <f>W74+W89</f>
        <v>2904</v>
      </c>
      <c r="X103" s="185">
        <f>H103+K103+N103+Q103+W103+T103</f>
        <v>18192</v>
      </c>
      <c r="Y103" s="119"/>
    </row>
    <row r="104" spans="1:40" s="3" customFormat="1" ht="22.5">
      <c r="A104" s="134" t="s">
        <v>388</v>
      </c>
      <c r="B104" s="141" t="s">
        <v>373</v>
      </c>
      <c r="C104" s="155"/>
      <c r="D104" s="159"/>
      <c r="E104" s="159"/>
      <c r="F104" s="159"/>
      <c r="G104" s="159"/>
      <c r="H104" s="185">
        <f>H75</f>
        <v>0</v>
      </c>
      <c r="I104" s="270"/>
      <c r="J104" s="270"/>
      <c r="K104" s="282">
        <f>K75</f>
        <v>0</v>
      </c>
      <c r="L104" s="270"/>
      <c r="M104" s="270"/>
      <c r="N104" s="282">
        <f>N75</f>
        <v>0</v>
      </c>
      <c r="O104" s="270"/>
      <c r="P104" s="270"/>
      <c r="Q104" s="282">
        <f>Q75</f>
        <v>0</v>
      </c>
      <c r="R104" s="159"/>
      <c r="S104" s="159"/>
      <c r="T104" s="185">
        <f>T75</f>
        <v>0</v>
      </c>
      <c r="U104" s="159"/>
      <c r="V104" s="159"/>
      <c r="W104" s="185">
        <f>W75</f>
        <v>685</v>
      </c>
      <c r="X104" s="185">
        <f t="shared" ref="X104:X113" si="2">H104+K104+N104+Q104+W104+T104</f>
        <v>685</v>
      </c>
      <c r="Y104" s="119"/>
    </row>
    <row r="105" spans="1:40" s="3" customFormat="1" ht="22.5">
      <c r="A105" s="134" t="s">
        <v>389</v>
      </c>
      <c r="B105" s="135" t="s">
        <v>87</v>
      </c>
      <c r="C105" s="155"/>
      <c r="D105" s="159"/>
      <c r="E105" s="159"/>
      <c r="F105" s="159"/>
      <c r="G105" s="159"/>
      <c r="H105" s="185">
        <f>H76</f>
        <v>596</v>
      </c>
      <c r="I105" s="270"/>
      <c r="J105" s="270"/>
      <c r="K105" s="282">
        <f>K76</f>
        <v>826.8</v>
      </c>
      <c r="L105" s="270"/>
      <c r="M105" s="270"/>
      <c r="N105" s="282">
        <f>N76</f>
        <v>427</v>
      </c>
      <c r="O105" s="270"/>
      <c r="P105" s="270"/>
      <c r="Q105" s="282">
        <f>Q76</f>
        <v>416</v>
      </c>
      <c r="R105" s="159"/>
      <c r="S105" s="159"/>
      <c r="T105" s="185">
        <f>T76</f>
        <v>423</v>
      </c>
      <c r="U105" s="159"/>
      <c r="V105" s="159"/>
      <c r="W105" s="185">
        <f>W76</f>
        <v>0</v>
      </c>
      <c r="X105" s="185">
        <f t="shared" si="2"/>
        <v>2688.8</v>
      </c>
      <c r="Y105" s="119"/>
    </row>
    <row r="106" spans="1:40" s="3" customFormat="1" ht="22.5">
      <c r="A106" s="134" t="s">
        <v>390</v>
      </c>
      <c r="B106" s="135" t="s">
        <v>88</v>
      </c>
      <c r="C106" s="155"/>
      <c r="D106" s="159"/>
      <c r="E106" s="159"/>
      <c r="F106" s="159"/>
      <c r="G106" s="159"/>
      <c r="H106" s="185">
        <f>H77</f>
        <v>0</v>
      </c>
      <c r="I106" s="270"/>
      <c r="J106" s="270"/>
      <c r="K106" s="282">
        <f>K77</f>
        <v>0</v>
      </c>
      <c r="L106" s="270"/>
      <c r="M106" s="270"/>
      <c r="N106" s="282">
        <f>N77</f>
        <v>0</v>
      </c>
      <c r="O106" s="270"/>
      <c r="P106" s="270"/>
      <c r="Q106" s="282">
        <f>Q77</f>
        <v>0</v>
      </c>
      <c r="R106" s="159"/>
      <c r="S106" s="159"/>
      <c r="T106" s="185">
        <f>T77</f>
        <v>0</v>
      </c>
      <c r="U106" s="159"/>
      <c r="V106" s="159"/>
      <c r="W106" s="185">
        <f>W77</f>
        <v>0</v>
      </c>
      <c r="X106" s="185">
        <f t="shared" si="2"/>
        <v>0</v>
      </c>
      <c r="Y106" s="119"/>
    </row>
    <row r="107" spans="1:40" s="3" customFormat="1" ht="22.5">
      <c r="A107" s="134" t="s">
        <v>391</v>
      </c>
      <c r="B107" s="135" t="s">
        <v>532</v>
      </c>
      <c r="C107" s="155"/>
      <c r="D107" s="159"/>
      <c r="E107" s="159"/>
      <c r="F107" s="159"/>
      <c r="G107" s="159"/>
      <c r="H107" s="185">
        <f>H78</f>
        <v>922.1</v>
      </c>
      <c r="I107" s="270"/>
      <c r="J107" s="270"/>
      <c r="K107" s="282">
        <f>K78</f>
        <v>4169</v>
      </c>
      <c r="L107" s="270"/>
      <c r="M107" s="270"/>
      <c r="N107" s="282">
        <f>N78</f>
        <v>417</v>
      </c>
      <c r="O107" s="270"/>
      <c r="P107" s="270"/>
      <c r="Q107" s="282">
        <f>Q78</f>
        <v>407</v>
      </c>
      <c r="R107" s="159"/>
      <c r="S107" s="159"/>
      <c r="T107" s="185">
        <f>T78</f>
        <v>413</v>
      </c>
      <c r="U107" s="159"/>
      <c r="V107" s="159"/>
      <c r="W107" s="185">
        <f>W78</f>
        <v>0</v>
      </c>
      <c r="X107" s="185">
        <f t="shared" si="2"/>
        <v>6328.1</v>
      </c>
      <c r="Y107" s="119"/>
    </row>
    <row r="108" spans="1:40" s="3" customFormat="1" ht="33.75">
      <c r="A108" s="134" t="s">
        <v>392</v>
      </c>
      <c r="B108" s="135" t="s">
        <v>599</v>
      </c>
      <c r="C108" s="155"/>
      <c r="D108" s="159"/>
      <c r="E108" s="159"/>
      <c r="F108" s="159"/>
      <c r="G108" s="159"/>
      <c r="H108" s="185">
        <f>H80</f>
        <v>0</v>
      </c>
      <c r="I108" s="270"/>
      <c r="J108" s="270"/>
      <c r="K108" s="282">
        <f>K80</f>
        <v>0</v>
      </c>
      <c r="L108" s="270"/>
      <c r="M108" s="270"/>
      <c r="N108" s="282">
        <f>N80</f>
        <v>0</v>
      </c>
      <c r="O108" s="270"/>
      <c r="P108" s="270"/>
      <c r="Q108" s="282">
        <f>Q80</f>
        <v>0</v>
      </c>
      <c r="R108" s="159"/>
      <c r="S108" s="159"/>
      <c r="T108" s="185">
        <f>T80</f>
        <v>0</v>
      </c>
      <c r="U108" s="159"/>
      <c r="V108" s="159"/>
      <c r="W108" s="185">
        <f>W80</f>
        <v>0</v>
      </c>
      <c r="X108" s="185">
        <f t="shared" si="2"/>
        <v>0</v>
      </c>
      <c r="Y108" s="119"/>
    </row>
    <row r="109" spans="1:40" s="3" customFormat="1">
      <c r="A109" s="134" t="s">
        <v>393</v>
      </c>
      <c r="B109" s="135" t="s">
        <v>581</v>
      </c>
      <c r="C109" s="155"/>
      <c r="D109" s="159"/>
      <c r="E109" s="159"/>
      <c r="F109" s="159"/>
      <c r="G109" s="159"/>
      <c r="H109" s="185">
        <f>H82</f>
        <v>112</v>
      </c>
      <c r="I109" s="270"/>
      <c r="J109" s="270"/>
      <c r="K109" s="282">
        <f>K82</f>
        <v>0</v>
      </c>
      <c r="L109" s="270"/>
      <c r="M109" s="270"/>
      <c r="N109" s="282">
        <f>N82</f>
        <v>0</v>
      </c>
      <c r="O109" s="270"/>
      <c r="P109" s="270"/>
      <c r="Q109" s="282">
        <f>Q82</f>
        <v>0</v>
      </c>
      <c r="R109" s="159"/>
      <c r="S109" s="159"/>
      <c r="T109" s="185">
        <f>T82</f>
        <v>0</v>
      </c>
      <c r="U109" s="159"/>
      <c r="V109" s="159"/>
      <c r="W109" s="185">
        <f>W82</f>
        <v>0</v>
      </c>
      <c r="X109" s="185">
        <f t="shared" si="2"/>
        <v>112</v>
      </c>
      <c r="Y109" s="119"/>
    </row>
    <row r="110" spans="1:40" s="3" customFormat="1" ht="22.5">
      <c r="A110" s="134" t="s">
        <v>394</v>
      </c>
      <c r="B110" s="135" t="s">
        <v>181</v>
      </c>
      <c r="C110" s="155"/>
      <c r="D110" s="159"/>
      <c r="E110" s="159"/>
      <c r="F110" s="159"/>
      <c r="G110" s="159"/>
      <c r="H110" s="185">
        <f>H90+H81+H46+H55+H59+H70</f>
        <v>0</v>
      </c>
      <c r="I110" s="270"/>
      <c r="J110" s="270"/>
      <c r="K110" s="185">
        <f>K90+K81+K46+K55+K59+K70</f>
        <v>0</v>
      </c>
      <c r="L110" s="270"/>
      <c r="M110" s="270"/>
      <c r="N110" s="282">
        <f>N90+N81+N46+N55+N59+N70</f>
        <v>0</v>
      </c>
      <c r="O110" s="270"/>
      <c r="P110" s="270"/>
      <c r="Q110" s="282">
        <f>Q90+Q81+Q46+Q55+Q59+Q70</f>
        <v>0</v>
      </c>
      <c r="R110" s="159"/>
      <c r="S110" s="159"/>
      <c r="T110" s="185">
        <f>T90+T81+T46+T55+T59+T70</f>
        <v>0</v>
      </c>
      <c r="U110" s="159"/>
      <c r="V110" s="159"/>
      <c r="W110" s="185">
        <f>W90+W81</f>
        <v>0</v>
      </c>
      <c r="X110" s="185">
        <f t="shared" si="2"/>
        <v>0</v>
      </c>
      <c r="Y110" s="119"/>
    </row>
    <row r="111" spans="1:40" s="3" customFormat="1" ht="26.25" customHeight="1">
      <c r="A111" s="134" t="s">
        <v>395</v>
      </c>
      <c r="B111" s="247" t="s">
        <v>600</v>
      </c>
      <c r="C111" s="155"/>
      <c r="D111" s="159"/>
      <c r="E111" s="159"/>
      <c r="F111" s="159"/>
      <c r="G111" s="159"/>
      <c r="H111" s="185">
        <f>H96+H79</f>
        <v>4847</v>
      </c>
      <c r="I111" s="270"/>
      <c r="J111" s="270"/>
      <c r="K111" s="282">
        <f>K96+K79</f>
        <v>5209</v>
      </c>
      <c r="L111" s="270"/>
      <c r="M111" s="270"/>
      <c r="N111" s="282">
        <v>0</v>
      </c>
      <c r="O111" s="270"/>
      <c r="P111" s="270"/>
      <c r="Q111" s="282">
        <v>0</v>
      </c>
      <c r="R111" s="159"/>
      <c r="S111" s="159"/>
      <c r="T111" s="185">
        <v>0</v>
      </c>
      <c r="U111" s="159"/>
      <c r="V111" s="159"/>
      <c r="W111" s="185">
        <v>0</v>
      </c>
      <c r="X111" s="185">
        <f t="shared" si="2"/>
        <v>10056</v>
      </c>
      <c r="Y111" s="119"/>
    </row>
    <row r="112" spans="1:40" s="3" customFormat="1" ht="24.75" customHeight="1">
      <c r="A112" s="134" t="s">
        <v>396</v>
      </c>
      <c r="B112" s="250" t="s">
        <v>157</v>
      </c>
      <c r="C112" s="155"/>
      <c r="D112" s="159"/>
      <c r="E112" s="159"/>
      <c r="F112" s="159"/>
      <c r="G112" s="159"/>
      <c r="H112" s="185">
        <f>H101</f>
        <v>0</v>
      </c>
      <c r="I112" s="270"/>
      <c r="J112" s="270"/>
      <c r="K112" s="282">
        <f>K101</f>
        <v>848</v>
      </c>
      <c r="L112" s="270"/>
      <c r="M112" s="270"/>
      <c r="N112" s="282">
        <f>N101</f>
        <v>844</v>
      </c>
      <c r="O112" s="270"/>
      <c r="P112" s="270"/>
      <c r="Q112" s="282">
        <f>Q101</f>
        <v>846</v>
      </c>
      <c r="R112" s="159"/>
      <c r="S112" s="159"/>
      <c r="T112" s="185">
        <f>T101</f>
        <v>0</v>
      </c>
      <c r="U112" s="159"/>
      <c r="V112" s="159"/>
      <c r="W112" s="185">
        <f>W101</f>
        <v>0</v>
      </c>
      <c r="X112" s="185">
        <f t="shared" si="2"/>
        <v>2538</v>
      </c>
      <c r="Y112" s="119"/>
    </row>
    <row r="113" spans="1:25" s="3" customFormat="1" ht="23.25">
      <c r="A113" s="134" t="s">
        <v>557</v>
      </c>
      <c r="B113" s="300" t="s">
        <v>601</v>
      </c>
      <c r="C113" s="155"/>
      <c r="D113" s="159"/>
      <c r="E113" s="159"/>
      <c r="F113" s="159"/>
      <c r="G113" s="159"/>
      <c r="H113" s="185">
        <v>0</v>
      </c>
      <c r="I113" s="270"/>
      <c r="J113" s="270"/>
      <c r="K113" s="185">
        <v>0</v>
      </c>
      <c r="L113" s="270"/>
      <c r="M113" s="270"/>
      <c r="N113" s="282">
        <f>N96</f>
        <v>4926</v>
      </c>
      <c r="O113" s="270"/>
      <c r="P113" s="270"/>
      <c r="Q113" s="204">
        <f>Q96</f>
        <v>0</v>
      </c>
      <c r="R113" s="159"/>
      <c r="S113" s="159"/>
      <c r="T113" s="204">
        <f>T96</f>
        <v>0</v>
      </c>
      <c r="U113" s="159"/>
      <c r="V113" s="159"/>
      <c r="W113" s="204">
        <f>W96</f>
        <v>0</v>
      </c>
      <c r="X113" s="204">
        <f t="shared" si="2"/>
        <v>4926</v>
      </c>
      <c r="Y113" s="119"/>
    </row>
    <row r="114" spans="1:25" s="3" customFormat="1" ht="15">
      <c r="A114" s="468" t="s">
        <v>177</v>
      </c>
      <c r="B114" s="468"/>
      <c r="C114" s="468"/>
      <c r="D114" s="468"/>
      <c r="E114" s="468"/>
      <c r="F114" s="468"/>
      <c r="G114" s="468"/>
      <c r="H114" s="468"/>
      <c r="I114" s="468"/>
      <c r="J114" s="468"/>
      <c r="K114" s="468"/>
      <c r="L114" s="468"/>
      <c r="M114" s="468"/>
      <c r="N114" s="468"/>
      <c r="O114" s="468"/>
      <c r="P114" s="468"/>
      <c r="Q114" s="468"/>
      <c r="R114" s="468"/>
      <c r="S114" s="468"/>
      <c r="T114" s="468"/>
      <c r="U114" s="468"/>
      <c r="V114" s="468"/>
      <c r="W114" s="468"/>
      <c r="X114" s="468"/>
      <c r="Y114" s="119"/>
    </row>
    <row r="115" spans="1:25" s="3" customFormat="1">
      <c r="A115" s="117"/>
      <c r="D115" s="4"/>
      <c r="E115" s="4"/>
      <c r="F115" s="4"/>
      <c r="G115" s="4"/>
      <c r="H115" s="4"/>
      <c r="I115" s="291"/>
      <c r="J115" s="291"/>
      <c r="K115" s="291"/>
      <c r="L115" s="291"/>
      <c r="M115" s="291"/>
      <c r="N115" s="291"/>
      <c r="O115" s="291"/>
      <c r="P115" s="291"/>
      <c r="Q115" s="291"/>
      <c r="R115" s="4"/>
      <c r="S115" s="4"/>
      <c r="T115" s="4"/>
      <c r="U115" s="4"/>
      <c r="V115" s="4"/>
      <c r="W115" s="4"/>
      <c r="X115" s="4"/>
      <c r="Y115" s="119"/>
    </row>
    <row r="116" spans="1:25" s="3" customFormat="1">
      <c r="A116" s="117"/>
      <c r="D116" s="4"/>
      <c r="E116" s="4"/>
      <c r="F116" s="4"/>
      <c r="G116" s="4"/>
      <c r="H116" s="4"/>
      <c r="I116" s="291"/>
      <c r="J116" s="291"/>
      <c r="K116" s="291"/>
      <c r="L116" s="291"/>
      <c r="M116" s="291"/>
      <c r="N116" s="291"/>
      <c r="O116" s="291"/>
      <c r="P116" s="291"/>
      <c r="Q116" s="291"/>
      <c r="R116" s="4"/>
      <c r="S116" s="4"/>
      <c r="T116" s="4"/>
      <c r="U116" s="4"/>
      <c r="V116" s="4"/>
      <c r="W116" s="4"/>
      <c r="X116" s="4"/>
      <c r="Y116" s="119"/>
    </row>
    <row r="117" spans="1:25" s="3" customFormat="1">
      <c r="A117" s="117"/>
      <c r="D117" s="4"/>
      <c r="E117" s="4"/>
      <c r="F117" s="4"/>
      <c r="G117" s="4"/>
      <c r="H117" s="4"/>
      <c r="I117" s="291"/>
      <c r="J117" s="291"/>
      <c r="K117" s="291"/>
      <c r="L117" s="291"/>
      <c r="M117" s="291"/>
      <c r="N117" s="291"/>
      <c r="O117" s="291"/>
      <c r="P117" s="291"/>
      <c r="Q117" s="291"/>
      <c r="R117" s="4"/>
      <c r="S117" s="4"/>
      <c r="T117" s="4"/>
      <c r="U117" s="4"/>
      <c r="V117" s="4"/>
      <c r="W117" s="4"/>
      <c r="X117" s="4"/>
      <c r="Y117" s="119"/>
    </row>
    <row r="118" spans="1:25">
      <c r="D118" s="2"/>
      <c r="E118" s="2"/>
      <c r="F118" s="2"/>
      <c r="G118" s="2"/>
      <c r="H118" s="2"/>
      <c r="I118" s="291"/>
      <c r="J118" s="291"/>
      <c r="K118" s="291"/>
      <c r="L118" s="291"/>
      <c r="M118" s="291"/>
      <c r="N118" s="291"/>
      <c r="O118" s="291"/>
      <c r="P118" s="291"/>
      <c r="Q118" s="291"/>
      <c r="R118" s="2"/>
      <c r="S118" s="2"/>
      <c r="T118" s="2"/>
      <c r="U118" s="2"/>
      <c r="V118" s="2"/>
      <c r="W118" s="2"/>
      <c r="X118" s="4"/>
    </row>
    <row r="119" spans="1:25">
      <c r="D119" s="2"/>
      <c r="E119" s="2"/>
      <c r="F119" s="2"/>
      <c r="G119" s="2"/>
      <c r="H119" s="2"/>
      <c r="I119" s="291"/>
      <c r="J119" s="291"/>
      <c r="K119" s="291"/>
      <c r="L119" s="291"/>
      <c r="M119" s="291"/>
      <c r="N119" s="291"/>
      <c r="O119" s="291"/>
      <c r="P119" s="291"/>
      <c r="Q119" s="291"/>
      <c r="R119" s="2"/>
      <c r="S119" s="2"/>
      <c r="T119" s="2"/>
      <c r="U119" s="2"/>
      <c r="V119" s="2"/>
      <c r="W119" s="2"/>
      <c r="X119" s="4"/>
    </row>
    <row r="120" spans="1:25">
      <c r="D120" s="2"/>
      <c r="E120" s="2"/>
      <c r="F120" s="2"/>
      <c r="G120" s="2"/>
      <c r="H120" s="2"/>
      <c r="I120" s="291"/>
      <c r="J120" s="291"/>
      <c r="K120" s="291"/>
      <c r="L120" s="291"/>
      <c r="M120" s="291"/>
      <c r="N120" s="291"/>
      <c r="O120" s="291"/>
      <c r="P120" s="291"/>
      <c r="Q120" s="291"/>
      <c r="R120" s="2"/>
      <c r="S120" s="2"/>
      <c r="T120" s="2"/>
      <c r="U120" s="2"/>
      <c r="V120" s="2"/>
      <c r="W120" s="2"/>
      <c r="X120" s="4"/>
    </row>
    <row r="121" spans="1:25">
      <c r="D121" s="2"/>
      <c r="E121" s="2"/>
      <c r="F121" s="2"/>
      <c r="G121" s="2"/>
      <c r="H121" s="2"/>
      <c r="I121" s="291"/>
      <c r="J121" s="291"/>
      <c r="K121" s="291"/>
      <c r="L121" s="291"/>
      <c r="M121" s="291"/>
      <c r="N121" s="291"/>
      <c r="O121" s="291"/>
      <c r="P121" s="291"/>
      <c r="Q121" s="291"/>
      <c r="R121" s="2"/>
      <c r="S121" s="2"/>
      <c r="T121" s="2"/>
      <c r="U121" s="2"/>
      <c r="V121" s="2"/>
      <c r="W121" s="2"/>
      <c r="X121" s="4"/>
    </row>
    <row r="122" spans="1:25">
      <c r="D122" s="2"/>
      <c r="E122" s="2"/>
      <c r="F122" s="2"/>
      <c r="G122" s="2"/>
      <c r="H122" s="2"/>
      <c r="I122" s="291"/>
      <c r="J122" s="291"/>
      <c r="K122" s="291"/>
      <c r="L122" s="291"/>
      <c r="M122" s="291"/>
      <c r="N122" s="291"/>
      <c r="O122" s="291"/>
      <c r="P122" s="291"/>
      <c r="Q122" s="291"/>
      <c r="R122" s="2"/>
      <c r="S122" s="2"/>
      <c r="T122" s="2"/>
      <c r="U122" s="2"/>
      <c r="V122" s="2"/>
      <c r="W122" s="2"/>
      <c r="X122" s="4"/>
    </row>
    <row r="123" spans="1:25">
      <c r="D123" s="2"/>
      <c r="E123" s="2"/>
      <c r="F123" s="2"/>
      <c r="G123" s="2"/>
      <c r="H123" s="2"/>
      <c r="I123" s="291"/>
      <c r="J123" s="291"/>
      <c r="K123" s="291"/>
      <c r="L123" s="291"/>
      <c r="M123" s="291"/>
      <c r="N123" s="291"/>
      <c r="O123" s="291"/>
      <c r="P123" s="291"/>
      <c r="Q123" s="291"/>
      <c r="R123" s="2"/>
      <c r="S123" s="2"/>
      <c r="T123" s="2"/>
      <c r="U123" s="2"/>
      <c r="V123" s="2"/>
      <c r="W123" s="2"/>
      <c r="X123" s="4"/>
    </row>
    <row r="124" spans="1:25">
      <c r="D124" s="2"/>
      <c r="E124" s="2"/>
      <c r="F124" s="2"/>
      <c r="G124" s="2"/>
      <c r="H124" s="2"/>
      <c r="I124" s="291"/>
      <c r="J124" s="291"/>
      <c r="K124" s="291"/>
      <c r="L124" s="291"/>
      <c r="M124" s="291"/>
      <c r="N124" s="291"/>
      <c r="O124" s="291"/>
      <c r="P124" s="291"/>
      <c r="Q124" s="291"/>
      <c r="R124" s="2"/>
      <c r="S124" s="2"/>
      <c r="T124" s="2"/>
      <c r="U124" s="2"/>
      <c r="V124" s="2"/>
      <c r="W124" s="2"/>
      <c r="X124" s="4"/>
    </row>
    <row r="125" spans="1:25">
      <c r="D125" s="2"/>
      <c r="E125" s="2"/>
      <c r="F125" s="2"/>
      <c r="G125" s="2"/>
      <c r="H125" s="2"/>
      <c r="I125" s="291"/>
      <c r="J125" s="291"/>
      <c r="K125" s="291"/>
      <c r="L125" s="291"/>
      <c r="M125" s="291"/>
      <c r="N125" s="291"/>
      <c r="O125" s="291"/>
      <c r="P125" s="291"/>
      <c r="Q125" s="291"/>
      <c r="R125" s="2"/>
      <c r="S125" s="2"/>
      <c r="T125" s="2"/>
      <c r="U125" s="2"/>
      <c r="V125" s="2"/>
      <c r="W125" s="2"/>
      <c r="X125" s="4"/>
    </row>
    <row r="126" spans="1:25">
      <c r="D126" s="2"/>
      <c r="E126" s="2"/>
      <c r="F126" s="2"/>
      <c r="G126" s="2"/>
      <c r="H126" s="2"/>
      <c r="I126" s="291"/>
      <c r="J126" s="291"/>
      <c r="K126" s="291"/>
      <c r="L126" s="291"/>
      <c r="M126" s="291"/>
      <c r="N126" s="291"/>
      <c r="O126" s="291"/>
      <c r="P126" s="291"/>
      <c r="Q126" s="291"/>
      <c r="R126" s="2"/>
      <c r="S126" s="2"/>
      <c r="T126" s="2"/>
      <c r="U126" s="2"/>
      <c r="V126" s="2"/>
      <c r="W126" s="2"/>
      <c r="X126" s="4"/>
    </row>
    <row r="127" spans="1:25">
      <c r="D127" s="2"/>
      <c r="E127" s="2"/>
      <c r="F127" s="2"/>
      <c r="G127" s="2"/>
      <c r="H127" s="2"/>
      <c r="I127" s="291"/>
      <c r="J127" s="291"/>
      <c r="K127" s="291"/>
      <c r="L127" s="291"/>
      <c r="M127" s="291"/>
      <c r="N127" s="291"/>
      <c r="O127" s="291"/>
      <c r="P127" s="291"/>
      <c r="Q127" s="291"/>
      <c r="R127" s="2"/>
      <c r="S127" s="2"/>
      <c r="T127" s="2"/>
      <c r="U127" s="2"/>
      <c r="V127" s="2"/>
      <c r="W127" s="2"/>
      <c r="X127" s="4"/>
    </row>
    <row r="128" spans="1:25">
      <c r="D128" s="2"/>
      <c r="E128" s="2"/>
      <c r="F128" s="2"/>
      <c r="G128" s="2"/>
      <c r="H128" s="2"/>
      <c r="I128" s="291"/>
      <c r="J128" s="291"/>
      <c r="K128" s="291"/>
      <c r="L128" s="291"/>
      <c r="M128" s="291"/>
      <c r="N128" s="291"/>
      <c r="O128" s="291"/>
      <c r="P128" s="291"/>
      <c r="Q128" s="291"/>
      <c r="R128" s="2"/>
      <c r="S128" s="2"/>
      <c r="T128" s="2"/>
      <c r="U128" s="2"/>
      <c r="V128" s="2"/>
      <c r="W128" s="2"/>
      <c r="X128" s="4"/>
    </row>
    <row r="129" spans="4:24">
      <c r="D129" s="2"/>
      <c r="E129" s="2"/>
      <c r="F129" s="2"/>
      <c r="G129" s="2"/>
      <c r="H129" s="2"/>
      <c r="I129" s="291"/>
      <c r="J129" s="291"/>
      <c r="K129" s="291"/>
      <c r="L129" s="291"/>
      <c r="M129" s="291"/>
      <c r="N129" s="291"/>
      <c r="O129" s="291"/>
      <c r="P129" s="291"/>
      <c r="Q129" s="291"/>
      <c r="R129" s="2"/>
      <c r="S129" s="2"/>
      <c r="T129" s="2"/>
      <c r="U129" s="2"/>
      <c r="V129" s="2"/>
      <c r="W129" s="2"/>
      <c r="X129" s="4"/>
    </row>
    <row r="130" spans="4:24">
      <c r="D130" s="2"/>
      <c r="E130" s="2"/>
      <c r="F130" s="2"/>
      <c r="G130" s="2"/>
      <c r="H130" s="2"/>
      <c r="I130" s="291"/>
      <c r="J130" s="291"/>
      <c r="K130" s="291"/>
      <c r="L130" s="291"/>
      <c r="M130" s="291"/>
      <c r="N130" s="291"/>
      <c r="O130" s="291"/>
      <c r="P130" s="291"/>
      <c r="Q130" s="291"/>
      <c r="R130" s="2"/>
      <c r="S130" s="2"/>
      <c r="T130" s="2"/>
      <c r="U130" s="2"/>
      <c r="V130" s="2"/>
      <c r="W130" s="2"/>
      <c r="X130" s="4"/>
    </row>
    <row r="131" spans="4:24">
      <c r="D131" s="2"/>
      <c r="E131" s="2"/>
      <c r="F131" s="2"/>
      <c r="G131" s="2"/>
      <c r="H131" s="2"/>
      <c r="I131" s="291"/>
      <c r="J131" s="291"/>
      <c r="K131" s="291"/>
      <c r="L131" s="291"/>
      <c r="M131" s="291"/>
      <c r="N131" s="291"/>
      <c r="O131" s="291"/>
      <c r="P131" s="291"/>
      <c r="Q131" s="291"/>
      <c r="R131" s="2"/>
      <c r="S131" s="2"/>
      <c r="T131" s="2"/>
      <c r="U131" s="2"/>
      <c r="V131" s="2"/>
      <c r="W131" s="2"/>
      <c r="X131" s="4"/>
    </row>
    <row r="132" spans="4:24">
      <c r="D132" s="2"/>
      <c r="E132" s="2"/>
      <c r="F132" s="2"/>
      <c r="G132" s="2"/>
      <c r="H132" s="2"/>
      <c r="I132" s="291"/>
      <c r="J132" s="291"/>
      <c r="K132" s="291"/>
      <c r="L132" s="291"/>
      <c r="M132" s="291"/>
      <c r="N132" s="291"/>
      <c r="O132" s="291"/>
      <c r="P132" s="291"/>
      <c r="Q132" s="291"/>
      <c r="R132" s="2"/>
      <c r="S132" s="2"/>
      <c r="T132" s="2"/>
      <c r="U132" s="2"/>
      <c r="V132" s="2"/>
      <c r="W132" s="2"/>
      <c r="X132" s="4"/>
    </row>
    <row r="133" spans="4:24">
      <c r="D133" s="2"/>
      <c r="E133" s="2"/>
      <c r="F133" s="2"/>
      <c r="G133" s="2"/>
      <c r="H133" s="2"/>
      <c r="I133" s="291"/>
      <c r="J133" s="291"/>
      <c r="K133" s="291"/>
      <c r="L133" s="291"/>
      <c r="M133" s="291"/>
      <c r="N133" s="291"/>
      <c r="O133" s="291"/>
      <c r="P133" s="291"/>
      <c r="Q133" s="291"/>
      <c r="R133" s="2"/>
      <c r="S133" s="2"/>
      <c r="T133" s="2"/>
      <c r="U133" s="2"/>
      <c r="V133" s="2"/>
      <c r="W133" s="2"/>
      <c r="X133" s="4"/>
    </row>
    <row r="134" spans="4:24">
      <c r="D134" s="2"/>
      <c r="E134" s="2"/>
      <c r="F134" s="2"/>
      <c r="G134" s="2"/>
      <c r="H134" s="2"/>
      <c r="I134" s="291"/>
      <c r="J134" s="291"/>
      <c r="K134" s="291"/>
      <c r="L134" s="291"/>
      <c r="M134" s="291"/>
      <c r="N134" s="291"/>
      <c r="O134" s="291"/>
      <c r="P134" s="291"/>
      <c r="Q134" s="291"/>
      <c r="R134" s="2"/>
      <c r="S134" s="2"/>
      <c r="T134" s="2"/>
      <c r="U134" s="2"/>
      <c r="V134" s="2"/>
      <c r="W134" s="2"/>
      <c r="X134" s="4"/>
    </row>
    <row r="135" spans="4:24">
      <c r="D135" s="2"/>
      <c r="E135" s="2"/>
      <c r="F135" s="2"/>
      <c r="G135" s="2"/>
      <c r="H135" s="2"/>
      <c r="I135" s="291"/>
      <c r="J135" s="291"/>
      <c r="K135" s="291"/>
      <c r="L135" s="291"/>
      <c r="M135" s="291"/>
      <c r="N135" s="291"/>
      <c r="O135" s="291"/>
      <c r="P135" s="291"/>
      <c r="Q135" s="291"/>
      <c r="R135" s="2"/>
      <c r="S135" s="2"/>
      <c r="T135" s="2"/>
      <c r="U135" s="2"/>
      <c r="V135" s="2"/>
      <c r="W135" s="2"/>
      <c r="X135" s="4"/>
    </row>
    <row r="136" spans="4:24">
      <c r="D136" s="2"/>
      <c r="E136" s="2"/>
      <c r="F136" s="2"/>
      <c r="G136" s="2"/>
      <c r="H136" s="2"/>
      <c r="I136" s="291"/>
      <c r="J136" s="291"/>
      <c r="K136" s="291"/>
      <c r="L136" s="291"/>
      <c r="M136" s="291"/>
      <c r="N136" s="291"/>
      <c r="O136" s="291"/>
      <c r="P136" s="291"/>
      <c r="Q136" s="291"/>
      <c r="R136" s="2"/>
      <c r="S136" s="2"/>
      <c r="T136" s="2"/>
      <c r="U136" s="2"/>
      <c r="V136" s="2"/>
      <c r="W136" s="2"/>
      <c r="X136" s="4"/>
    </row>
    <row r="137" spans="4:24">
      <c r="D137" s="2"/>
      <c r="E137" s="2"/>
      <c r="F137" s="2"/>
      <c r="G137" s="2"/>
      <c r="H137" s="2"/>
      <c r="I137" s="291"/>
      <c r="J137" s="291"/>
      <c r="K137" s="291"/>
      <c r="L137" s="291"/>
      <c r="M137" s="291"/>
      <c r="N137" s="291"/>
      <c r="O137" s="291"/>
      <c r="P137" s="291"/>
      <c r="Q137" s="291"/>
      <c r="R137" s="2"/>
      <c r="S137" s="2"/>
      <c r="T137" s="2"/>
      <c r="U137" s="2"/>
      <c r="V137" s="2"/>
      <c r="W137" s="2"/>
      <c r="X137" s="4"/>
    </row>
    <row r="138" spans="4:24">
      <c r="D138" s="2"/>
      <c r="E138" s="2"/>
      <c r="F138" s="2"/>
      <c r="G138" s="2"/>
      <c r="H138" s="2"/>
      <c r="I138" s="291"/>
      <c r="J138" s="291"/>
      <c r="K138" s="291"/>
      <c r="L138" s="291"/>
      <c r="M138" s="291"/>
      <c r="N138" s="291"/>
      <c r="O138" s="291"/>
      <c r="P138" s="291"/>
      <c r="Q138" s="291"/>
      <c r="R138" s="2"/>
      <c r="S138" s="2"/>
      <c r="T138" s="2"/>
      <c r="U138" s="2"/>
      <c r="V138" s="2"/>
      <c r="W138" s="2"/>
      <c r="X138" s="4"/>
    </row>
    <row r="139" spans="4:24">
      <c r="D139" s="2"/>
      <c r="E139" s="2"/>
      <c r="F139" s="2"/>
      <c r="G139" s="2"/>
      <c r="H139" s="2"/>
      <c r="I139" s="291"/>
      <c r="J139" s="291"/>
      <c r="K139" s="291"/>
      <c r="L139" s="291"/>
      <c r="M139" s="291"/>
      <c r="N139" s="291"/>
      <c r="O139" s="291"/>
      <c r="P139" s="291"/>
      <c r="Q139" s="291"/>
      <c r="R139" s="2"/>
      <c r="S139" s="2"/>
      <c r="T139" s="2"/>
      <c r="U139" s="2"/>
      <c r="V139" s="2"/>
      <c r="W139" s="2"/>
      <c r="X139" s="4"/>
    </row>
    <row r="140" spans="4:24">
      <c r="D140" s="2"/>
      <c r="E140" s="2"/>
      <c r="F140" s="2"/>
      <c r="G140" s="2"/>
      <c r="H140" s="2"/>
      <c r="I140" s="291"/>
      <c r="J140" s="291"/>
      <c r="K140" s="291"/>
      <c r="L140" s="291"/>
      <c r="M140" s="291"/>
      <c r="N140" s="291"/>
      <c r="O140" s="291"/>
      <c r="P140" s="291"/>
      <c r="Q140" s="291"/>
      <c r="R140" s="2"/>
      <c r="S140" s="2"/>
      <c r="T140" s="2"/>
      <c r="U140" s="2"/>
      <c r="V140" s="2"/>
      <c r="W140" s="2"/>
      <c r="X140" s="4"/>
    </row>
    <row r="141" spans="4:24">
      <c r="D141" s="2"/>
      <c r="E141" s="2"/>
      <c r="F141" s="2"/>
      <c r="G141" s="2"/>
      <c r="H141" s="2"/>
      <c r="I141" s="291"/>
      <c r="J141" s="291"/>
      <c r="K141" s="291"/>
      <c r="L141" s="291"/>
      <c r="M141" s="291"/>
      <c r="N141" s="291"/>
      <c r="O141" s="291"/>
      <c r="P141" s="291"/>
      <c r="Q141" s="291"/>
      <c r="R141" s="2"/>
      <c r="S141" s="2"/>
      <c r="T141" s="2"/>
      <c r="U141" s="2"/>
      <c r="V141" s="2"/>
      <c r="W141" s="2"/>
      <c r="X141" s="4"/>
    </row>
    <row r="142" spans="4:24">
      <c r="D142" s="2"/>
      <c r="E142" s="2"/>
      <c r="F142" s="2"/>
      <c r="G142" s="2"/>
      <c r="H142" s="2"/>
      <c r="I142" s="291"/>
      <c r="J142" s="291"/>
      <c r="K142" s="291"/>
      <c r="L142" s="291"/>
      <c r="M142" s="291"/>
      <c r="N142" s="291"/>
      <c r="O142" s="291"/>
      <c r="P142" s="291"/>
      <c r="Q142" s="291"/>
      <c r="R142" s="2"/>
      <c r="S142" s="2"/>
      <c r="T142" s="2"/>
      <c r="U142" s="2"/>
      <c r="V142" s="2"/>
      <c r="W142" s="2"/>
      <c r="X142" s="4"/>
    </row>
    <row r="143" spans="4:24">
      <c r="D143" s="2"/>
      <c r="E143" s="2"/>
      <c r="F143" s="2"/>
      <c r="G143" s="2"/>
      <c r="H143" s="2"/>
      <c r="I143" s="291"/>
      <c r="J143" s="291"/>
      <c r="K143" s="291"/>
      <c r="L143" s="291"/>
      <c r="M143" s="291"/>
      <c r="N143" s="291"/>
      <c r="O143" s="291"/>
      <c r="P143" s="291"/>
      <c r="Q143" s="291"/>
      <c r="R143" s="2"/>
      <c r="S143" s="2"/>
      <c r="T143" s="2"/>
      <c r="U143" s="2"/>
      <c r="V143" s="2"/>
      <c r="W143" s="2"/>
      <c r="X143" s="4"/>
    </row>
    <row r="144" spans="4:24">
      <c r="D144" s="2"/>
      <c r="E144" s="2"/>
      <c r="F144" s="2"/>
      <c r="G144" s="2"/>
      <c r="H144" s="2"/>
      <c r="I144" s="291"/>
      <c r="J144" s="291"/>
      <c r="K144" s="291"/>
      <c r="L144" s="291"/>
      <c r="M144" s="291"/>
      <c r="N144" s="291"/>
      <c r="O144" s="291"/>
      <c r="P144" s="291"/>
      <c r="Q144" s="291"/>
      <c r="R144" s="2"/>
      <c r="S144" s="2"/>
      <c r="T144" s="2"/>
      <c r="U144" s="2"/>
      <c r="V144" s="2"/>
      <c r="W144" s="2"/>
      <c r="X144" s="4"/>
    </row>
    <row r="145" spans="4:24">
      <c r="D145" s="2"/>
      <c r="E145" s="2"/>
      <c r="F145" s="2"/>
      <c r="G145" s="2"/>
      <c r="H145" s="2"/>
      <c r="I145" s="291"/>
      <c r="J145" s="291"/>
      <c r="K145" s="291"/>
      <c r="L145" s="291"/>
      <c r="M145" s="291"/>
      <c r="N145" s="291"/>
      <c r="O145" s="291"/>
      <c r="P145" s="291"/>
      <c r="Q145" s="291"/>
      <c r="R145" s="2"/>
      <c r="S145" s="2"/>
      <c r="T145" s="2"/>
      <c r="U145" s="2"/>
      <c r="V145" s="2"/>
      <c r="W145" s="2"/>
      <c r="X145" s="4"/>
    </row>
    <row r="146" spans="4:24">
      <c r="D146" s="2"/>
      <c r="E146" s="2"/>
      <c r="F146" s="2"/>
      <c r="G146" s="2"/>
      <c r="H146" s="2"/>
      <c r="I146" s="291"/>
      <c r="J146" s="291"/>
      <c r="K146" s="291"/>
      <c r="L146" s="291"/>
      <c r="M146" s="291"/>
      <c r="N146" s="291"/>
      <c r="O146" s="291"/>
      <c r="P146" s="291"/>
      <c r="Q146" s="291"/>
      <c r="R146" s="2"/>
      <c r="S146" s="2"/>
      <c r="T146" s="2"/>
      <c r="U146" s="2"/>
      <c r="V146" s="2"/>
      <c r="W146" s="2"/>
      <c r="X146" s="4"/>
    </row>
    <row r="147" spans="4:24">
      <c r="D147" s="2"/>
      <c r="E147" s="2"/>
      <c r="F147" s="2"/>
      <c r="G147" s="2"/>
      <c r="H147" s="2"/>
      <c r="I147" s="291"/>
      <c r="J147" s="291"/>
      <c r="K147" s="291"/>
      <c r="L147" s="291"/>
      <c r="M147" s="291"/>
      <c r="N147" s="291"/>
      <c r="O147" s="291"/>
      <c r="P147" s="291"/>
      <c r="Q147" s="291"/>
      <c r="R147" s="2"/>
      <c r="S147" s="2"/>
      <c r="T147" s="2"/>
      <c r="U147" s="2"/>
      <c r="V147" s="2"/>
      <c r="W147" s="2"/>
      <c r="X147" s="4"/>
    </row>
    <row r="148" spans="4:24">
      <c r="D148" s="2"/>
      <c r="E148" s="2"/>
      <c r="F148" s="2"/>
      <c r="G148" s="2"/>
      <c r="H148" s="2"/>
      <c r="I148" s="291"/>
      <c r="J148" s="291"/>
      <c r="K148" s="291"/>
      <c r="L148" s="291"/>
      <c r="M148" s="291"/>
      <c r="N148" s="291"/>
      <c r="O148" s="291"/>
      <c r="P148" s="291"/>
      <c r="Q148" s="291"/>
      <c r="R148" s="2"/>
      <c r="S148" s="2"/>
      <c r="T148" s="2"/>
      <c r="U148" s="2"/>
      <c r="V148" s="2"/>
      <c r="W148" s="2"/>
      <c r="X148" s="4"/>
    </row>
    <row r="149" spans="4:24">
      <c r="D149" s="2"/>
      <c r="E149" s="2"/>
      <c r="F149" s="2"/>
      <c r="G149" s="2"/>
      <c r="H149" s="2"/>
      <c r="I149" s="291"/>
      <c r="J149" s="291"/>
      <c r="K149" s="291"/>
      <c r="L149" s="291"/>
      <c r="M149" s="291"/>
      <c r="N149" s="291"/>
      <c r="O149" s="291"/>
      <c r="P149" s="291"/>
      <c r="Q149" s="291"/>
      <c r="R149" s="2"/>
      <c r="S149" s="2"/>
      <c r="T149" s="2"/>
      <c r="U149" s="2"/>
      <c r="V149" s="2"/>
      <c r="W149" s="2"/>
      <c r="X149" s="4"/>
    </row>
    <row r="150" spans="4:24">
      <c r="D150" s="2"/>
      <c r="E150" s="2"/>
      <c r="F150" s="2"/>
      <c r="G150" s="2"/>
      <c r="H150" s="2"/>
      <c r="I150" s="291"/>
      <c r="J150" s="291"/>
      <c r="K150" s="291"/>
      <c r="L150" s="291"/>
      <c r="M150" s="291"/>
      <c r="N150" s="291"/>
      <c r="O150" s="291"/>
      <c r="P150" s="291"/>
      <c r="Q150" s="291"/>
      <c r="R150" s="2"/>
      <c r="S150" s="2"/>
      <c r="T150" s="2"/>
      <c r="U150" s="2"/>
      <c r="V150" s="2"/>
      <c r="W150" s="2"/>
      <c r="X150" s="4"/>
    </row>
    <row r="151" spans="4:24">
      <c r="D151" s="2"/>
      <c r="E151" s="2"/>
      <c r="F151" s="2"/>
      <c r="G151" s="2"/>
      <c r="H151" s="2"/>
      <c r="I151" s="291"/>
      <c r="J151" s="291"/>
      <c r="K151" s="291"/>
      <c r="L151" s="291"/>
      <c r="M151" s="291"/>
      <c r="N151" s="291"/>
      <c r="O151" s="291"/>
      <c r="P151" s="291"/>
      <c r="Q151" s="291"/>
      <c r="R151" s="2"/>
      <c r="S151" s="2"/>
      <c r="T151" s="2"/>
      <c r="U151" s="2"/>
      <c r="V151" s="2"/>
      <c r="W151" s="2"/>
      <c r="X151" s="4"/>
    </row>
    <row r="152" spans="4:24">
      <c r="D152" s="2"/>
      <c r="E152" s="2"/>
      <c r="F152" s="2"/>
      <c r="G152" s="2"/>
      <c r="H152" s="2"/>
      <c r="I152" s="291"/>
      <c r="J152" s="291"/>
      <c r="K152" s="291"/>
      <c r="L152" s="291"/>
      <c r="M152" s="291"/>
      <c r="N152" s="291"/>
      <c r="O152" s="291"/>
      <c r="P152" s="291"/>
      <c r="Q152" s="291"/>
      <c r="R152" s="2"/>
      <c r="S152" s="2"/>
      <c r="T152" s="2"/>
      <c r="U152" s="2"/>
      <c r="V152" s="2"/>
      <c r="W152" s="2"/>
      <c r="X152" s="4"/>
    </row>
    <row r="153" spans="4:24">
      <c r="D153" s="2"/>
      <c r="E153" s="2"/>
      <c r="F153" s="2"/>
      <c r="G153" s="2"/>
      <c r="H153" s="2"/>
      <c r="I153" s="291"/>
      <c r="J153" s="291"/>
      <c r="K153" s="291"/>
      <c r="L153" s="291"/>
      <c r="M153" s="291"/>
      <c r="N153" s="291"/>
      <c r="O153" s="291"/>
      <c r="P153" s="291"/>
      <c r="Q153" s="291"/>
      <c r="R153" s="2"/>
      <c r="S153" s="2"/>
      <c r="T153" s="2"/>
      <c r="U153" s="2"/>
      <c r="V153" s="2"/>
      <c r="W153" s="2"/>
      <c r="X153" s="4"/>
    </row>
    <row r="154" spans="4:24">
      <c r="D154" s="2"/>
      <c r="E154" s="2"/>
      <c r="F154" s="2"/>
      <c r="G154" s="2"/>
      <c r="H154" s="2"/>
      <c r="I154" s="291"/>
      <c r="J154" s="291"/>
      <c r="K154" s="291"/>
      <c r="L154" s="291"/>
      <c r="M154" s="291"/>
      <c r="N154" s="291"/>
      <c r="O154" s="291"/>
      <c r="P154" s="291"/>
      <c r="Q154" s="291"/>
      <c r="R154" s="2"/>
      <c r="S154" s="2"/>
      <c r="T154" s="2"/>
      <c r="U154" s="2"/>
      <c r="V154" s="2"/>
      <c r="W154" s="2"/>
      <c r="X154" s="4"/>
    </row>
    <row r="155" spans="4:24">
      <c r="D155" s="2"/>
      <c r="E155" s="2"/>
      <c r="F155" s="2"/>
      <c r="G155" s="2"/>
      <c r="H155" s="2"/>
      <c r="I155" s="291"/>
      <c r="J155" s="291"/>
      <c r="K155" s="291"/>
      <c r="L155" s="291"/>
      <c r="M155" s="291"/>
      <c r="N155" s="291"/>
      <c r="O155" s="291"/>
      <c r="P155" s="291"/>
      <c r="Q155" s="291"/>
      <c r="R155" s="2"/>
      <c r="S155" s="2"/>
      <c r="T155" s="2"/>
      <c r="U155" s="2"/>
      <c r="V155" s="2"/>
      <c r="W155" s="2"/>
      <c r="X155" s="4"/>
    </row>
    <row r="156" spans="4:24">
      <c r="D156" s="2"/>
      <c r="E156" s="2"/>
      <c r="F156" s="2"/>
      <c r="G156" s="2"/>
      <c r="H156" s="2"/>
      <c r="I156" s="291"/>
      <c r="J156" s="291"/>
      <c r="K156" s="291"/>
      <c r="L156" s="291"/>
      <c r="M156" s="291"/>
      <c r="N156" s="291"/>
      <c r="O156" s="291"/>
      <c r="P156" s="291"/>
      <c r="Q156" s="291"/>
      <c r="R156" s="2"/>
      <c r="S156" s="2"/>
      <c r="T156" s="2"/>
      <c r="U156" s="2"/>
      <c r="V156" s="2"/>
      <c r="W156" s="2"/>
      <c r="X156" s="4"/>
    </row>
    <row r="157" spans="4:24">
      <c r="D157" s="2"/>
      <c r="E157" s="2"/>
      <c r="F157" s="2"/>
      <c r="G157" s="2"/>
      <c r="H157" s="2"/>
      <c r="I157" s="291"/>
      <c r="J157" s="291"/>
      <c r="K157" s="291"/>
      <c r="L157" s="291"/>
      <c r="M157" s="291"/>
      <c r="N157" s="291"/>
      <c r="O157" s="291"/>
      <c r="P157" s="291"/>
      <c r="Q157" s="291"/>
      <c r="R157" s="2"/>
      <c r="S157" s="2"/>
      <c r="T157" s="2"/>
      <c r="U157" s="2"/>
      <c r="V157" s="2"/>
      <c r="W157" s="2"/>
      <c r="X157" s="4"/>
    </row>
    <row r="158" spans="4:24">
      <c r="D158" s="2"/>
      <c r="E158" s="2"/>
      <c r="F158" s="2"/>
      <c r="G158" s="2"/>
      <c r="H158" s="2"/>
      <c r="I158" s="291"/>
      <c r="J158" s="291"/>
      <c r="K158" s="291"/>
      <c r="L158" s="291"/>
      <c r="M158" s="291"/>
      <c r="N158" s="291"/>
      <c r="O158" s="291"/>
      <c r="P158" s="291"/>
      <c r="Q158" s="291"/>
      <c r="R158" s="2"/>
      <c r="S158" s="2"/>
      <c r="T158" s="2"/>
      <c r="U158" s="2"/>
      <c r="V158" s="2"/>
      <c r="W158" s="2"/>
      <c r="X158" s="4"/>
    </row>
    <row r="159" spans="4:24">
      <c r="D159" s="2"/>
      <c r="E159" s="2"/>
      <c r="F159" s="2"/>
      <c r="G159" s="2"/>
      <c r="H159" s="2"/>
      <c r="I159" s="291"/>
      <c r="J159" s="291"/>
      <c r="K159" s="291"/>
      <c r="L159" s="291"/>
      <c r="M159" s="291"/>
      <c r="N159" s="291"/>
      <c r="O159" s="291"/>
      <c r="P159" s="291"/>
      <c r="Q159" s="291"/>
      <c r="R159" s="2"/>
      <c r="S159" s="2"/>
      <c r="T159" s="2"/>
      <c r="U159" s="2"/>
      <c r="V159" s="2"/>
      <c r="W159" s="2"/>
      <c r="X159" s="4"/>
    </row>
    <row r="160" spans="4:24">
      <c r="D160" s="2"/>
      <c r="E160" s="2"/>
      <c r="F160" s="2"/>
      <c r="G160" s="2"/>
      <c r="H160" s="2"/>
      <c r="I160" s="291"/>
      <c r="J160" s="291"/>
      <c r="K160" s="291"/>
      <c r="L160" s="291"/>
      <c r="M160" s="291"/>
      <c r="N160" s="291"/>
      <c r="O160" s="291"/>
      <c r="P160" s="291"/>
      <c r="Q160" s="291"/>
      <c r="R160" s="2"/>
      <c r="S160" s="2"/>
      <c r="T160" s="2"/>
      <c r="U160" s="2"/>
      <c r="V160" s="2"/>
      <c r="W160" s="2"/>
      <c r="X160" s="4"/>
    </row>
    <row r="161" spans="4:24">
      <c r="D161" s="2"/>
      <c r="E161" s="2"/>
      <c r="F161" s="2"/>
      <c r="G161" s="2"/>
      <c r="H161" s="2"/>
      <c r="I161" s="291"/>
      <c r="J161" s="291"/>
      <c r="K161" s="291"/>
      <c r="L161" s="291"/>
      <c r="M161" s="291"/>
      <c r="N161" s="291"/>
      <c r="O161" s="291"/>
      <c r="P161" s="291"/>
      <c r="Q161" s="291"/>
      <c r="R161" s="2"/>
      <c r="S161" s="2"/>
      <c r="T161" s="2"/>
      <c r="U161" s="2"/>
      <c r="V161" s="2"/>
      <c r="W161" s="2"/>
      <c r="X161" s="4"/>
    </row>
    <row r="162" spans="4:24">
      <c r="D162" s="2"/>
      <c r="E162" s="2"/>
      <c r="F162" s="2"/>
      <c r="G162" s="2"/>
      <c r="H162" s="2"/>
      <c r="I162" s="291"/>
      <c r="J162" s="291"/>
      <c r="K162" s="291"/>
      <c r="L162" s="291"/>
      <c r="M162" s="291"/>
      <c r="N162" s="291"/>
      <c r="O162" s="291"/>
      <c r="P162" s="291"/>
      <c r="Q162" s="291"/>
      <c r="R162" s="2"/>
      <c r="S162" s="2"/>
      <c r="T162" s="2"/>
      <c r="U162" s="2"/>
      <c r="V162" s="2"/>
      <c r="W162" s="2"/>
      <c r="X162" s="4"/>
    </row>
    <row r="163" spans="4:24">
      <c r="D163" s="2"/>
      <c r="E163" s="2"/>
      <c r="F163" s="2"/>
      <c r="G163" s="2"/>
      <c r="H163" s="2"/>
      <c r="I163" s="291"/>
      <c r="J163" s="291"/>
      <c r="K163" s="291"/>
      <c r="L163" s="291"/>
      <c r="M163" s="291"/>
      <c r="N163" s="291"/>
      <c r="O163" s="291"/>
      <c r="P163" s="291"/>
      <c r="Q163" s="291"/>
      <c r="R163" s="2"/>
      <c r="S163" s="2"/>
      <c r="T163" s="2"/>
      <c r="U163" s="2"/>
      <c r="V163" s="2"/>
      <c r="W163" s="2"/>
      <c r="X163" s="4"/>
    </row>
    <row r="164" spans="4:24">
      <c r="D164" s="2"/>
      <c r="E164" s="2"/>
      <c r="F164" s="2"/>
      <c r="G164" s="2"/>
      <c r="H164" s="2"/>
      <c r="I164" s="291"/>
      <c r="J164" s="291"/>
      <c r="K164" s="291"/>
      <c r="L164" s="291"/>
      <c r="M164" s="291"/>
      <c r="N164" s="291"/>
      <c r="O164" s="291"/>
      <c r="P164" s="291"/>
      <c r="Q164" s="291"/>
      <c r="R164" s="2"/>
      <c r="S164" s="2"/>
      <c r="T164" s="2"/>
      <c r="U164" s="2"/>
      <c r="V164" s="2"/>
      <c r="W164" s="2"/>
      <c r="X164" s="4"/>
    </row>
    <row r="165" spans="4:24">
      <c r="D165" s="2"/>
      <c r="E165" s="2"/>
      <c r="F165" s="2"/>
      <c r="G165" s="2"/>
      <c r="H165" s="2"/>
      <c r="I165" s="291"/>
      <c r="J165" s="291"/>
      <c r="K165" s="291"/>
      <c r="L165" s="291"/>
      <c r="M165" s="291"/>
      <c r="N165" s="291"/>
      <c r="O165" s="291"/>
      <c r="P165" s="291"/>
      <c r="Q165" s="291"/>
      <c r="R165" s="2"/>
      <c r="S165" s="2"/>
      <c r="T165" s="2"/>
      <c r="U165" s="2"/>
      <c r="V165" s="2"/>
      <c r="W165" s="2"/>
      <c r="X165" s="4"/>
    </row>
    <row r="166" spans="4:24">
      <c r="D166" s="2"/>
      <c r="E166" s="2"/>
      <c r="F166" s="2"/>
      <c r="G166" s="2"/>
      <c r="H166" s="2"/>
      <c r="I166" s="291"/>
      <c r="J166" s="291"/>
      <c r="K166" s="291"/>
      <c r="L166" s="291"/>
      <c r="M166" s="291"/>
      <c r="N166" s="291"/>
      <c r="O166" s="291"/>
      <c r="P166" s="291"/>
      <c r="Q166" s="291"/>
      <c r="R166" s="2"/>
      <c r="S166" s="2"/>
      <c r="T166" s="2"/>
      <c r="U166" s="2"/>
      <c r="V166" s="2"/>
      <c r="W166" s="2"/>
      <c r="X166" s="4"/>
    </row>
    <row r="167" spans="4:24">
      <c r="D167" s="2"/>
      <c r="E167" s="2"/>
      <c r="F167" s="2"/>
      <c r="G167" s="2"/>
      <c r="H167" s="2"/>
      <c r="I167" s="291"/>
      <c r="J167" s="291"/>
      <c r="K167" s="291"/>
      <c r="L167" s="291"/>
      <c r="M167" s="291"/>
      <c r="N167" s="291"/>
      <c r="O167" s="291"/>
      <c r="P167" s="291"/>
      <c r="Q167" s="291"/>
      <c r="R167" s="2"/>
      <c r="S167" s="2"/>
      <c r="T167" s="2"/>
      <c r="U167" s="2"/>
      <c r="V167" s="2"/>
      <c r="W167" s="2"/>
      <c r="X167" s="4"/>
    </row>
    <row r="168" spans="4:24">
      <c r="D168" s="2"/>
      <c r="E168" s="2"/>
      <c r="F168" s="2"/>
      <c r="G168" s="2"/>
      <c r="H168" s="2"/>
      <c r="I168" s="291"/>
      <c r="J168" s="291"/>
      <c r="K168" s="291"/>
      <c r="L168" s="291"/>
      <c r="M168" s="291"/>
      <c r="N168" s="291"/>
      <c r="O168" s="291"/>
      <c r="P168" s="291"/>
      <c r="Q168" s="291"/>
      <c r="R168" s="2"/>
      <c r="S168" s="2"/>
      <c r="T168" s="2"/>
      <c r="U168" s="2"/>
      <c r="V168" s="2"/>
      <c r="W168" s="2"/>
      <c r="X168" s="4"/>
    </row>
    <row r="169" spans="4:24">
      <c r="D169" s="2"/>
      <c r="E169" s="2"/>
      <c r="F169" s="2"/>
      <c r="G169" s="2"/>
      <c r="H169" s="2"/>
      <c r="I169" s="291"/>
      <c r="J169" s="291"/>
      <c r="K169" s="291"/>
      <c r="L169" s="291"/>
      <c r="M169" s="291"/>
      <c r="N169" s="291"/>
      <c r="O169" s="291"/>
      <c r="P169" s="291"/>
      <c r="Q169" s="291"/>
      <c r="R169" s="2"/>
      <c r="S169" s="2"/>
      <c r="T169" s="2"/>
      <c r="U169" s="2"/>
      <c r="V169" s="2"/>
      <c r="W169" s="2"/>
      <c r="X169" s="4"/>
    </row>
    <row r="170" spans="4:24">
      <c r="D170" s="2"/>
      <c r="E170" s="2"/>
      <c r="F170" s="2"/>
      <c r="G170" s="2"/>
      <c r="H170" s="2"/>
      <c r="I170" s="291"/>
      <c r="J170" s="291"/>
      <c r="K170" s="291"/>
      <c r="L170" s="291"/>
      <c r="M170" s="291"/>
      <c r="N170" s="291"/>
      <c r="O170" s="291"/>
      <c r="P170" s="291"/>
      <c r="Q170" s="291"/>
      <c r="R170" s="2"/>
      <c r="S170" s="2"/>
      <c r="T170" s="2"/>
      <c r="U170" s="2"/>
      <c r="V170" s="2"/>
      <c r="W170" s="2"/>
      <c r="X170" s="4"/>
    </row>
    <row r="171" spans="4:24">
      <c r="D171" s="2"/>
      <c r="E171" s="2"/>
      <c r="F171" s="2"/>
      <c r="G171" s="2"/>
      <c r="H171" s="2"/>
      <c r="I171" s="291"/>
      <c r="J171" s="291"/>
      <c r="K171" s="291"/>
      <c r="L171" s="291"/>
      <c r="M171" s="291"/>
      <c r="N171" s="291"/>
      <c r="O171" s="291"/>
      <c r="P171" s="291"/>
      <c r="Q171" s="291"/>
      <c r="R171" s="2"/>
      <c r="S171" s="2"/>
      <c r="T171" s="2"/>
      <c r="U171" s="2"/>
      <c r="V171" s="2"/>
      <c r="W171" s="2"/>
      <c r="X171" s="4"/>
    </row>
    <row r="172" spans="4:24">
      <c r="D172" s="2"/>
      <c r="E172" s="2"/>
      <c r="F172" s="2"/>
      <c r="G172" s="2"/>
      <c r="H172" s="2"/>
      <c r="I172" s="291"/>
      <c r="J172" s="291"/>
      <c r="K172" s="291"/>
      <c r="L172" s="291"/>
      <c r="M172" s="291"/>
      <c r="N172" s="291"/>
      <c r="O172" s="291"/>
      <c r="P172" s="291"/>
      <c r="Q172" s="291"/>
      <c r="R172" s="2"/>
      <c r="S172" s="2"/>
      <c r="T172" s="2"/>
      <c r="U172" s="2"/>
      <c r="V172" s="2"/>
      <c r="W172" s="2"/>
      <c r="X172" s="4"/>
    </row>
    <row r="173" spans="4:24">
      <c r="D173" s="2"/>
      <c r="E173" s="2"/>
      <c r="F173" s="2"/>
      <c r="G173" s="2"/>
      <c r="H173" s="2"/>
      <c r="I173" s="291"/>
      <c r="J173" s="291"/>
      <c r="K173" s="291"/>
      <c r="L173" s="291"/>
      <c r="M173" s="291"/>
      <c r="N173" s="291"/>
      <c r="O173" s="291"/>
      <c r="P173" s="291"/>
      <c r="Q173" s="291"/>
      <c r="R173" s="2"/>
      <c r="S173" s="2"/>
      <c r="T173" s="2"/>
      <c r="U173" s="2"/>
      <c r="V173" s="2"/>
      <c r="W173" s="2"/>
      <c r="X173" s="4"/>
    </row>
    <row r="174" spans="4:24">
      <c r="D174" s="2"/>
      <c r="E174" s="2"/>
      <c r="F174" s="2"/>
      <c r="G174" s="2"/>
      <c r="H174" s="2"/>
      <c r="I174" s="291"/>
      <c r="J174" s="291"/>
      <c r="K174" s="291"/>
      <c r="L174" s="291"/>
      <c r="M174" s="291"/>
      <c r="N174" s="291"/>
      <c r="O174" s="291"/>
      <c r="P174" s="291"/>
      <c r="Q174" s="291"/>
      <c r="R174" s="2"/>
      <c r="S174" s="2"/>
      <c r="T174" s="2"/>
      <c r="U174" s="2"/>
      <c r="V174" s="2"/>
      <c r="W174" s="2"/>
      <c r="X174" s="4"/>
    </row>
    <row r="175" spans="4:24">
      <c r="D175" s="2"/>
      <c r="E175" s="2"/>
      <c r="F175" s="2"/>
      <c r="G175" s="2"/>
      <c r="H175" s="2"/>
      <c r="I175" s="291"/>
      <c r="J175" s="291"/>
      <c r="K175" s="291"/>
      <c r="L175" s="291"/>
      <c r="M175" s="291"/>
      <c r="N175" s="291"/>
      <c r="O175" s="291"/>
      <c r="P175" s="291"/>
      <c r="Q175" s="291"/>
      <c r="R175" s="2"/>
      <c r="S175" s="2"/>
      <c r="T175" s="2"/>
      <c r="U175" s="2"/>
      <c r="V175" s="2"/>
      <c r="W175" s="2"/>
      <c r="X175" s="4"/>
    </row>
    <row r="176" spans="4:24">
      <c r="D176" s="2"/>
      <c r="E176" s="2"/>
      <c r="F176" s="2"/>
      <c r="G176" s="2"/>
      <c r="H176" s="2"/>
      <c r="I176" s="291"/>
      <c r="J176" s="291"/>
      <c r="K176" s="291"/>
      <c r="L176" s="291"/>
      <c r="M176" s="291"/>
      <c r="N176" s="291"/>
      <c r="O176" s="291"/>
      <c r="P176" s="291"/>
      <c r="Q176" s="291"/>
      <c r="R176" s="2"/>
      <c r="S176" s="2"/>
      <c r="T176" s="2"/>
      <c r="U176" s="2"/>
      <c r="V176" s="2"/>
      <c r="W176" s="2"/>
      <c r="X176" s="4"/>
    </row>
    <row r="177" spans="4:24">
      <c r="D177" s="2"/>
      <c r="E177" s="2"/>
      <c r="F177" s="2"/>
      <c r="G177" s="2"/>
      <c r="H177" s="2"/>
      <c r="I177" s="291"/>
      <c r="J177" s="291"/>
      <c r="K177" s="291"/>
      <c r="L177" s="291"/>
      <c r="M177" s="291"/>
      <c r="N177" s="291"/>
      <c r="O177" s="291"/>
      <c r="P177" s="291"/>
      <c r="Q177" s="291"/>
      <c r="R177" s="2"/>
      <c r="S177" s="2"/>
      <c r="T177" s="2"/>
      <c r="U177" s="2"/>
      <c r="V177" s="2"/>
      <c r="W177" s="2"/>
      <c r="X177" s="4"/>
    </row>
    <row r="178" spans="4:24">
      <c r="D178" s="2"/>
      <c r="E178" s="2"/>
      <c r="F178" s="2"/>
      <c r="G178" s="2"/>
      <c r="H178" s="2"/>
      <c r="I178" s="291"/>
      <c r="J178" s="291"/>
      <c r="K178" s="291"/>
      <c r="L178" s="291"/>
      <c r="M178" s="291"/>
      <c r="N178" s="291"/>
      <c r="O178" s="291"/>
      <c r="P178" s="291"/>
      <c r="Q178" s="291"/>
      <c r="R178" s="2"/>
      <c r="S178" s="2"/>
      <c r="T178" s="2"/>
      <c r="U178" s="2"/>
      <c r="V178" s="2"/>
      <c r="W178" s="2"/>
      <c r="X178" s="4"/>
    </row>
    <row r="179" spans="4:24">
      <c r="D179" s="2"/>
      <c r="E179" s="2"/>
      <c r="F179" s="2"/>
      <c r="G179" s="2"/>
      <c r="H179" s="2"/>
      <c r="I179" s="291"/>
      <c r="J179" s="291"/>
      <c r="K179" s="291"/>
      <c r="L179" s="291"/>
      <c r="M179" s="291"/>
      <c r="N179" s="291"/>
      <c r="O179" s="291"/>
      <c r="P179" s="291"/>
      <c r="Q179" s="291"/>
      <c r="R179" s="2"/>
      <c r="S179" s="2"/>
      <c r="T179" s="2"/>
      <c r="U179" s="2"/>
      <c r="V179" s="2"/>
      <c r="W179" s="2"/>
      <c r="X179" s="4"/>
    </row>
    <row r="180" spans="4:24">
      <c r="D180" s="2"/>
      <c r="E180" s="2"/>
      <c r="F180" s="2"/>
      <c r="G180" s="2"/>
      <c r="H180" s="2"/>
      <c r="I180" s="291"/>
      <c r="J180" s="291"/>
      <c r="K180" s="291"/>
      <c r="L180" s="291"/>
      <c r="M180" s="291"/>
      <c r="N180" s="291"/>
      <c r="O180" s="291"/>
      <c r="P180" s="291"/>
      <c r="Q180" s="291"/>
      <c r="R180" s="2"/>
      <c r="S180" s="2"/>
      <c r="T180" s="2"/>
      <c r="U180" s="2"/>
      <c r="V180" s="2"/>
      <c r="W180" s="2"/>
      <c r="X180" s="4"/>
    </row>
    <row r="181" spans="4:24">
      <c r="D181" s="2"/>
      <c r="E181" s="2"/>
      <c r="F181" s="2"/>
      <c r="G181" s="2"/>
      <c r="H181" s="2"/>
      <c r="I181" s="291"/>
      <c r="J181" s="291"/>
      <c r="K181" s="291"/>
      <c r="L181" s="291"/>
      <c r="M181" s="291"/>
      <c r="N181" s="291"/>
      <c r="O181" s="291"/>
      <c r="P181" s="291"/>
      <c r="Q181" s="291"/>
      <c r="R181" s="2"/>
      <c r="S181" s="2"/>
      <c r="T181" s="2"/>
      <c r="U181" s="2"/>
      <c r="V181" s="2"/>
      <c r="W181" s="2"/>
      <c r="X181" s="4"/>
    </row>
    <row r="182" spans="4:24">
      <c r="D182" s="2"/>
      <c r="E182" s="2"/>
      <c r="F182" s="2"/>
      <c r="G182" s="2"/>
      <c r="H182" s="2"/>
      <c r="I182" s="291"/>
      <c r="J182" s="291"/>
      <c r="K182" s="291"/>
      <c r="L182" s="291"/>
      <c r="M182" s="291"/>
      <c r="N182" s="291"/>
      <c r="O182" s="291"/>
      <c r="P182" s="291"/>
      <c r="Q182" s="291"/>
      <c r="R182" s="2"/>
      <c r="S182" s="2"/>
      <c r="T182" s="2"/>
      <c r="U182" s="2"/>
      <c r="V182" s="2"/>
      <c r="W182" s="2"/>
      <c r="X182" s="4"/>
    </row>
    <row r="183" spans="4:24">
      <c r="D183" s="2"/>
      <c r="E183" s="2"/>
      <c r="F183" s="2"/>
      <c r="G183" s="2"/>
      <c r="H183" s="2"/>
      <c r="I183" s="291"/>
      <c r="J183" s="291"/>
      <c r="K183" s="291"/>
      <c r="L183" s="291"/>
      <c r="M183" s="291"/>
      <c r="N183" s="291"/>
      <c r="O183" s="291"/>
      <c r="P183" s="291"/>
      <c r="Q183" s="291"/>
      <c r="R183" s="2"/>
      <c r="S183" s="2"/>
      <c r="T183" s="2"/>
      <c r="U183" s="2"/>
      <c r="V183" s="2"/>
      <c r="W183" s="2"/>
      <c r="X183" s="4"/>
    </row>
    <row r="184" spans="4:24">
      <c r="D184" s="2"/>
      <c r="E184" s="2"/>
      <c r="F184" s="2"/>
      <c r="G184" s="2"/>
      <c r="H184" s="2"/>
      <c r="I184" s="291"/>
      <c r="J184" s="291"/>
      <c r="K184" s="291"/>
      <c r="L184" s="291"/>
      <c r="M184" s="291"/>
      <c r="N184" s="291"/>
      <c r="O184" s="291"/>
      <c r="P184" s="291"/>
      <c r="Q184" s="291"/>
      <c r="R184" s="2"/>
      <c r="S184" s="2"/>
      <c r="T184" s="2"/>
      <c r="U184" s="2"/>
      <c r="V184" s="2"/>
      <c r="W184" s="2"/>
      <c r="X184" s="4"/>
    </row>
    <row r="185" spans="4:24">
      <c r="D185" s="2"/>
      <c r="E185" s="2"/>
      <c r="F185" s="2"/>
      <c r="G185" s="2"/>
      <c r="H185" s="2"/>
      <c r="I185" s="291"/>
      <c r="J185" s="291"/>
      <c r="K185" s="291"/>
      <c r="L185" s="291"/>
      <c r="M185" s="291"/>
      <c r="N185" s="291"/>
      <c r="O185" s="291"/>
      <c r="P185" s="291"/>
      <c r="Q185" s="291"/>
      <c r="R185" s="2"/>
      <c r="S185" s="2"/>
      <c r="T185" s="2"/>
      <c r="U185" s="2"/>
      <c r="V185" s="2"/>
      <c r="W185" s="2"/>
      <c r="X185" s="4"/>
    </row>
    <row r="186" spans="4:24">
      <c r="D186" s="2"/>
      <c r="E186" s="2"/>
      <c r="F186" s="2"/>
      <c r="G186" s="2"/>
      <c r="H186" s="2"/>
      <c r="I186" s="291"/>
      <c r="J186" s="291"/>
      <c r="K186" s="291"/>
      <c r="L186" s="291"/>
      <c r="M186" s="291"/>
      <c r="N186" s="291"/>
      <c r="O186" s="291"/>
      <c r="P186" s="291"/>
      <c r="Q186" s="291"/>
      <c r="R186" s="2"/>
      <c r="S186" s="2"/>
      <c r="T186" s="2"/>
      <c r="U186" s="2"/>
      <c r="V186" s="2"/>
      <c r="W186" s="2"/>
      <c r="X186" s="4"/>
    </row>
    <row r="187" spans="4:24">
      <c r="D187" s="2"/>
      <c r="E187" s="2"/>
      <c r="F187" s="2"/>
      <c r="G187" s="2"/>
      <c r="H187" s="2"/>
      <c r="I187" s="291"/>
      <c r="J187" s="291"/>
      <c r="K187" s="291"/>
      <c r="L187" s="291"/>
      <c r="M187" s="291"/>
      <c r="N187" s="291"/>
      <c r="O187" s="291"/>
      <c r="P187" s="291"/>
      <c r="Q187" s="291"/>
      <c r="R187" s="2"/>
      <c r="S187" s="2"/>
      <c r="T187" s="2"/>
      <c r="U187" s="2"/>
      <c r="V187" s="2"/>
      <c r="W187" s="2"/>
      <c r="X187" s="4"/>
    </row>
    <row r="188" spans="4:24">
      <c r="D188" s="2"/>
      <c r="E188" s="2"/>
      <c r="F188" s="2"/>
      <c r="G188" s="2"/>
      <c r="H188" s="2"/>
      <c r="I188" s="291"/>
      <c r="J188" s="291"/>
      <c r="K188" s="291"/>
      <c r="L188" s="291"/>
      <c r="M188" s="291"/>
      <c r="N188" s="291"/>
      <c r="O188" s="291"/>
      <c r="P188" s="291"/>
      <c r="Q188" s="291"/>
      <c r="R188" s="2"/>
      <c r="S188" s="2"/>
      <c r="T188" s="2"/>
      <c r="U188" s="2"/>
      <c r="V188" s="2"/>
      <c r="W188" s="2"/>
      <c r="X188" s="4"/>
    </row>
    <row r="189" spans="4:24">
      <c r="D189" s="2"/>
      <c r="E189" s="2"/>
      <c r="F189" s="2"/>
      <c r="G189" s="2"/>
      <c r="H189" s="2"/>
      <c r="I189" s="291"/>
      <c r="J189" s="291"/>
      <c r="K189" s="291"/>
      <c r="L189" s="291"/>
      <c r="M189" s="291"/>
      <c r="N189" s="291"/>
      <c r="O189" s="291"/>
      <c r="P189" s="291"/>
      <c r="Q189" s="291"/>
      <c r="R189" s="2"/>
      <c r="S189" s="2"/>
      <c r="T189" s="2"/>
      <c r="U189" s="2"/>
      <c r="V189" s="2"/>
      <c r="W189" s="2"/>
      <c r="X189" s="4"/>
    </row>
    <row r="190" spans="4:24">
      <c r="D190" s="2"/>
      <c r="E190" s="2"/>
      <c r="F190" s="2"/>
      <c r="G190" s="2"/>
      <c r="H190" s="2"/>
      <c r="I190" s="291"/>
      <c r="J190" s="291"/>
      <c r="K190" s="291"/>
      <c r="L190" s="291"/>
      <c r="M190" s="291"/>
      <c r="N190" s="291"/>
      <c r="O190" s="291"/>
      <c r="P190" s="291"/>
      <c r="Q190" s="291"/>
      <c r="R190" s="2"/>
      <c r="S190" s="2"/>
      <c r="T190" s="2"/>
      <c r="U190" s="2"/>
      <c r="V190" s="2"/>
      <c r="W190" s="2"/>
      <c r="X190" s="4"/>
    </row>
    <row r="191" spans="4:24">
      <c r="D191" s="2"/>
      <c r="E191" s="2"/>
      <c r="F191" s="2"/>
      <c r="G191" s="2"/>
      <c r="H191" s="2"/>
      <c r="I191" s="291"/>
      <c r="J191" s="291"/>
      <c r="K191" s="291"/>
      <c r="L191" s="291"/>
      <c r="M191" s="291"/>
      <c r="N191" s="291"/>
      <c r="O191" s="291"/>
      <c r="P191" s="291"/>
      <c r="Q191" s="291"/>
      <c r="R191" s="2"/>
      <c r="S191" s="2"/>
      <c r="T191" s="2"/>
      <c r="U191" s="2"/>
      <c r="V191" s="2"/>
      <c r="W191" s="2"/>
      <c r="X191" s="4"/>
    </row>
    <row r="192" spans="4:24">
      <c r="D192" s="2"/>
      <c r="E192" s="2"/>
      <c r="F192" s="2"/>
      <c r="G192" s="2"/>
      <c r="H192" s="2"/>
      <c r="I192" s="291"/>
      <c r="J192" s="291"/>
      <c r="K192" s="291"/>
      <c r="L192" s="291"/>
      <c r="M192" s="291"/>
      <c r="N192" s="291"/>
      <c r="O192" s="291"/>
      <c r="P192" s="291"/>
      <c r="Q192" s="291"/>
      <c r="R192" s="2"/>
      <c r="S192" s="2"/>
      <c r="T192" s="2"/>
      <c r="U192" s="2"/>
      <c r="V192" s="2"/>
      <c r="W192" s="2"/>
      <c r="X192" s="4"/>
    </row>
    <row r="193" spans="4:24">
      <c r="D193" s="2"/>
      <c r="E193" s="2"/>
      <c r="F193" s="2"/>
      <c r="G193" s="2"/>
      <c r="H193" s="2"/>
      <c r="I193" s="291"/>
      <c r="J193" s="291"/>
      <c r="K193" s="291"/>
      <c r="L193" s="291"/>
      <c r="M193" s="291"/>
      <c r="N193" s="291"/>
      <c r="O193" s="291"/>
      <c r="P193" s="291"/>
      <c r="Q193" s="291"/>
      <c r="R193" s="2"/>
      <c r="S193" s="2"/>
      <c r="T193" s="2"/>
      <c r="U193" s="2"/>
      <c r="V193" s="2"/>
      <c r="W193" s="2"/>
      <c r="X193" s="4"/>
    </row>
    <row r="194" spans="4:24">
      <c r="D194" s="2"/>
      <c r="E194" s="2"/>
      <c r="F194" s="2"/>
      <c r="G194" s="2"/>
      <c r="H194" s="2"/>
      <c r="I194" s="291"/>
      <c r="J194" s="291"/>
      <c r="K194" s="291"/>
      <c r="L194" s="291"/>
      <c r="M194" s="291"/>
      <c r="N194" s="291"/>
      <c r="O194" s="291"/>
      <c r="P194" s="291"/>
      <c r="Q194" s="291"/>
      <c r="R194" s="2"/>
      <c r="S194" s="2"/>
      <c r="T194" s="2"/>
      <c r="U194" s="2"/>
      <c r="V194" s="2"/>
      <c r="W194" s="2"/>
      <c r="X194" s="4"/>
    </row>
    <row r="195" spans="4:24">
      <c r="D195" s="2"/>
      <c r="E195" s="2"/>
      <c r="F195" s="2"/>
      <c r="G195" s="2"/>
      <c r="H195" s="2"/>
      <c r="I195" s="291"/>
      <c r="J195" s="291"/>
      <c r="K195" s="291"/>
      <c r="L195" s="291"/>
      <c r="M195" s="291"/>
      <c r="N195" s="291"/>
      <c r="O195" s="291"/>
      <c r="P195" s="291"/>
      <c r="Q195" s="291"/>
      <c r="R195" s="2"/>
      <c r="S195" s="2"/>
      <c r="T195" s="2"/>
      <c r="U195" s="2"/>
      <c r="V195" s="2"/>
      <c r="W195" s="2"/>
      <c r="X195" s="4"/>
    </row>
    <row r="196" spans="4:24">
      <c r="D196" s="2"/>
      <c r="E196" s="2"/>
      <c r="F196" s="2"/>
      <c r="G196" s="2"/>
      <c r="H196" s="2"/>
      <c r="I196" s="291"/>
      <c r="J196" s="291"/>
      <c r="K196" s="291"/>
      <c r="L196" s="291"/>
      <c r="M196" s="291"/>
      <c r="N196" s="291"/>
      <c r="O196" s="291"/>
      <c r="P196" s="291"/>
      <c r="Q196" s="291"/>
      <c r="R196" s="2"/>
      <c r="S196" s="2"/>
      <c r="T196" s="2"/>
      <c r="U196" s="2"/>
      <c r="V196" s="2"/>
      <c r="W196" s="2"/>
      <c r="X196" s="4"/>
    </row>
    <row r="197" spans="4:24">
      <c r="D197" s="2"/>
      <c r="E197" s="2"/>
      <c r="F197" s="2"/>
      <c r="G197" s="2"/>
      <c r="H197" s="2"/>
      <c r="I197" s="291"/>
      <c r="J197" s="291"/>
      <c r="K197" s="291"/>
      <c r="L197" s="291"/>
      <c r="M197" s="291"/>
      <c r="N197" s="291"/>
      <c r="O197" s="291"/>
      <c r="P197" s="291"/>
      <c r="Q197" s="291"/>
      <c r="R197" s="2"/>
      <c r="S197" s="2"/>
      <c r="T197" s="2"/>
      <c r="U197" s="2"/>
      <c r="V197" s="2"/>
      <c r="W197" s="2"/>
      <c r="X197" s="4"/>
    </row>
    <row r="198" spans="4:24">
      <c r="D198" s="2"/>
      <c r="E198" s="2"/>
      <c r="F198" s="2"/>
      <c r="G198" s="2"/>
      <c r="H198" s="2"/>
      <c r="I198" s="291"/>
      <c r="J198" s="291"/>
      <c r="K198" s="291"/>
      <c r="L198" s="291"/>
      <c r="M198" s="291"/>
      <c r="N198" s="291"/>
      <c r="O198" s="291"/>
      <c r="P198" s="291"/>
      <c r="Q198" s="291"/>
      <c r="R198" s="2"/>
      <c r="S198" s="2"/>
      <c r="T198" s="2"/>
      <c r="U198" s="2"/>
      <c r="V198" s="2"/>
      <c r="W198" s="2"/>
      <c r="X198" s="4"/>
    </row>
    <row r="199" spans="4:24">
      <c r="D199" s="2"/>
      <c r="E199" s="2"/>
      <c r="F199" s="2"/>
      <c r="G199" s="2"/>
      <c r="H199" s="2"/>
      <c r="I199" s="291"/>
      <c r="J199" s="291"/>
      <c r="K199" s="291"/>
      <c r="L199" s="291"/>
      <c r="M199" s="291"/>
      <c r="N199" s="291"/>
      <c r="O199" s="291"/>
      <c r="P199" s="291"/>
      <c r="Q199" s="291"/>
      <c r="R199" s="2"/>
      <c r="S199" s="2"/>
      <c r="T199" s="2"/>
      <c r="U199" s="2"/>
      <c r="V199" s="2"/>
      <c r="W199" s="2"/>
      <c r="X199" s="4"/>
    </row>
    <row r="200" spans="4:24">
      <c r="D200" s="2"/>
      <c r="E200" s="2"/>
      <c r="F200" s="2"/>
      <c r="G200" s="2"/>
      <c r="H200" s="2"/>
      <c r="I200" s="291"/>
      <c r="J200" s="291"/>
      <c r="K200" s="291"/>
      <c r="L200" s="291"/>
      <c r="M200" s="291"/>
      <c r="N200" s="291"/>
      <c r="O200" s="291"/>
      <c r="P200" s="291"/>
      <c r="Q200" s="291"/>
      <c r="R200" s="2"/>
      <c r="S200" s="2"/>
      <c r="T200" s="2"/>
      <c r="U200" s="2"/>
      <c r="V200" s="2"/>
      <c r="W200" s="2"/>
      <c r="X200" s="4"/>
    </row>
    <row r="201" spans="4:24">
      <c r="D201" s="2"/>
      <c r="E201" s="2"/>
      <c r="F201" s="2"/>
      <c r="G201" s="2"/>
      <c r="H201" s="2"/>
      <c r="I201" s="291"/>
      <c r="J201" s="291"/>
      <c r="K201" s="291"/>
      <c r="L201" s="291"/>
      <c r="M201" s="291"/>
      <c r="N201" s="291"/>
      <c r="O201" s="291"/>
      <c r="P201" s="291"/>
      <c r="Q201" s="291"/>
      <c r="R201" s="2"/>
      <c r="S201" s="2"/>
      <c r="T201" s="2"/>
      <c r="U201" s="2"/>
      <c r="V201" s="2"/>
      <c r="W201" s="2"/>
      <c r="X201" s="4"/>
    </row>
    <row r="202" spans="4:24">
      <c r="D202" s="2"/>
      <c r="E202" s="2"/>
      <c r="F202" s="2"/>
      <c r="G202" s="2"/>
      <c r="H202" s="2"/>
      <c r="I202" s="291"/>
      <c r="J202" s="291"/>
      <c r="K202" s="291"/>
      <c r="L202" s="291"/>
      <c r="M202" s="291"/>
      <c r="N202" s="291"/>
      <c r="O202" s="291"/>
      <c r="P202" s="291"/>
      <c r="Q202" s="291"/>
      <c r="R202" s="2"/>
      <c r="S202" s="2"/>
      <c r="T202" s="2"/>
      <c r="U202" s="2"/>
      <c r="V202" s="2"/>
      <c r="W202" s="2"/>
      <c r="X202" s="4"/>
    </row>
    <row r="203" spans="4:24">
      <c r="D203" s="2"/>
      <c r="E203" s="2"/>
      <c r="F203" s="2"/>
      <c r="G203" s="2"/>
      <c r="H203" s="2"/>
      <c r="I203" s="291"/>
      <c r="J203" s="291"/>
      <c r="K203" s="291"/>
      <c r="L203" s="291"/>
      <c r="M203" s="291"/>
      <c r="N203" s="291"/>
      <c r="O203" s="291"/>
      <c r="P203" s="291"/>
      <c r="Q203" s="291"/>
      <c r="R203" s="2"/>
      <c r="S203" s="2"/>
      <c r="T203" s="2"/>
      <c r="U203" s="2"/>
      <c r="V203" s="2"/>
      <c r="W203" s="2"/>
      <c r="X203" s="4"/>
    </row>
    <row r="204" spans="4:24">
      <c r="D204" s="2"/>
      <c r="E204" s="2"/>
      <c r="F204" s="2"/>
      <c r="G204" s="2"/>
      <c r="H204" s="2"/>
      <c r="I204" s="291"/>
      <c r="J204" s="291"/>
      <c r="K204" s="291"/>
      <c r="L204" s="291"/>
      <c r="M204" s="291"/>
      <c r="N204" s="291"/>
      <c r="O204" s="291"/>
      <c r="P204" s="291"/>
      <c r="Q204" s="291"/>
      <c r="R204" s="2"/>
      <c r="S204" s="2"/>
      <c r="T204" s="2"/>
      <c r="U204" s="2"/>
      <c r="V204" s="2"/>
      <c r="W204" s="2"/>
      <c r="X204" s="4"/>
    </row>
    <row r="205" spans="4:24">
      <c r="D205" s="2"/>
      <c r="E205" s="2"/>
      <c r="F205" s="2"/>
      <c r="G205" s="2"/>
      <c r="H205" s="2"/>
      <c r="I205" s="291"/>
      <c r="J205" s="291"/>
      <c r="K205" s="291"/>
      <c r="L205" s="291"/>
      <c r="M205" s="291"/>
      <c r="N205" s="291"/>
      <c r="O205" s="291"/>
      <c r="P205" s="291"/>
      <c r="Q205" s="291"/>
      <c r="R205" s="2"/>
      <c r="S205" s="2"/>
      <c r="T205" s="2"/>
      <c r="U205" s="2"/>
      <c r="V205" s="2"/>
      <c r="W205" s="2"/>
      <c r="X205" s="4"/>
    </row>
    <row r="206" spans="4:24">
      <c r="D206" s="2"/>
      <c r="E206" s="2"/>
      <c r="F206" s="2"/>
      <c r="G206" s="2"/>
      <c r="H206" s="2"/>
      <c r="I206" s="291"/>
      <c r="J206" s="291"/>
      <c r="K206" s="291"/>
      <c r="L206" s="291"/>
      <c r="M206" s="291"/>
      <c r="N206" s="291"/>
      <c r="O206" s="291"/>
      <c r="P206" s="291"/>
      <c r="Q206" s="291"/>
      <c r="R206" s="2"/>
      <c r="S206" s="2"/>
      <c r="T206" s="2"/>
      <c r="U206" s="2"/>
      <c r="V206" s="2"/>
      <c r="W206" s="2"/>
      <c r="X206" s="4"/>
    </row>
    <row r="207" spans="4:24">
      <c r="D207" s="2"/>
      <c r="E207" s="2"/>
      <c r="F207" s="2"/>
      <c r="G207" s="2"/>
      <c r="H207" s="2"/>
      <c r="I207" s="291"/>
      <c r="J207" s="291"/>
      <c r="K207" s="291"/>
      <c r="L207" s="291"/>
      <c r="M207" s="291"/>
      <c r="N207" s="291"/>
      <c r="O207" s="291"/>
      <c r="P207" s="291"/>
      <c r="Q207" s="291"/>
      <c r="R207" s="2"/>
      <c r="S207" s="2"/>
      <c r="T207" s="2"/>
      <c r="U207" s="2"/>
      <c r="V207" s="2"/>
      <c r="W207" s="2"/>
      <c r="X207" s="4"/>
    </row>
    <row r="208" spans="4:24">
      <c r="D208" s="2"/>
      <c r="E208" s="2"/>
      <c r="F208" s="2"/>
      <c r="G208" s="2"/>
      <c r="H208" s="2"/>
      <c r="I208" s="291"/>
      <c r="J208" s="291"/>
      <c r="K208" s="291"/>
      <c r="L208" s="291"/>
      <c r="M208" s="291"/>
      <c r="N208" s="291"/>
      <c r="O208" s="291"/>
      <c r="P208" s="291"/>
      <c r="Q208" s="291"/>
      <c r="R208" s="2"/>
      <c r="S208" s="2"/>
      <c r="T208" s="2"/>
      <c r="U208" s="2"/>
      <c r="V208" s="2"/>
      <c r="W208" s="2"/>
      <c r="X208" s="4"/>
    </row>
    <row r="209" spans="4:24">
      <c r="D209" s="2"/>
      <c r="E209" s="2"/>
      <c r="F209" s="2"/>
      <c r="G209" s="2"/>
      <c r="H209" s="2"/>
      <c r="I209" s="291"/>
      <c r="J209" s="291"/>
      <c r="K209" s="291"/>
      <c r="L209" s="291"/>
      <c r="M209" s="291"/>
      <c r="N209" s="291"/>
      <c r="O209" s="291"/>
      <c r="P209" s="291"/>
      <c r="Q209" s="291"/>
      <c r="R209" s="2"/>
      <c r="S209" s="2"/>
      <c r="T209" s="2"/>
      <c r="U209" s="2"/>
      <c r="V209" s="2"/>
      <c r="W209" s="2"/>
      <c r="X209" s="4"/>
    </row>
    <row r="210" spans="4:24">
      <c r="D210" s="2"/>
      <c r="E210" s="2"/>
      <c r="F210" s="2"/>
      <c r="G210" s="2"/>
      <c r="H210" s="2"/>
      <c r="I210" s="291"/>
      <c r="J210" s="291"/>
      <c r="K210" s="291"/>
      <c r="L210" s="291"/>
      <c r="M210" s="291"/>
      <c r="N210" s="291"/>
      <c r="O210" s="291"/>
      <c r="P210" s="291"/>
      <c r="Q210" s="291"/>
      <c r="R210" s="2"/>
      <c r="S210" s="2"/>
      <c r="T210" s="2"/>
      <c r="U210" s="2"/>
      <c r="V210" s="2"/>
      <c r="W210" s="2"/>
      <c r="X210" s="4"/>
    </row>
    <row r="211" spans="4:24">
      <c r="D211" s="2"/>
      <c r="E211" s="2"/>
      <c r="F211" s="2"/>
      <c r="G211" s="2"/>
      <c r="H211" s="2"/>
      <c r="I211" s="291"/>
      <c r="J211" s="291"/>
      <c r="K211" s="291"/>
      <c r="L211" s="291"/>
      <c r="M211" s="291"/>
      <c r="N211" s="291"/>
      <c r="O211" s="291"/>
      <c r="P211" s="291"/>
      <c r="Q211" s="291"/>
      <c r="R211" s="2"/>
      <c r="S211" s="2"/>
      <c r="T211" s="2"/>
      <c r="U211" s="2"/>
      <c r="V211" s="2"/>
      <c r="W211" s="2"/>
      <c r="X211" s="4"/>
    </row>
    <row r="212" spans="4:24">
      <c r="D212" s="2"/>
      <c r="E212" s="2"/>
      <c r="F212" s="2"/>
      <c r="G212" s="2"/>
      <c r="H212" s="2"/>
      <c r="I212" s="291"/>
      <c r="J212" s="291"/>
      <c r="K212" s="291"/>
      <c r="L212" s="291"/>
      <c r="M212" s="291"/>
      <c r="N212" s="291"/>
      <c r="O212" s="291"/>
      <c r="P212" s="291"/>
      <c r="Q212" s="291"/>
      <c r="R212" s="2"/>
      <c r="S212" s="2"/>
      <c r="T212" s="2"/>
      <c r="U212" s="2"/>
      <c r="V212" s="2"/>
      <c r="W212" s="2"/>
      <c r="X212" s="4"/>
    </row>
    <row r="213" spans="4:24">
      <c r="D213" s="2"/>
      <c r="E213" s="2"/>
      <c r="F213" s="2"/>
      <c r="G213" s="2"/>
      <c r="H213" s="2"/>
      <c r="I213" s="291"/>
      <c r="J213" s="291"/>
      <c r="K213" s="291"/>
      <c r="L213" s="291"/>
      <c r="M213" s="291"/>
      <c r="N213" s="291"/>
      <c r="O213" s="291"/>
      <c r="P213" s="291"/>
      <c r="Q213" s="291"/>
      <c r="R213" s="2"/>
      <c r="S213" s="2"/>
      <c r="T213" s="2"/>
      <c r="U213" s="2"/>
      <c r="V213" s="2"/>
      <c r="W213" s="2"/>
      <c r="X213" s="4"/>
    </row>
    <row r="214" spans="4:24">
      <c r="D214" s="2"/>
      <c r="E214" s="2"/>
      <c r="F214" s="2"/>
      <c r="G214" s="2"/>
      <c r="H214" s="2"/>
      <c r="I214" s="291"/>
      <c r="J214" s="291"/>
      <c r="K214" s="291"/>
      <c r="L214" s="291"/>
      <c r="M214" s="291"/>
      <c r="N214" s="291"/>
      <c r="O214" s="291"/>
      <c r="P214" s="291"/>
      <c r="Q214" s="291"/>
      <c r="R214" s="2"/>
      <c r="S214" s="2"/>
      <c r="T214" s="2"/>
      <c r="U214" s="2"/>
      <c r="V214" s="2"/>
      <c r="W214" s="2"/>
      <c r="X214" s="4"/>
    </row>
    <row r="215" spans="4:24">
      <c r="D215" s="2"/>
      <c r="E215" s="2"/>
      <c r="F215" s="2"/>
      <c r="G215" s="2"/>
      <c r="H215" s="2"/>
      <c r="I215" s="291"/>
      <c r="J215" s="291"/>
      <c r="K215" s="291"/>
      <c r="L215" s="291"/>
      <c r="M215" s="291"/>
      <c r="N215" s="291"/>
      <c r="O215" s="291"/>
      <c r="P215" s="291"/>
      <c r="Q215" s="291"/>
      <c r="R215" s="2"/>
      <c r="S215" s="2"/>
      <c r="T215" s="2"/>
      <c r="U215" s="2"/>
      <c r="V215" s="2"/>
      <c r="W215" s="2"/>
      <c r="X215" s="4"/>
    </row>
    <row r="216" spans="4:24">
      <c r="D216" s="2"/>
      <c r="E216" s="2"/>
      <c r="F216" s="2"/>
      <c r="G216" s="2"/>
      <c r="H216" s="2"/>
      <c r="I216" s="291"/>
      <c r="J216" s="291"/>
      <c r="K216" s="291"/>
      <c r="L216" s="291"/>
      <c r="M216" s="291"/>
      <c r="N216" s="291"/>
      <c r="O216" s="291"/>
      <c r="P216" s="291"/>
      <c r="Q216" s="291"/>
      <c r="R216" s="2"/>
      <c r="S216" s="2"/>
      <c r="T216" s="2"/>
      <c r="U216" s="2"/>
      <c r="V216" s="2"/>
      <c r="W216" s="2"/>
      <c r="X216" s="4"/>
    </row>
    <row r="217" spans="4:24">
      <c r="D217" s="2"/>
      <c r="E217" s="2"/>
      <c r="F217" s="2"/>
      <c r="G217" s="2"/>
      <c r="H217" s="2"/>
      <c r="I217" s="291"/>
      <c r="J217" s="291"/>
      <c r="K217" s="291"/>
      <c r="L217" s="291"/>
      <c r="M217" s="291"/>
      <c r="N217" s="291"/>
      <c r="O217" s="291"/>
      <c r="P217" s="291"/>
      <c r="Q217" s="291"/>
      <c r="R217" s="2"/>
      <c r="S217" s="2"/>
      <c r="T217" s="2"/>
      <c r="U217" s="2"/>
      <c r="V217" s="2"/>
      <c r="W217" s="2"/>
      <c r="X217" s="4"/>
    </row>
    <row r="218" spans="4:24">
      <c r="D218" s="2"/>
      <c r="E218" s="2"/>
      <c r="F218" s="2"/>
      <c r="G218" s="2"/>
      <c r="H218" s="2"/>
      <c r="I218" s="291"/>
      <c r="J218" s="291"/>
      <c r="K218" s="291"/>
      <c r="L218" s="291"/>
      <c r="M218" s="291"/>
      <c r="N218" s="291"/>
      <c r="O218" s="291"/>
      <c r="P218" s="291"/>
      <c r="Q218" s="291"/>
      <c r="R218" s="2"/>
      <c r="S218" s="2"/>
      <c r="T218" s="2"/>
      <c r="U218" s="2"/>
      <c r="V218" s="2"/>
      <c r="W218" s="2"/>
      <c r="X218" s="4"/>
    </row>
    <row r="219" spans="4:24">
      <c r="D219" s="2"/>
      <c r="E219" s="2"/>
      <c r="F219" s="2"/>
      <c r="G219" s="2"/>
      <c r="H219" s="2"/>
      <c r="I219" s="291"/>
      <c r="J219" s="291"/>
      <c r="K219" s="291"/>
      <c r="L219" s="291"/>
      <c r="M219" s="291"/>
      <c r="N219" s="291"/>
      <c r="O219" s="291"/>
      <c r="P219" s="291"/>
      <c r="Q219" s="291"/>
      <c r="R219" s="2"/>
      <c r="S219" s="2"/>
      <c r="T219" s="2"/>
      <c r="U219" s="2"/>
      <c r="V219" s="2"/>
      <c r="W219" s="2"/>
      <c r="X219" s="4"/>
    </row>
    <row r="220" spans="4:24">
      <c r="D220" s="2"/>
      <c r="E220" s="2"/>
      <c r="F220" s="2"/>
      <c r="G220" s="2"/>
      <c r="H220" s="2"/>
      <c r="I220" s="291"/>
      <c r="J220" s="291"/>
      <c r="K220" s="291"/>
      <c r="L220" s="291"/>
      <c r="M220" s="291"/>
      <c r="N220" s="291"/>
      <c r="O220" s="291"/>
      <c r="P220" s="291"/>
      <c r="Q220" s="291"/>
      <c r="R220" s="2"/>
      <c r="S220" s="2"/>
      <c r="T220" s="2"/>
      <c r="U220" s="2"/>
      <c r="V220" s="2"/>
      <c r="W220" s="2"/>
      <c r="X220" s="4"/>
    </row>
    <row r="221" spans="4:24">
      <c r="D221" s="2"/>
      <c r="E221" s="2"/>
      <c r="F221" s="2"/>
      <c r="G221" s="2"/>
      <c r="H221" s="2"/>
      <c r="I221" s="291"/>
      <c r="J221" s="291"/>
      <c r="K221" s="291"/>
      <c r="L221" s="291"/>
      <c r="M221" s="291"/>
      <c r="N221" s="291"/>
      <c r="O221" s="291"/>
      <c r="P221" s="291"/>
      <c r="Q221" s="291"/>
      <c r="R221" s="2"/>
      <c r="S221" s="2"/>
      <c r="T221" s="2"/>
      <c r="U221" s="2"/>
      <c r="V221" s="2"/>
      <c r="W221" s="2"/>
      <c r="X221" s="4"/>
    </row>
    <row r="222" spans="4:24">
      <c r="D222" s="2"/>
      <c r="E222" s="2"/>
      <c r="F222" s="2"/>
      <c r="G222" s="2"/>
      <c r="H222" s="2"/>
      <c r="I222" s="291"/>
      <c r="J222" s="291"/>
      <c r="K222" s="291"/>
      <c r="L222" s="291"/>
      <c r="M222" s="291"/>
      <c r="N222" s="291"/>
      <c r="O222" s="291"/>
      <c r="P222" s="291"/>
      <c r="Q222" s="291"/>
      <c r="R222" s="2"/>
      <c r="S222" s="2"/>
      <c r="T222" s="2"/>
      <c r="U222" s="2"/>
      <c r="V222" s="2"/>
      <c r="W222" s="2"/>
      <c r="X222" s="4"/>
    </row>
    <row r="223" spans="4:24">
      <c r="D223" s="2"/>
      <c r="E223" s="2"/>
      <c r="F223" s="2"/>
      <c r="G223" s="2"/>
      <c r="H223" s="2"/>
      <c r="I223" s="291"/>
      <c r="J223" s="291"/>
      <c r="K223" s="291"/>
      <c r="L223" s="291"/>
      <c r="M223" s="291"/>
      <c r="N223" s="291"/>
      <c r="O223" s="291"/>
      <c r="P223" s="291"/>
      <c r="Q223" s="291"/>
      <c r="R223" s="2"/>
      <c r="S223" s="2"/>
      <c r="T223" s="2"/>
      <c r="U223" s="2"/>
      <c r="V223" s="2"/>
      <c r="W223" s="2"/>
      <c r="X223" s="4"/>
    </row>
    <row r="224" spans="4:24">
      <c r="D224" s="2"/>
      <c r="E224" s="2"/>
      <c r="F224" s="2"/>
      <c r="G224" s="2"/>
      <c r="H224" s="2"/>
      <c r="I224" s="291"/>
      <c r="J224" s="291"/>
      <c r="K224" s="291"/>
      <c r="L224" s="291"/>
      <c r="M224" s="291"/>
      <c r="N224" s="291"/>
      <c r="O224" s="291"/>
      <c r="P224" s="291"/>
      <c r="Q224" s="291"/>
      <c r="R224" s="2"/>
      <c r="S224" s="2"/>
      <c r="T224" s="2"/>
      <c r="U224" s="2"/>
      <c r="V224" s="2"/>
      <c r="W224" s="2"/>
      <c r="X224" s="4"/>
    </row>
    <row r="225" spans="4:24">
      <c r="D225" s="2"/>
      <c r="E225" s="2"/>
      <c r="F225" s="2"/>
      <c r="G225" s="2"/>
      <c r="H225" s="2"/>
      <c r="I225" s="291"/>
      <c r="J225" s="291"/>
      <c r="K225" s="291"/>
      <c r="L225" s="291"/>
      <c r="M225" s="291"/>
      <c r="N225" s="291"/>
      <c r="O225" s="291"/>
      <c r="P225" s="291"/>
      <c r="Q225" s="291"/>
      <c r="R225" s="2"/>
      <c r="S225" s="2"/>
      <c r="T225" s="2"/>
      <c r="U225" s="2"/>
      <c r="V225" s="2"/>
      <c r="W225" s="2"/>
      <c r="X225" s="4"/>
    </row>
    <row r="226" spans="4:24">
      <c r="D226" s="2"/>
      <c r="E226" s="2"/>
      <c r="F226" s="2"/>
      <c r="G226" s="2"/>
      <c r="H226" s="2"/>
      <c r="I226" s="291"/>
      <c r="J226" s="291"/>
      <c r="K226" s="291"/>
      <c r="L226" s="291"/>
      <c r="M226" s="291"/>
      <c r="N226" s="291"/>
      <c r="O226" s="291"/>
      <c r="P226" s="291"/>
      <c r="Q226" s="291"/>
      <c r="R226" s="2"/>
      <c r="S226" s="2"/>
      <c r="T226" s="2"/>
      <c r="U226" s="2"/>
      <c r="V226" s="2"/>
      <c r="W226" s="2"/>
      <c r="X226" s="4"/>
    </row>
    <row r="227" spans="4:24">
      <c r="D227" s="2"/>
      <c r="E227" s="2"/>
      <c r="F227" s="2"/>
      <c r="G227" s="2"/>
      <c r="H227" s="2"/>
      <c r="I227" s="291"/>
      <c r="J227" s="291"/>
      <c r="K227" s="291"/>
      <c r="L227" s="291"/>
      <c r="M227" s="291"/>
      <c r="N227" s="291"/>
      <c r="O227" s="291"/>
      <c r="P227" s="291"/>
      <c r="Q227" s="291"/>
      <c r="R227" s="2"/>
      <c r="S227" s="2"/>
      <c r="T227" s="2"/>
      <c r="U227" s="2"/>
      <c r="V227" s="2"/>
      <c r="W227" s="2"/>
      <c r="X227" s="4"/>
    </row>
    <row r="228" spans="4:24">
      <c r="D228" s="2"/>
      <c r="E228" s="2"/>
      <c r="F228" s="2"/>
      <c r="G228" s="2"/>
      <c r="H228" s="2"/>
      <c r="I228" s="291"/>
      <c r="J228" s="291"/>
      <c r="K228" s="291"/>
      <c r="L228" s="291"/>
      <c r="M228" s="291"/>
      <c r="N228" s="291"/>
      <c r="O228" s="291"/>
      <c r="P228" s="291"/>
      <c r="Q228" s="291"/>
      <c r="R228" s="2"/>
      <c r="S228" s="2"/>
      <c r="T228" s="2"/>
      <c r="U228" s="2"/>
      <c r="V228" s="2"/>
      <c r="W228" s="2"/>
      <c r="X228" s="4"/>
    </row>
    <row r="229" spans="4:24">
      <c r="D229" s="2"/>
      <c r="E229" s="2"/>
      <c r="F229" s="2"/>
      <c r="G229" s="2"/>
      <c r="H229" s="2"/>
      <c r="I229" s="291"/>
      <c r="J229" s="291"/>
      <c r="K229" s="291"/>
      <c r="L229" s="291"/>
      <c r="M229" s="291"/>
      <c r="N229" s="291"/>
      <c r="O229" s="291"/>
      <c r="P229" s="291"/>
      <c r="Q229" s="291"/>
      <c r="R229" s="2"/>
      <c r="S229" s="2"/>
      <c r="T229" s="2"/>
      <c r="U229" s="2"/>
      <c r="V229" s="2"/>
      <c r="W229" s="2"/>
      <c r="X229" s="4"/>
    </row>
    <row r="230" spans="4:24">
      <c r="D230" s="2"/>
      <c r="E230" s="2"/>
      <c r="F230" s="2"/>
      <c r="G230" s="2"/>
      <c r="H230" s="2"/>
      <c r="I230" s="291"/>
      <c r="J230" s="291"/>
      <c r="K230" s="291"/>
      <c r="L230" s="291"/>
      <c r="M230" s="291"/>
      <c r="N230" s="291"/>
      <c r="O230" s="291"/>
      <c r="P230" s="291"/>
      <c r="Q230" s="291"/>
      <c r="R230" s="2"/>
      <c r="S230" s="2"/>
      <c r="T230" s="2"/>
      <c r="U230" s="2"/>
      <c r="V230" s="2"/>
      <c r="W230" s="2"/>
      <c r="X230" s="4"/>
    </row>
    <row r="231" spans="4:24">
      <c r="D231" s="2"/>
      <c r="E231" s="2"/>
      <c r="F231" s="2"/>
      <c r="G231" s="2"/>
      <c r="H231" s="2"/>
      <c r="I231" s="291"/>
      <c r="J231" s="291"/>
      <c r="K231" s="291"/>
      <c r="L231" s="291"/>
      <c r="M231" s="291"/>
      <c r="N231" s="291"/>
      <c r="O231" s="291"/>
      <c r="P231" s="291"/>
      <c r="Q231" s="291"/>
      <c r="R231" s="2"/>
      <c r="S231" s="2"/>
      <c r="T231" s="2"/>
      <c r="U231" s="2"/>
      <c r="V231" s="2"/>
      <c r="W231" s="2"/>
      <c r="X231" s="4"/>
    </row>
    <row r="232" spans="4:24">
      <c r="D232" s="2"/>
      <c r="E232" s="2"/>
      <c r="F232" s="2"/>
      <c r="G232" s="2"/>
      <c r="H232" s="2"/>
      <c r="I232" s="291"/>
      <c r="J232" s="291"/>
      <c r="K232" s="291"/>
      <c r="L232" s="291"/>
      <c r="M232" s="291"/>
      <c r="N232" s="291"/>
      <c r="O232" s="291"/>
      <c r="P232" s="291"/>
      <c r="Q232" s="291"/>
      <c r="R232" s="2"/>
      <c r="S232" s="2"/>
      <c r="T232" s="2"/>
      <c r="U232" s="2"/>
      <c r="V232" s="2"/>
      <c r="W232" s="2"/>
      <c r="X232" s="4"/>
    </row>
    <row r="233" spans="4:24">
      <c r="D233" s="2"/>
      <c r="E233" s="2"/>
      <c r="F233" s="2"/>
      <c r="G233" s="2"/>
      <c r="H233" s="2"/>
      <c r="I233" s="291"/>
      <c r="J233" s="291"/>
      <c r="K233" s="291"/>
      <c r="L233" s="291"/>
      <c r="M233" s="291"/>
      <c r="N233" s="291"/>
      <c r="O233" s="291"/>
      <c r="P233" s="291"/>
      <c r="Q233" s="291"/>
      <c r="R233" s="2"/>
      <c r="S233" s="2"/>
      <c r="T233" s="2"/>
      <c r="U233" s="2"/>
      <c r="V233" s="2"/>
      <c r="W233" s="2"/>
      <c r="X233" s="4"/>
    </row>
    <row r="234" spans="4:24">
      <c r="D234" s="2"/>
      <c r="E234" s="2"/>
      <c r="F234" s="2"/>
      <c r="G234" s="2"/>
      <c r="H234" s="2"/>
      <c r="I234" s="291"/>
      <c r="J234" s="291"/>
      <c r="K234" s="291"/>
      <c r="L234" s="291"/>
      <c r="M234" s="291"/>
      <c r="N234" s="291"/>
      <c r="O234" s="291"/>
      <c r="P234" s="291"/>
      <c r="Q234" s="291"/>
      <c r="R234" s="2"/>
      <c r="S234" s="2"/>
      <c r="T234" s="2"/>
      <c r="U234" s="2"/>
      <c r="V234" s="2"/>
      <c r="W234" s="2"/>
      <c r="X234" s="4"/>
    </row>
    <row r="235" spans="4:24">
      <c r="D235" s="2"/>
      <c r="E235" s="2"/>
      <c r="F235" s="2"/>
      <c r="G235" s="2"/>
      <c r="H235" s="2"/>
      <c r="I235" s="291"/>
      <c r="J235" s="291"/>
      <c r="K235" s="291"/>
      <c r="L235" s="291"/>
      <c r="M235" s="291"/>
      <c r="N235" s="291"/>
      <c r="O235" s="291"/>
      <c r="P235" s="291"/>
      <c r="Q235" s="291"/>
      <c r="R235" s="2"/>
      <c r="S235" s="2"/>
      <c r="T235" s="2"/>
      <c r="U235" s="2"/>
      <c r="V235" s="2"/>
      <c r="W235" s="2"/>
      <c r="X235" s="4"/>
    </row>
    <row r="236" spans="4:24">
      <c r="D236" s="2"/>
      <c r="E236" s="2"/>
      <c r="F236" s="2"/>
      <c r="G236" s="2"/>
      <c r="H236" s="2"/>
      <c r="I236" s="291"/>
      <c r="J236" s="291"/>
      <c r="K236" s="291"/>
      <c r="L236" s="291"/>
      <c r="M236" s="291"/>
      <c r="N236" s="291"/>
      <c r="O236" s="291"/>
      <c r="P236" s="291"/>
      <c r="Q236" s="291"/>
      <c r="R236" s="2"/>
      <c r="S236" s="2"/>
      <c r="T236" s="2"/>
      <c r="U236" s="2"/>
      <c r="V236" s="2"/>
      <c r="W236" s="2"/>
      <c r="X236" s="4"/>
    </row>
    <row r="237" spans="4:24">
      <c r="D237" s="2"/>
      <c r="E237" s="2"/>
      <c r="F237" s="2"/>
      <c r="G237" s="2"/>
      <c r="H237" s="2"/>
      <c r="I237" s="291"/>
      <c r="J237" s="291"/>
      <c r="K237" s="291"/>
      <c r="L237" s="291"/>
      <c r="M237" s="291"/>
      <c r="N237" s="291"/>
      <c r="O237" s="291"/>
      <c r="P237" s="291"/>
      <c r="Q237" s="291"/>
      <c r="R237" s="2"/>
      <c r="S237" s="2"/>
      <c r="T237" s="2"/>
      <c r="U237" s="2"/>
      <c r="V237" s="2"/>
      <c r="W237" s="2"/>
      <c r="X237" s="4"/>
    </row>
    <row r="238" spans="4:24">
      <c r="D238" s="2"/>
      <c r="E238" s="2"/>
      <c r="F238" s="2"/>
      <c r="G238" s="2"/>
      <c r="H238" s="2"/>
      <c r="I238" s="291"/>
      <c r="J238" s="291"/>
      <c r="K238" s="291"/>
      <c r="L238" s="291"/>
      <c r="M238" s="291"/>
      <c r="N238" s="291"/>
      <c r="O238" s="291"/>
      <c r="P238" s="291"/>
      <c r="Q238" s="291"/>
      <c r="R238" s="2"/>
      <c r="S238" s="2"/>
      <c r="T238" s="2"/>
      <c r="U238" s="2"/>
      <c r="V238" s="2"/>
      <c r="W238" s="2"/>
      <c r="X238" s="4"/>
    </row>
    <row r="239" spans="4:24">
      <c r="D239" s="2"/>
      <c r="E239" s="2"/>
      <c r="F239" s="2"/>
      <c r="G239" s="2"/>
      <c r="H239" s="2"/>
      <c r="I239" s="291"/>
      <c r="J239" s="291"/>
      <c r="K239" s="291"/>
      <c r="L239" s="291"/>
      <c r="M239" s="291"/>
      <c r="N239" s="291"/>
      <c r="O239" s="291"/>
      <c r="P239" s="291"/>
      <c r="Q239" s="291"/>
      <c r="R239" s="2"/>
      <c r="S239" s="2"/>
      <c r="T239" s="2"/>
      <c r="U239" s="2"/>
      <c r="V239" s="2"/>
      <c r="W239" s="2"/>
      <c r="X239" s="4"/>
    </row>
    <row r="240" spans="4:24">
      <c r="D240" s="2"/>
      <c r="E240" s="2"/>
      <c r="F240" s="2"/>
      <c r="G240" s="2"/>
      <c r="H240" s="2"/>
      <c r="I240" s="291"/>
      <c r="J240" s="291"/>
      <c r="K240" s="291"/>
      <c r="L240" s="291"/>
      <c r="M240" s="291"/>
      <c r="N240" s="291"/>
      <c r="O240" s="291"/>
      <c r="P240" s="291"/>
      <c r="Q240" s="291"/>
      <c r="R240" s="2"/>
      <c r="S240" s="2"/>
      <c r="T240" s="2"/>
      <c r="U240" s="2"/>
      <c r="V240" s="2"/>
      <c r="W240" s="2"/>
      <c r="X240" s="4"/>
    </row>
    <row r="241" spans="4:24">
      <c r="D241" s="2"/>
      <c r="E241" s="2"/>
      <c r="F241" s="2"/>
      <c r="G241" s="2"/>
      <c r="H241" s="2"/>
      <c r="I241" s="291"/>
      <c r="J241" s="291"/>
      <c r="K241" s="291"/>
      <c r="L241" s="291"/>
      <c r="M241" s="291"/>
      <c r="N241" s="291"/>
      <c r="O241" s="291"/>
      <c r="P241" s="291"/>
      <c r="Q241" s="291"/>
      <c r="R241" s="2"/>
      <c r="S241" s="2"/>
      <c r="T241" s="2"/>
      <c r="U241" s="2"/>
      <c r="V241" s="2"/>
      <c r="W241" s="2"/>
      <c r="X241" s="4"/>
    </row>
    <row r="242" spans="4:24">
      <c r="D242" s="2"/>
      <c r="E242" s="2"/>
      <c r="F242" s="2"/>
      <c r="G242" s="2"/>
      <c r="H242" s="2"/>
      <c r="I242" s="291"/>
      <c r="J242" s="291"/>
      <c r="K242" s="291"/>
      <c r="L242" s="291"/>
      <c r="M242" s="291"/>
      <c r="N242" s="291"/>
      <c r="O242" s="291"/>
      <c r="P242" s="291"/>
      <c r="Q242" s="291"/>
      <c r="R242" s="2"/>
      <c r="S242" s="2"/>
      <c r="T242" s="2"/>
      <c r="U242" s="2"/>
      <c r="V242" s="2"/>
      <c r="W242" s="2"/>
      <c r="X242" s="4"/>
    </row>
    <row r="243" spans="4:24">
      <c r="D243" s="2"/>
      <c r="E243" s="2"/>
      <c r="F243" s="2"/>
      <c r="G243" s="2"/>
      <c r="H243" s="2"/>
      <c r="I243" s="291"/>
      <c r="J243" s="291"/>
      <c r="K243" s="291"/>
      <c r="L243" s="291"/>
      <c r="M243" s="291"/>
      <c r="N243" s="291"/>
      <c r="O243" s="291"/>
      <c r="P243" s="291"/>
      <c r="Q243" s="291"/>
      <c r="R243" s="2"/>
      <c r="S243" s="2"/>
      <c r="T243" s="2"/>
      <c r="U243" s="2"/>
      <c r="V243" s="2"/>
      <c r="W243" s="2"/>
      <c r="X243" s="4"/>
    </row>
    <row r="244" spans="4:24">
      <c r="D244" s="2"/>
      <c r="E244" s="2"/>
      <c r="F244" s="2"/>
      <c r="G244" s="2"/>
      <c r="H244" s="2"/>
      <c r="I244" s="291"/>
      <c r="J244" s="291"/>
      <c r="K244" s="291"/>
      <c r="L244" s="291"/>
      <c r="M244" s="291"/>
      <c r="N244" s="291"/>
      <c r="O244" s="291"/>
      <c r="P244" s="291"/>
      <c r="Q244" s="291"/>
      <c r="R244" s="2"/>
      <c r="S244" s="2"/>
      <c r="T244" s="2"/>
      <c r="U244" s="2"/>
      <c r="V244" s="2"/>
      <c r="W244" s="2"/>
      <c r="X244" s="4"/>
    </row>
    <row r="245" spans="4:24">
      <c r="D245" s="2"/>
      <c r="E245" s="2"/>
      <c r="F245" s="2"/>
      <c r="G245" s="2"/>
      <c r="H245" s="2"/>
      <c r="I245" s="291"/>
      <c r="J245" s="291"/>
      <c r="K245" s="291"/>
      <c r="L245" s="291"/>
      <c r="M245" s="291"/>
      <c r="N245" s="291"/>
      <c r="O245" s="291"/>
      <c r="P245" s="291"/>
      <c r="Q245" s="291"/>
      <c r="R245" s="2"/>
      <c r="S245" s="2"/>
      <c r="T245" s="2"/>
      <c r="U245" s="2"/>
      <c r="V245" s="2"/>
      <c r="W245" s="2"/>
      <c r="X245" s="4"/>
    </row>
    <row r="246" spans="4:24">
      <c r="D246" s="2"/>
      <c r="E246" s="2"/>
      <c r="F246" s="2"/>
      <c r="G246" s="2"/>
      <c r="H246" s="2"/>
      <c r="I246" s="291"/>
      <c r="J246" s="291"/>
      <c r="K246" s="291"/>
      <c r="L246" s="291"/>
      <c r="M246" s="291"/>
      <c r="N246" s="291"/>
      <c r="O246" s="291"/>
      <c r="P246" s="291"/>
      <c r="Q246" s="291"/>
      <c r="R246" s="2"/>
      <c r="S246" s="2"/>
      <c r="T246" s="2"/>
      <c r="U246" s="2"/>
      <c r="V246" s="2"/>
      <c r="W246" s="2"/>
      <c r="X246" s="4"/>
    </row>
    <row r="247" spans="4:24">
      <c r="D247" s="2"/>
      <c r="E247" s="2"/>
      <c r="F247" s="2"/>
      <c r="G247" s="2"/>
      <c r="H247" s="2"/>
      <c r="I247" s="291"/>
      <c r="J247" s="291"/>
      <c r="K247" s="291"/>
      <c r="L247" s="291"/>
      <c r="M247" s="291"/>
      <c r="N247" s="291"/>
      <c r="O247" s="291"/>
      <c r="P247" s="291"/>
      <c r="Q247" s="291"/>
      <c r="R247" s="2"/>
      <c r="S247" s="2"/>
      <c r="T247" s="2"/>
      <c r="U247" s="2"/>
      <c r="V247" s="2"/>
      <c r="W247" s="2"/>
      <c r="X247" s="4"/>
    </row>
    <row r="248" spans="4:24">
      <c r="D248" s="2"/>
      <c r="E248" s="2"/>
      <c r="F248" s="2"/>
      <c r="G248" s="2"/>
      <c r="H248" s="2"/>
      <c r="I248" s="291"/>
      <c r="J248" s="291"/>
      <c r="K248" s="291"/>
      <c r="L248" s="291"/>
      <c r="M248" s="291"/>
      <c r="N248" s="291"/>
      <c r="O248" s="291"/>
      <c r="P248" s="291"/>
      <c r="Q248" s="291"/>
      <c r="R248" s="2"/>
      <c r="S248" s="2"/>
      <c r="T248" s="2"/>
      <c r="U248" s="2"/>
      <c r="V248" s="2"/>
      <c r="W248" s="2"/>
      <c r="X248" s="4"/>
    </row>
    <row r="249" spans="4:24">
      <c r="D249" s="2"/>
      <c r="E249" s="2"/>
      <c r="F249" s="2"/>
      <c r="G249" s="2"/>
      <c r="H249" s="2"/>
      <c r="I249" s="291"/>
      <c r="J249" s="291"/>
      <c r="K249" s="291"/>
      <c r="L249" s="291"/>
      <c r="M249" s="291"/>
      <c r="N249" s="291"/>
      <c r="O249" s="291"/>
      <c r="P249" s="291"/>
      <c r="Q249" s="291"/>
      <c r="R249" s="2"/>
      <c r="S249" s="2"/>
      <c r="T249" s="2"/>
      <c r="U249" s="2"/>
      <c r="V249" s="2"/>
      <c r="W249" s="2"/>
      <c r="X249" s="4"/>
    </row>
    <row r="250" spans="4:24">
      <c r="D250" s="2"/>
      <c r="E250" s="2"/>
      <c r="F250" s="2"/>
      <c r="G250" s="2"/>
      <c r="H250" s="2"/>
      <c r="I250" s="291"/>
      <c r="J250" s="291"/>
      <c r="K250" s="291"/>
      <c r="L250" s="291"/>
      <c r="M250" s="291"/>
      <c r="N250" s="291"/>
      <c r="O250" s="291"/>
      <c r="P250" s="291"/>
      <c r="Q250" s="291"/>
      <c r="R250" s="2"/>
      <c r="S250" s="2"/>
      <c r="T250" s="2"/>
      <c r="U250" s="2"/>
      <c r="V250" s="2"/>
      <c r="W250" s="2"/>
      <c r="X250" s="4"/>
    </row>
    <row r="251" spans="4:24">
      <c r="D251" s="2"/>
      <c r="E251" s="2"/>
      <c r="F251" s="2"/>
      <c r="G251" s="2"/>
      <c r="H251" s="2"/>
      <c r="I251" s="291"/>
      <c r="J251" s="291"/>
      <c r="K251" s="291"/>
      <c r="L251" s="291"/>
      <c r="M251" s="291"/>
      <c r="N251" s="291"/>
      <c r="O251" s="291"/>
      <c r="P251" s="291"/>
      <c r="Q251" s="291"/>
      <c r="R251" s="2"/>
      <c r="S251" s="2"/>
      <c r="T251" s="2"/>
      <c r="U251" s="2"/>
      <c r="V251" s="2"/>
      <c r="W251" s="2"/>
      <c r="X251" s="4"/>
    </row>
    <row r="252" spans="4:24">
      <c r="D252" s="2"/>
      <c r="E252" s="2"/>
      <c r="F252" s="2"/>
      <c r="G252" s="2"/>
      <c r="H252" s="2"/>
      <c r="I252" s="291"/>
      <c r="J252" s="291"/>
      <c r="K252" s="291"/>
      <c r="L252" s="291"/>
      <c r="M252" s="291"/>
      <c r="N252" s="291"/>
      <c r="O252" s="291"/>
      <c r="P252" s="291"/>
      <c r="Q252" s="291"/>
      <c r="R252" s="2"/>
      <c r="S252" s="2"/>
      <c r="T252" s="2"/>
      <c r="U252" s="2"/>
      <c r="V252" s="2"/>
      <c r="W252" s="2"/>
      <c r="X252" s="4"/>
    </row>
    <row r="253" spans="4:24">
      <c r="D253" s="2"/>
      <c r="E253" s="2"/>
      <c r="F253" s="2"/>
      <c r="G253" s="2"/>
      <c r="H253" s="2"/>
      <c r="I253" s="291"/>
      <c r="J253" s="291"/>
      <c r="K253" s="291"/>
      <c r="L253" s="291"/>
      <c r="M253" s="291"/>
      <c r="N253" s="291"/>
      <c r="O253" s="291"/>
      <c r="P253" s="291"/>
      <c r="Q253" s="291"/>
      <c r="R253" s="2"/>
      <c r="S253" s="2"/>
      <c r="T253" s="2"/>
      <c r="U253" s="2"/>
      <c r="V253" s="2"/>
      <c r="W253" s="2"/>
      <c r="X253" s="4"/>
    </row>
    <row r="254" spans="4:24">
      <c r="D254" s="2"/>
      <c r="E254" s="2"/>
      <c r="F254" s="2"/>
      <c r="G254" s="2"/>
      <c r="H254" s="2"/>
      <c r="I254" s="291"/>
      <c r="J254" s="291"/>
      <c r="K254" s="291"/>
      <c r="L254" s="291"/>
      <c r="M254" s="291"/>
      <c r="N254" s="291"/>
      <c r="O254" s="291"/>
      <c r="P254" s="291"/>
      <c r="Q254" s="291"/>
      <c r="R254" s="2"/>
      <c r="S254" s="2"/>
      <c r="T254" s="2"/>
      <c r="U254" s="2"/>
      <c r="V254" s="2"/>
      <c r="W254" s="2"/>
      <c r="X254" s="4"/>
    </row>
    <row r="255" spans="4:24">
      <c r="D255" s="2"/>
      <c r="E255" s="2"/>
      <c r="F255" s="2"/>
      <c r="G255" s="2"/>
      <c r="H255" s="2"/>
      <c r="I255" s="291"/>
      <c r="J255" s="291"/>
      <c r="K255" s="291"/>
      <c r="L255" s="291"/>
      <c r="M255" s="291"/>
      <c r="N255" s="291"/>
      <c r="O255" s="291"/>
      <c r="P255" s="291"/>
      <c r="Q255" s="291"/>
      <c r="R255" s="2"/>
      <c r="S255" s="2"/>
      <c r="T255" s="2"/>
      <c r="U255" s="2"/>
      <c r="V255" s="2"/>
      <c r="W255" s="2"/>
      <c r="X255" s="4"/>
    </row>
    <row r="256" spans="4:24">
      <c r="D256" s="2"/>
      <c r="E256" s="2"/>
      <c r="F256" s="2"/>
      <c r="G256" s="2"/>
      <c r="H256" s="2"/>
      <c r="I256" s="291"/>
      <c r="J256" s="291"/>
      <c r="K256" s="291"/>
      <c r="L256" s="291"/>
      <c r="M256" s="291"/>
      <c r="N256" s="291"/>
      <c r="O256" s="291"/>
      <c r="P256" s="291"/>
      <c r="Q256" s="291"/>
      <c r="R256" s="2"/>
      <c r="S256" s="2"/>
      <c r="T256" s="2"/>
      <c r="U256" s="2"/>
      <c r="V256" s="2"/>
      <c r="W256" s="2"/>
      <c r="X256" s="4"/>
    </row>
    <row r="257" spans="4:24">
      <c r="D257" s="2"/>
      <c r="E257" s="2"/>
      <c r="F257" s="2"/>
      <c r="G257" s="2"/>
      <c r="H257" s="2"/>
      <c r="I257" s="291"/>
      <c r="J257" s="291"/>
      <c r="K257" s="291"/>
      <c r="L257" s="291"/>
      <c r="M257" s="291"/>
      <c r="N257" s="291"/>
      <c r="O257" s="291"/>
      <c r="P257" s="291"/>
      <c r="Q257" s="291"/>
      <c r="R257" s="2"/>
      <c r="S257" s="2"/>
      <c r="T257" s="2"/>
      <c r="U257" s="2"/>
      <c r="V257" s="2"/>
      <c r="W257" s="2"/>
      <c r="X257" s="4"/>
    </row>
    <row r="258" spans="4:24">
      <c r="D258" s="2"/>
      <c r="E258" s="2"/>
      <c r="F258" s="2"/>
      <c r="G258" s="2"/>
      <c r="H258" s="2"/>
      <c r="I258" s="291"/>
      <c r="J258" s="291"/>
      <c r="K258" s="291"/>
      <c r="L258" s="291"/>
      <c r="M258" s="291"/>
      <c r="N258" s="291"/>
      <c r="O258" s="291"/>
      <c r="P258" s="291"/>
      <c r="Q258" s="291"/>
      <c r="R258" s="2"/>
      <c r="S258" s="2"/>
      <c r="T258" s="2"/>
      <c r="U258" s="2"/>
      <c r="V258" s="2"/>
      <c r="W258" s="2"/>
      <c r="X258" s="4"/>
    </row>
    <row r="259" spans="4:24">
      <c r="D259" s="2"/>
      <c r="E259" s="2"/>
      <c r="F259" s="2"/>
      <c r="G259" s="2"/>
      <c r="H259" s="2"/>
      <c r="I259" s="291"/>
      <c r="J259" s="291"/>
      <c r="K259" s="291"/>
      <c r="L259" s="291"/>
      <c r="M259" s="291"/>
      <c r="N259" s="291"/>
      <c r="O259" s="291"/>
      <c r="P259" s="291"/>
      <c r="Q259" s="291"/>
      <c r="R259" s="2"/>
      <c r="S259" s="2"/>
      <c r="T259" s="2"/>
      <c r="U259" s="2"/>
      <c r="V259" s="2"/>
      <c r="W259" s="2"/>
      <c r="X259" s="4"/>
    </row>
    <row r="260" spans="4:24">
      <c r="D260" s="2"/>
      <c r="E260" s="2"/>
      <c r="F260" s="2"/>
      <c r="G260" s="2"/>
      <c r="H260" s="2"/>
      <c r="I260" s="291"/>
      <c r="J260" s="291"/>
      <c r="K260" s="291"/>
      <c r="L260" s="291"/>
      <c r="M260" s="291"/>
      <c r="N260" s="291"/>
      <c r="O260" s="291"/>
      <c r="P260" s="291"/>
      <c r="Q260" s="291"/>
      <c r="R260" s="2"/>
      <c r="S260" s="2"/>
      <c r="T260" s="2"/>
      <c r="U260" s="2"/>
      <c r="V260" s="2"/>
      <c r="W260" s="2"/>
      <c r="X260" s="4"/>
    </row>
    <row r="261" spans="4:24">
      <c r="D261" s="2"/>
      <c r="E261" s="2"/>
      <c r="F261" s="2"/>
      <c r="G261" s="2"/>
      <c r="H261" s="2"/>
      <c r="I261" s="291"/>
      <c r="J261" s="291"/>
      <c r="K261" s="291"/>
      <c r="L261" s="291"/>
      <c r="M261" s="291"/>
      <c r="N261" s="291"/>
      <c r="O261" s="291"/>
      <c r="P261" s="291"/>
      <c r="Q261" s="291"/>
      <c r="R261" s="2"/>
      <c r="S261" s="2"/>
      <c r="T261" s="2"/>
      <c r="U261" s="2"/>
      <c r="V261" s="2"/>
      <c r="W261" s="2"/>
      <c r="X261" s="4"/>
    </row>
    <row r="262" spans="4:24">
      <c r="D262" s="2"/>
      <c r="E262" s="2"/>
      <c r="F262" s="2"/>
      <c r="G262" s="2"/>
      <c r="H262" s="2"/>
      <c r="I262" s="291"/>
      <c r="J262" s="291"/>
      <c r="K262" s="291"/>
      <c r="L262" s="291"/>
      <c r="M262" s="291"/>
      <c r="N262" s="291"/>
      <c r="O262" s="291"/>
      <c r="P262" s="291"/>
      <c r="Q262" s="291"/>
      <c r="R262" s="2"/>
      <c r="S262" s="2"/>
      <c r="T262" s="2"/>
      <c r="U262" s="2"/>
      <c r="V262" s="2"/>
      <c r="W262" s="2"/>
      <c r="X262" s="4"/>
    </row>
    <row r="263" spans="4:24">
      <c r="D263" s="2"/>
      <c r="E263" s="2"/>
      <c r="F263" s="2"/>
      <c r="G263" s="2"/>
      <c r="H263" s="2"/>
      <c r="I263" s="291"/>
      <c r="J263" s="291"/>
      <c r="K263" s="291"/>
      <c r="L263" s="291"/>
      <c r="M263" s="291"/>
      <c r="N263" s="291"/>
      <c r="O263" s="291"/>
      <c r="P263" s="291"/>
      <c r="Q263" s="291"/>
      <c r="R263" s="2"/>
      <c r="S263" s="2"/>
      <c r="T263" s="2"/>
      <c r="U263" s="2"/>
      <c r="V263" s="2"/>
      <c r="W263" s="2"/>
      <c r="X263" s="4"/>
    </row>
    <row r="264" spans="4:24">
      <c r="D264" s="2"/>
      <c r="E264" s="2"/>
      <c r="F264" s="2"/>
      <c r="G264" s="2"/>
      <c r="H264" s="2"/>
      <c r="I264" s="291"/>
      <c r="J264" s="291"/>
      <c r="K264" s="291"/>
      <c r="L264" s="291"/>
      <c r="M264" s="291"/>
      <c r="N264" s="291"/>
      <c r="O264" s="291"/>
      <c r="P264" s="291"/>
      <c r="Q264" s="291"/>
      <c r="R264" s="2"/>
      <c r="S264" s="2"/>
      <c r="T264" s="2"/>
      <c r="U264" s="2"/>
      <c r="V264" s="2"/>
      <c r="W264" s="2"/>
      <c r="X264" s="4"/>
    </row>
    <row r="265" spans="4:24">
      <c r="D265" s="2"/>
      <c r="E265" s="2"/>
      <c r="F265" s="2"/>
      <c r="G265" s="2"/>
      <c r="H265" s="2"/>
      <c r="I265" s="291"/>
      <c r="J265" s="291"/>
      <c r="K265" s="291"/>
      <c r="L265" s="291"/>
      <c r="M265" s="291"/>
      <c r="N265" s="291"/>
      <c r="O265" s="291"/>
      <c r="P265" s="291"/>
      <c r="Q265" s="291"/>
      <c r="R265" s="2"/>
      <c r="S265" s="2"/>
      <c r="T265" s="2"/>
      <c r="U265" s="2"/>
      <c r="V265" s="2"/>
      <c r="W265" s="2"/>
      <c r="X265" s="4"/>
    </row>
    <row r="266" spans="4:24">
      <c r="D266" s="2"/>
      <c r="E266" s="2"/>
      <c r="F266" s="2"/>
      <c r="G266" s="2"/>
      <c r="H266" s="2"/>
      <c r="I266" s="291"/>
      <c r="J266" s="291"/>
      <c r="K266" s="291"/>
      <c r="L266" s="291"/>
      <c r="M266" s="291"/>
      <c r="N266" s="291"/>
      <c r="O266" s="291"/>
      <c r="P266" s="291"/>
      <c r="Q266" s="291"/>
      <c r="R266" s="2"/>
      <c r="S266" s="2"/>
      <c r="T266" s="2"/>
      <c r="U266" s="2"/>
      <c r="V266" s="2"/>
      <c r="W266" s="2"/>
      <c r="X266" s="4"/>
    </row>
    <row r="267" spans="4:24">
      <c r="D267" s="2"/>
      <c r="E267" s="2"/>
      <c r="F267" s="2"/>
      <c r="G267" s="2"/>
      <c r="H267" s="2"/>
      <c r="I267" s="291"/>
      <c r="J267" s="291"/>
      <c r="K267" s="291"/>
      <c r="L267" s="291"/>
      <c r="M267" s="291"/>
      <c r="N267" s="291"/>
      <c r="O267" s="291"/>
      <c r="P267" s="291"/>
      <c r="Q267" s="291"/>
      <c r="R267" s="2"/>
      <c r="S267" s="2"/>
      <c r="T267" s="2"/>
      <c r="U267" s="2"/>
      <c r="V267" s="2"/>
      <c r="W267" s="2"/>
      <c r="X267" s="4"/>
    </row>
    <row r="268" spans="4:24">
      <c r="D268" s="2"/>
      <c r="E268" s="2"/>
      <c r="F268" s="2"/>
      <c r="G268" s="2"/>
      <c r="H268" s="2"/>
      <c r="I268" s="291"/>
      <c r="J268" s="291"/>
      <c r="K268" s="291"/>
      <c r="L268" s="291"/>
      <c r="M268" s="291"/>
      <c r="N268" s="291"/>
      <c r="O268" s="291"/>
      <c r="P268" s="291"/>
      <c r="Q268" s="291"/>
      <c r="R268" s="2"/>
      <c r="S268" s="2"/>
      <c r="T268" s="2"/>
      <c r="U268" s="2"/>
      <c r="V268" s="2"/>
      <c r="W268" s="2"/>
      <c r="X268" s="4"/>
    </row>
    <row r="269" spans="4:24">
      <c r="D269" s="2"/>
      <c r="E269" s="2"/>
      <c r="F269" s="2"/>
      <c r="G269" s="2"/>
      <c r="H269" s="2"/>
      <c r="I269" s="291"/>
      <c r="J269" s="291"/>
      <c r="K269" s="291"/>
      <c r="L269" s="291"/>
      <c r="M269" s="291"/>
      <c r="N269" s="291"/>
      <c r="O269" s="291"/>
      <c r="P269" s="291"/>
      <c r="Q269" s="291"/>
      <c r="R269" s="2"/>
      <c r="S269" s="2"/>
      <c r="T269" s="2"/>
      <c r="U269" s="2"/>
      <c r="V269" s="2"/>
      <c r="W269" s="2"/>
      <c r="X269" s="4"/>
    </row>
    <row r="270" spans="4:24">
      <c r="D270" s="2"/>
      <c r="E270" s="2"/>
      <c r="F270" s="2"/>
      <c r="G270" s="2"/>
      <c r="H270" s="2"/>
      <c r="I270" s="291"/>
      <c r="J270" s="291"/>
      <c r="K270" s="291"/>
      <c r="L270" s="291"/>
      <c r="M270" s="291"/>
      <c r="N270" s="291"/>
      <c r="O270" s="291"/>
      <c r="P270" s="291"/>
      <c r="Q270" s="291"/>
      <c r="R270" s="2"/>
      <c r="S270" s="2"/>
      <c r="T270" s="2"/>
      <c r="U270" s="2"/>
      <c r="V270" s="2"/>
      <c r="W270" s="2"/>
      <c r="X270" s="4"/>
    </row>
    <row r="271" spans="4:24">
      <c r="D271" s="2"/>
      <c r="E271" s="2"/>
      <c r="F271" s="2"/>
      <c r="G271" s="2"/>
      <c r="H271" s="2"/>
      <c r="I271" s="291"/>
      <c r="J271" s="291"/>
      <c r="K271" s="291"/>
      <c r="L271" s="291"/>
      <c r="M271" s="291"/>
      <c r="N271" s="291"/>
      <c r="O271" s="291"/>
      <c r="P271" s="291"/>
      <c r="Q271" s="291"/>
      <c r="R271" s="2"/>
      <c r="S271" s="2"/>
      <c r="T271" s="2"/>
      <c r="U271" s="2"/>
      <c r="V271" s="2"/>
      <c r="W271" s="2"/>
      <c r="X271" s="4"/>
    </row>
    <row r="272" spans="4:24">
      <c r="D272" s="2"/>
      <c r="E272" s="2"/>
      <c r="F272" s="2"/>
      <c r="G272" s="2"/>
      <c r="H272" s="2"/>
      <c r="I272" s="291"/>
      <c r="J272" s="291"/>
      <c r="K272" s="291"/>
      <c r="L272" s="291"/>
      <c r="M272" s="291"/>
      <c r="N272" s="291"/>
      <c r="O272" s="291"/>
      <c r="P272" s="291"/>
      <c r="Q272" s="291"/>
      <c r="R272" s="2"/>
      <c r="S272" s="2"/>
      <c r="T272" s="2"/>
      <c r="U272" s="2"/>
      <c r="V272" s="2"/>
      <c r="W272" s="2"/>
      <c r="X272" s="4"/>
    </row>
    <row r="273" spans="4:24">
      <c r="D273" s="2"/>
      <c r="E273" s="2"/>
      <c r="F273" s="2"/>
      <c r="G273" s="2"/>
      <c r="H273" s="2"/>
      <c r="I273" s="291"/>
      <c r="J273" s="291"/>
      <c r="K273" s="291"/>
      <c r="L273" s="291"/>
      <c r="M273" s="291"/>
      <c r="N273" s="291"/>
      <c r="O273" s="291"/>
      <c r="P273" s="291"/>
      <c r="Q273" s="291"/>
      <c r="R273" s="2"/>
      <c r="S273" s="2"/>
      <c r="T273" s="2"/>
      <c r="U273" s="2"/>
      <c r="V273" s="2"/>
      <c r="W273" s="2"/>
      <c r="X273" s="4"/>
    </row>
    <row r="274" spans="4:24">
      <c r="D274" s="2"/>
      <c r="E274" s="2"/>
      <c r="F274" s="2"/>
      <c r="G274" s="2"/>
      <c r="H274" s="2"/>
      <c r="I274" s="291"/>
      <c r="J274" s="291"/>
      <c r="K274" s="291"/>
      <c r="L274" s="291"/>
      <c r="M274" s="291"/>
      <c r="N274" s="291"/>
      <c r="O274" s="291"/>
      <c r="P274" s="291"/>
      <c r="Q274" s="291"/>
      <c r="R274" s="2"/>
      <c r="S274" s="2"/>
      <c r="T274" s="2"/>
      <c r="U274" s="2"/>
      <c r="V274" s="2"/>
      <c r="W274" s="2"/>
      <c r="X274" s="4"/>
    </row>
    <row r="275" spans="4:24">
      <c r="D275" s="2"/>
      <c r="E275" s="2"/>
      <c r="F275" s="2"/>
      <c r="G275" s="2"/>
      <c r="H275" s="2"/>
      <c r="I275" s="291"/>
      <c r="J275" s="291"/>
      <c r="K275" s="291"/>
      <c r="L275" s="291"/>
      <c r="M275" s="291"/>
      <c r="N275" s="291"/>
      <c r="O275" s="291"/>
      <c r="P275" s="291"/>
      <c r="Q275" s="291"/>
      <c r="R275" s="2"/>
      <c r="S275" s="2"/>
      <c r="T275" s="2"/>
      <c r="U275" s="2"/>
      <c r="V275" s="2"/>
      <c r="W275" s="2"/>
      <c r="X275" s="4"/>
    </row>
    <row r="276" spans="4:24">
      <c r="D276" s="2"/>
      <c r="E276" s="2"/>
      <c r="F276" s="2"/>
      <c r="G276" s="2"/>
      <c r="H276" s="2"/>
      <c r="I276" s="291"/>
      <c r="J276" s="291"/>
      <c r="K276" s="291"/>
      <c r="L276" s="291"/>
      <c r="M276" s="291"/>
      <c r="N276" s="291"/>
      <c r="O276" s="291"/>
      <c r="P276" s="291"/>
      <c r="Q276" s="291"/>
      <c r="R276" s="2"/>
      <c r="S276" s="2"/>
      <c r="T276" s="2"/>
      <c r="U276" s="2"/>
      <c r="V276" s="2"/>
      <c r="W276" s="2"/>
      <c r="X276" s="4"/>
    </row>
    <row r="277" spans="4:24">
      <c r="D277" s="2"/>
      <c r="E277" s="2"/>
      <c r="F277" s="2"/>
      <c r="G277" s="2"/>
      <c r="H277" s="2"/>
      <c r="I277" s="291"/>
      <c r="J277" s="291"/>
      <c r="K277" s="291"/>
      <c r="L277" s="291"/>
      <c r="M277" s="291"/>
      <c r="N277" s="291"/>
      <c r="O277" s="291"/>
      <c r="P277" s="291"/>
      <c r="Q277" s="291"/>
      <c r="R277" s="2"/>
      <c r="S277" s="2"/>
      <c r="T277" s="2"/>
      <c r="U277" s="2"/>
      <c r="V277" s="2"/>
      <c r="W277" s="2"/>
      <c r="X277" s="4"/>
    </row>
    <row r="278" spans="4:24">
      <c r="D278" s="2"/>
      <c r="E278" s="2"/>
      <c r="F278" s="2"/>
      <c r="G278" s="2"/>
      <c r="H278" s="2"/>
      <c r="I278" s="291"/>
      <c r="J278" s="291"/>
      <c r="K278" s="291"/>
      <c r="L278" s="291"/>
      <c r="M278" s="291"/>
      <c r="N278" s="291"/>
      <c r="O278" s="291"/>
      <c r="P278" s="291"/>
      <c r="Q278" s="291"/>
      <c r="R278" s="2"/>
      <c r="S278" s="2"/>
      <c r="T278" s="2"/>
      <c r="U278" s="2"/>
      <c r="V278" s="2"/>
      <c r="W278" s="2"/>
      <c r="X278" s="4"/>
    </row>
    <row r="279" spans="4:24">
      <c r="D279" s="2"/>
      <c r="E279" s="2"/>
      <c r="F279" s="2"/>
      <c r="G279" s="2"/>
      <c r="H279" s="2"/>
      <c r="I279" s="291"/>
      <c r="J279" s="291"/>
      <c r="K279" s="291"/>
      <c r="L279" s="291"/>
      <c r="M279" s="291"/>
      <c r="N279" s="291"/>
      <c r="O279" s="291"/>
      <c r="P279" s="291"/>
      <c r="Q279" s="291"/>
      <c r="R279" s="2"/>
      <c r="S279" s="2"/>
      <c r="T279" s="2"/>
      <c r="U279" s="2"/>
      <c r="V279" s="2"/>
      <c r="W279" s="2"/>
      <c r="X279" s="4"/>
    </row>
    <row r="280" spans="4:24">
      <c r="D280" s="2"/>
      <c r="E280" s="2"/>
      <c r="F280" s="2"/>
      <c r="G280" s="2"/>
      <c r="H280" s="2"/>
      <c r="I280" s="291"/>
      <c r="J280" s="291"/>
      <c r="K280" s="291"/>
      <c r="L280" s="291"/>
      <c r="M280" s="291"/>
      <c r="N280" s="291"/>
      <c r="O280" s="291"/>
      <c r="P280" s="291"/>
      <c r="Q280" s="291"/>
      <c r="R280" s="2"/>
      <c r="S280" s="2"/>
      <c r="T280" s="2"/>
      <c r="U280" s="2"/>
      <c r="V280" s="2"/>
      <c r="W280" s="2"/>
      <c r="X280" s="4"/>
    </row>
    <row r="281" spans="4:24">
      <c r="D281" s="2"/>
      <c r="E281" s="2"/>
      <c r="F281" s="2"/>
      <c r="G281" s="2"/>
      <c r="H281" s="2"/>
      <c r="I281" s="291"/>
      <c r="J281" s="291"/>
      <c r="K281" s="291"/>
      <c r="L281" s="291"/>
      <c r="M281" s="291"/>
      <c r="N281" s="291"/>
      <c r="O281" s="291"/>
      <c r="P281" s="291"/>
      <c r="Q281" s="291"/>
      <c r="R281" s="2"/>
      <c r="S281" s="2"/>
      <c r="T281" s="2"/>
      <c r="U281" s="2"/>
      <c r="V281" s="2"/>
      <c r="W281" s="2"/>
      <c r="X281" s="4"/>
    </row>
    <row r="282" spans="4:24">
      <c r="D282" s="2"/>
      <c r="E282" s="2"/>
      <c r="F282" s="2"/>
      <c r="G282" s="2"/>
      <c r="H282" s="2"/>
      <c r="I282" s="291"/>
      <c r="J282" s="291"/>
      <c r="K282" s="291"/>
      <c r="L282" s="291"/>
      <c r="M282" s="291"/>
      <c r="N282" s="291"/>
      <c r="O282" s="291"/>
      <c r="P282" s="291"/>
      <c r="Q282" s="291"/>
      <c r="R282" s="2"/>
      <c r="S282" s="2"/>
      <c r="T282" s="2"/>
      <c r="U282" s="2"/>
      <c r="V282" s="2"/>
      <c r="W282" s="2"/>
      <c r="X282" s="4"/>
    </row>
    <row r="283" spans="4:24">
      <c r="D283" s="2"/>
      <c r="E283" s="2"/>
      <c r="F283" s="2"/>
      <c r="G283" s="2"/>
      <c r="H283" s="2"/>
      <c r="I283" s="291"/>
      <c r="J283" s="291"/>
      <c r="K283" s="291"/>
      <c r="L283" s="291"/>
      <c r="M283" s="291"/>
      <c r="N283" s="291"/>
      <c r="O283" s="291"/>
      <c r="P283" s="291"/>
      <c r="Q283" s="291"/>
      <c r="R283" s="2"/>
      <c r="S283" s="2"/>
      <c r="T283" s="2"/>
      <c r="U283" s="2"/>
      <c r="V283" s="2"/>
      <c r="W283" s="2"/>
      <c r="X283" s="4"/>
    </row>
    <row r="284" spans="4:24">
      <c r="D284" s="2"/>
      <c r="E284" s="2"/>
      <c r="F284" s="2"/>
      <c r="G284" s="2"/>
      <c r="H284" s="2"/>
      <c r="I284" s="291"/>
      <c r="J284" s="291"/>
      <c r="K284" s="291"/>
      <c r="L284" s="291"/>
      <c r="M284" s="291"/>
      <c r="N284" s="291"/>
      <c r="O284" s="291"/>
      <c r="P284" s="291"/>
      <c r="Q284" s="291"/>
      <c r="R284" s="2"/>
      <c r="S284" s="2"/>
      <c r="T284" s="2"/>
      <c r="U284" s="2"/>
      <c r="V284" s="2"/>
      <c r="W284" s="2"/>
      <c r="X284" s="4"/>
    </row>
    <row r="285" spans="4:24">
      <c r="D285" s="2"/>
      <c r="E285" s="2"/>
      <c r="F285" s="2"/>
      <c r="G285" s="2"/>
      <c r="H285" s="2"/>
      <c r="I285" s="291"/>
      <c r="J285" s="291"/>
      <c r="K285" s="291"/>
      <c r="L285" s="291"/>
      <c r="M285" s="291"/>
      <c r="N285" s="291"/>
      <c r="O285" s="291"/>
      <c r="P285" s="291"/>
      <c r="Q285" s="291"/>
      <c r="R285" s="2"/>
      <c r="S285" s="2"/>
      <c r="T285" s="2"/>
      <c r="U285" s="2"/>
      <c r="V285" s="2"/>
      <c r="W285" s="2"/>
      <c r="X285" s="4"/>
    </row>
    <row r="286" spans="4:24">
      <c r="D286" s="2"/>
      <c r="E286" s="2"/>
      <c r="F286" s="2"/>
      <c r="G286" s="2"/>
      <c r="H286" s="2"/>
      <c r="I286" s="291"/>
      <c r="J286" s="291"/>
      <c r="K286" s="291"/>
      <c r="L286" s="291"/>
      <c r="M286" s="291"/>
      <c r="N286" s="291"/>
      <c r="O286" s="291"/>
      <c r="P286" s="291"/>
      <c r="Q286" s="291"/>
      <c r="R286" s="2"/>
      <c r="S286" s="2"/>
      <c r="T286" s="2"/>
      <c r="U286" s="2"/>
      <c r="V286" s="2"/>
      <c r="W286" s="2"/>
      <c r="X286" s="4"/>
    </row>
    <row r="287" spans="4:24">
      <c r="D287" s="2"/>
      <c r="E287" s="2"/>
      <c r="F287" s="2"/>
      <c r="G287" s="2"/>
      <c r="H287" s="2"/>
      <c r="I287" s="291"/>
      <c r="J287" s="291"/>
      <c r="K287" s="291"/>
      <c r="L287" s="291"/>
      <c r="M287" s="291"/>
      <c r="N287" s="291"/>
      <c r="O287" s="291"/>
      <c r="P287" s="291"/>
      <c r="Q287" s="291"/>
      <c r="R287" s="2"/>
      <c r="S287" s="2"/>
      <c r="T287" s="2"/>
      <c r="U287" s="2"/>
      <c r="V287" s="2"/>
      <c r="W287" s="2"/>
      <c r="X287" s="4"/>
    </row>
    <row r="288" spans="4:24">
      <c r="D288" s="2"/>
      <c r="E288" s="2"/>
      <c r="F288" s="2"/>
      <c r="G288" s="2"/>
      <c r="H288" s="2"/>
      <c r="I288" s="291"/>
      <c r="J288" s="291"/>
      <c r="K288" s="291"/>
      <c r="L288" s="291"/>
      <c r="M288" s="291"/>
      <c r="N288" s="291"/>
      <c r="O288" s="291"/>
      <c r="P288" s="291"/>
      <c r="Q288" s="291"/>
      <c r="R288" s="2"/>
      <c r="S288" s="2"/>
      <c r="T288" s="2"/>
      <c r="U288" s="2"/>
      <c r="V288" s="2"/>
      <c r="W288" s="2"/>
      <c r="X288" s="4"/>
    </row>
    <row r="289" spans="4:24">
      <c r="D289" s="2"/>
      <c r="E289" s="2"/>
      <c r="F289" s="2"/>
      <c r="G289" s="2"/>
      <c r="H289" s="2"/>
      <c r="I289" s="291"/>
      <c r="J289" s="291"/>
      <c r="K289" s="291"/>
      <c r="L289" s="291"/>
      <c r="M289" s="291"/>
      <c r="N289" s="291"/>
      <c r="O289" s="291"/>
      <c r="P289" s="291"/>
      <c r="Q289" s="291"/>
      <c r="R289" s="2"/>
      <c r="S289" s="2"/>
      <c r="T289" s="2"/>
      <c r="U289" s="2"/>
      <c r="V289" s="2"/>
      <c r="W289" s="2"/>
      <c r="X289" s="4"/>
    </row>
    <row r="290" spans="4:24">
      <c r="D290" s="2"/>
      <c r="E290" s="2"/>
      <c r="F290" s="2"/>
      <c r="G290" s="2"/>
      <c r="H290" s="2"/>
      <c r="I290" s="291"/>
      <c r="J290" s="291"/>
      <c r="K290" s="291"/>
      <c r="L290" s="291"/>
      <c r="M290" s="291"/>
      <c r="N290" s="291"/>
      <c r="O290" s="291"/>
      <c r="P290" s="291"/>
      <c r="Q290" s="291"/>
      <c r="R290" s="2"/>
      <c r="S290" s="2"/>
      <c r="T290" s="2"/>
      <c r="U290" s="2"/>
      <c r="V290" s="2"/>
      <c r="W290" s="2"/>
      <c r="X290" s="4"/>
    </row>
    <row r="291" spans="4:24">
      <c r="D291" s="2"/>
      <c r="E291" s="2"/>
      <c r="F291" s="2"/>
      <c r="G291" s="2"/>
      <c r="H291" s="2"/>
      <c r="I291" s="291"/>
      <c r="J291" s="291"/>
      <c r="K291" s="291"/>
      <c r="L291" s="291"/>
      <c r="M291" s="291"/>
      <c r="N291" s="291"/>
      <c r="O291" s="291"/>
      <c r="P291" s="291"/>
      <c r="Q291" s="291"/>
      <c r="R291" s="2"/>
      <c r="S291" s="2"/>
      <c r="T291" s="2"/>
      <c r="U291" s="2"/>
      <c r="V291" s="2"/>
      <c r="W291" s="2"/>
      <c r="X291" s="4"/>
    </row>
    <row r="292" spans="4:24">
      <c r="D292" s="2"/>
      <c r="E292" s="2"/>
      <c r="F292" s="2"/>
      <c r="G292" s="2"/>
      <c r="H292" s="2"/>
      <c r="I292" s="291"/>
      <c r="J292" s="291"/>
      <c r="K292" s="291"/>
      <c r="L292" s="291"/>
      <c r="M292" s="291"/>
      <c r="N292" s="291"/>
      <c r="O292" s="291"/>
      <c r="P292" s="291"/>
      <c r="Q292" s="291"/>
      <c r="R292" s="2"/>
      <c r="S292" s="2"/>
      <c r="T292" s="2"/>
      <c r="U292" s="2"/>
      <c r="V292" s="2"/>
      <c r="W292" s="2"/>
      <c r="X292" s="4"/>
    </row>
    <row r="293" spans="4:24">
      <c r="D293" s="2"/>
      <c r="E293" s="2"/>
      <c r="F293" s="2"/>
      <c r="G293" s="2"/>
      <c r="H293" s="2"/>
      <c r="I293" s="291"/>
      <c r="J293" s="291"/>
      <c r="K293" s="291"/>
      <c r="L293" s="291"/>
      <c r="M293" s="291"/>
      <c r="N293" s="291"/>
      <c r="O293" s="291"/>
      <c r="P293" s="291"/>
      <c r="Q293" s="291"/>
      <c r="R293" s="2"/>
      <c r="S293" s="2"/>
      <c r="T293" s="2"/>
      <c r="U293" s="2"/>
      <c r="V293" s="2"/>
      <c r="W293" s="2"/>
      <c r="X293" s="4"/>
    </row>
  </sheetData>
  <mergeCells count="29">
    <mergeCell ref="B98:X98"/>
    <mergeCell ref="B100:C100"/>
    <mergeCell ref="B102:C102"/>
    <mergeCell ref="R7:T7"/>
    <mergeCell ref="U7:W7"/>
    <mergeCell ref="X7:X8"/>
    <mergeCell ref="F7:H7"/>
    <mergeCell ref="B10:X10"/>
    <mergeCell ref="B95:C95"/>
    <mergeCell ref="D7:D8"/>
    <mergeCell ref="B11:X11"/>
    <mergeCell ref="B73:C73"/>
    <mergeCell ref="B83:X83"/>
    <mergeCell ref="B87:C87"/>
    <mergeCell ref="A114:X114"/>
    <mergeCell ref="B91:X91"/>
    <mergeCell ref="I7:K7"/>
    <mergeCell ref="L7:N7"/>
    <mergeCell ref="O7:Q7"/>
    <mergeCell ref="E7:E8"/>
    <mergeCell ref="A6:X6"/>
    <mergeCell ref="J1:X1"/>
    <mergeCell ref="J2:X2"/>
    <mergeCell ref="J3:X3"/>
    <mergeCell ref="J4:X4"/>
    <mergeCell ref="J5:X5"/>
    <mergeCell ref="A7:A8"/>
    <mergeCell ref="B7:B8"/>
    <mergeCell ref="C7:C8"/>
  </mergeCells>
  <phoneticPr fontId="28" type="noConversion"/>
  <pageMargins left="0.70866141732283472" right="0.70866141732283472" top="0.74803149606299213" bottom="0.74803149606299213" header="0.31496062992125984" footer="0.31496062992125984"/>
  <pageSetup paperSize="9" scale="57" orientation="landscape" r:id="rId1"/>
  <colBreaks count="1" manualBreakCount="1">
    <brk id="24" max="292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AQ292"/>
  <sheetViews>
    <sheetView topLeftCell="A67" workbookViewId="0">
      <selection activeCell="B112" sqref="B112"/>
    </sheetView>
  </sheetViews>
  <sheetFormatPr defaultRowHeight="15.75"/>
  <cols>
    <col min="1" max="1" width="5.85546875" style="116" customWidth="1"/>
    <col min="2" max="2" width="40.285156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253" customWidth="1"/>
    <col min="10" max="10" width="8.140625" style="253" customWidth="1"/>
    <col min="11" max="11" width="11" style="253" customWidth="1"/>
    <col min="12" max="12" width="7" style="253" customWidth="1"/>
    <col min="13" max="13" width="7.28515625" style="253" customWidth="1"/>
    <col min="14" max="14" width="9" style="253" customWidth="1"/>
    <col min="15" max="15" width="7" style="352" customWidth="1"/>
    <col min="16" max="16" width="7.28515625" style="352" customWidth="1"/>
    <col min="17" max="17" width="9" style="352" customWidth="1"/>
    <col min="18" max="18" width="7.42578125" style="253" customWidth="1"/>
    <col min="19" max="19" width="8" style="253" customWidth="1"/>
    <col min="20" max="20" width="10.28515625" style="253" customWidth="1"/>
    <col min="21" max="21" width="7.42578125" style="253" customWidth="1"/>
    <col min="22" max="22" width="8" style="253" customWidth="1"/>
    <col min="23" max="23" width="10.28515625" style="253" customWidth="1"/>
    <col min="24" max="24" width="7.42578125" style="1" customWidth="1"/>
    <col min="25" max="25" width="8" style="1" customWidth="1"/>
    <col min="26" max="26" width="10.28515625" style="1" customWidth="1"/>
    <col min="27" max="27" width="14.140625" style="3" customWidth="1"/>
    <col min="28" max="28" width="44.5703125" style="5" customWidth="1"/>
    <col min="29" max="16384" width="9.140625" style="1"/>
  </cols>
  <sheetData>
    <row r="1" spans="1:41" s="3" customFormat="1">
      <c r="A1" s="117"/>
      <c r="I1" s="253"/>
      <c r="J1" s="468" t="s">
        <v>71</v>
      </c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468"/>
      <c r="Z1" s="468"/>
      <c r="AA1" s="468"/>
      <c r="AB1" s="119"/>
    </row>
    <row r="2" spans="1:41" s="3" customFormat="1">
      <c r="A2" s="117"/>
      <c r="I2" s="311"/>
      <c r="J2" s="501" t="s">
        <v>646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501"/>
      <c r="AB2" s="119"/>
    </row>
    <row r="3" spans="1:41" s="3" customFormat="1">
      <c r="A3" s="117"/>
      <c r="I3" s="312"/>
      <c r="J3" s="501" t="s">
        <v>185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119"/>
    </row>
    <row r="4" spans="1:41" s="3" customFormat="1">
      <c r="A4" s="117"/>
      <c r="I4" s="254"/>
      <c r="J4" s="468" t="s">
        <v>71</v>
      </c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119"/>
    </row>
    <row r="5" spans="1:41" s="3" customFormat="1" ht="28.5" customHeight="1">
      <c r="A5" s="117"/>
      <c r="I5" s="254"/>
      <c r="J5" s="500" t="s">
        <v>335</v>
      </c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119"/>
    </row>
    <row r="6" spans="1:41" s="3" customFormat="1" ht="18.75">
      <c r="A6" s="483" t="s">
        <v>321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3"/>
      <c r="AB6" s="119"/>
    </row>
    <row r="7" spans="1:41" s="3" customFormat="1" ht="15" customHeight="1">
      <c r="A7" s="476" t="s">
        <v>57</v>
      </c>
      <c r="B7" s="478" t="s">
        <v>64</v>
      </c>
      <c r="C7" s="499" t="s">
        <v>65</v>
      </c>
      <c r="D7" s="478" t="s">
        <v>66</v>
      </c>
      <c r="E7" s="478" t="s">
        <v>67</v>
      </c>
      <c r="F7" s="480" t="s">
        <v>58</v>
      </c>
      <c r="G7" s="480"/>
      <c r="H7" s="480"/>
      <c r="I7" s="480" t="s">
        <v>72</v>
      </c>
      <c r="J7" s="480"/>
      <c r="K7" s="480"/>
      <c r="L7" s="480" t="s">
        <v>186</v>
      </c>
      <c r="M7" s="480"/>
      <c r="N7" s="480"/>
      <c r="O7" s="502" t="s">
        <v>361</v>
      </c>
      <c r="P7" s="502"/>
      <c r="Q7" s="502"/>
      <c r="R7" s="488" t="s">
        <v>533</v>
      </c>
      <c r="S7" s="489"/>
      <c r="T7" s="490"/>
      <c r="U7" s="488" t="s">
        <v>619</v>
      </c>
      <c r="V7" s="489"/>
      <c r="W7" s="490"/>
      <c r="X7" s="488" t="s">
        <v>620</v>
      </c>
      <c r="Y7" s="489"/>
      <c r="Z7" s="490"/>
      <c r="AA7" s="478" t="s">
        <v>322</v>
      </c>
      <c r="AB7" s="119"/>
    </row>
    <row r="8" spans="1:41" s="3" customFormat="1" ht="88.5">
      <c r="A8" s="477"/>
      <c r="B8" s="479"/>
      <c r="C8" s="479"/>
      <c r="D8" s="479"/>
      <c r="E8" s="479"/>
      <c r="F8" s="120" t="s">
        <v>68</v>
      </c>
      <c r="G8" s="120" t="s">
        <v>323</v>
      </c>
      <c r="H8" s="120" t="s">
        <v>324</v>
      </c>
      <c r="I8" s="255" t="s">
        <v>68</v>
      </c>
      <c r="J8" s="255" t="s">
        <v>323</v>
      </c>
      <c r="K8" s="255" t="s">
        <v>324</v>
      </c>
      <c r="L8" s="255" t="s">
        <v>68</v>
      </c>
      <c r="M8" s="255" t="s">
        <v>323</v>
      </c>
      <c r="N8" s="255" t="s">
        <v>324</v>
      </c>
      <c r="O8" s="313" t="s">
        <v>68</v>
      </c>
      <c r="P8" s="313" t="s">
        <v>323</v>
      </c>
      <c r="Q8" s="313" t="s">
        <v>324</v>
      </c>
      <c r="R8" s="255" t="s">
        <v>68</v>
      </c>
      <c r="S8" s="255" t="s">
        <v>323</v>
      </c>
      <c r="T8" s="255" t="s">
        <v>324</v>
      </c>
      <c r="U8" s="255" t="s">
        <v>68</v>
      </c>
      <c r="V8" s="255" t="s">
        <v>323</v>
      </c>
      <c r="W8" s="255" t="s">
        <v>324</v>
      </c>
      <c r="X8" s="120" t="s">
        <v>68</v>
      </c>
      <c r="Y8" s="120" t="s">
        <v>323</v>
      </c>
      <c r="Z8" s="120" t="s">
        <v>324</v>
      </c>
      <c r="AA8" s="479"/>
      <c r="AB8" s="119"/>
    </row>
    <row r="9" spans="1:41" s="3" customFormat="1">
      <c r="A9" s="121">
        <v>1</v>
      </c>
      <c r="B9" s="122">
        <v>2</v>
      </c>
      <c r="C9" s="122">
        <v>3</v>
      </c>
      <c r="D9" s="122">
        <v>4</v>
      </c>
      <c r="E9" s="122">
        <v>5</v>
      </c>
      <c r="F9" s="122">
        <v>6</v>
      </c>
      <c r="G9" s="122">
        <v>7</v>
      </c>
      <c r="H9" s="122">
        <v>8</v>
      </c>
      <c r="I9" s="256">
        <v>9</v>
      </c>
      <c r="J9" s="256">
        <v>10</v>
      </c>
      <c r="K9" s="256">
        <v>11</v>
      </c>
      <c r="L9" s="256">
        <v>12</v>
      </c>
      <c r="M9" s="256">
        <v>13</v>
      </c>
      <c r="N9" s="256">
        <v>14</v>
      </c>
      <c r="O9" s="314">
        <v>15</v>
      </c>
      <c r="P9" s="314">
        <v>16</v>
      </c>
      <c r="Q9" s="314">
        <v>17</v>
      </c>
      <c r="R9" s="256">
        <v>18</v>
      </c>
      <c r="S9" s="256">
        <v>19</v>
      </c>
      <c r="T9" s="256">
        <v>20</v>
      </c>
      <c r="U9" s="256">
        <v>21</v>
      </c>
      <c r="V9" s="256">
        <v>22</v>
      </c>
      <c r="W9" s="256">
        <v>23</v>
      </c>
      <c r="X9" s="122">
        <v>21</v>
      </c>
      <c r="Y9" s="122">
        <v>22</v>
      </c>
      <c r="Z9" s="122">
        <v>23</v>
      </c>
      <c r="AA9" s="122">
        <v>24</v>
      </c>
      <c r="AB9" s="119"/>
    </row>
    <row r="10" spans="1:41" s="3" customFormat="1" ht="15.75" customHeight="1">
      <c r="A10" s="121"/>
      <c r="B10" s="485" t="s">
        <v>209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7"/>
      <c r="AB10" s="119"/>
    </row>
    <row r="11" spans="1:41" s="3" customFormat="1" ht="15.75" customHeight="1">
      <c r="A11" s="121" t="s">
        <v>319</v>
      </c>
      <c r="B11" s="461" t="s">
        <v>73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3"/>
      <c r="AB11" s="123"/>
      <c r="AC11" s="124"/>
      <c r="AD11" s="124"/>
      <c r="AE11" s="124"/>
      <c r="AF11" s="124"/>
      <c r="AG11" s="124"/>
      <c r="AH11" s="124"/>
      <c r="AI11" s="125"/>
      <c r="AJ11" s="125"/>
      <c r="AK11" s="125"/>
      <c r="AL11" s="125"/>
      <c r="AM11" s="125"/>
      <c r="AN11" s="126"/>
      <c r="AO11" s="126"/>
    </row>
    <row r="12" spans="1:41" s="3" customFormat="1" ht="51">
      <c r="A12" s="127" t="s">
        <v>59</v>
      </c>
      <c r="B12" s="128" t="s">
        <v>74</v>
      </c>
      <c r="C12" s="129"/>
      <c r="D12" s="130"/>
      <c r="E12" s="130"/>
      <c r="F12" s="131"/>
      <c r="G12" s="131"/>
      <c r="H12" s="131"/>
      <c r="I12" s="257"/>
      <c r="J12" s="257"/>
      <c r="K12" s="257"/>
      <c r="L12" s="257"/>
      <c r="M12" s="257"/>
      <c r="N12" s="257"/>
      <c r="O12" s="315"/>
      <c r="P12" s="315"/>
      <c r="Q12" s="315"/>
      <c r="R12" s="257"/>
      <c r="S12" s="257"/>
      <c r="T12" s="257"/>
      <c r="U12" s="257"/>
      <c r="V12" s="257"/>
      <c r="W12" s="257"/>
      <c r="X12" s="131"/>
      <c r="Y12" s="131"/>
      <c r="Z12" s="131"/>
      <c r="AA12" s="132"/>
      <c r="AB12" s="133"/>
    </row>
    <row r="13" spans="1:41" s="126" customFormat="1" ht="114.75">
      <c r="A13" s="134" t="s">
        <v>60</v>
      </c>
      <c r="B13" s="252" t="s">
        <v>649</v>
      </c>
      <c r="C13" s="241" t="s">
        <v>647</v>
      </c>
      <c r="D13" s="113" t="s">
        <v>585</v>
      </c>
      <c r="E13" s="135" t="s">
        <v>569</v>
      </c>
      <c r="F13" s="136" t="s">
        <v>417</v>
      </c>
      <c r="G13" s="138" t="s">
        <v>346</v>
      </c>
      <c r="H13" s="115">
        <v>600</v>
      </c>
      <c r="I13" s="258" t="s">
        <v>445</v>
      </c>
      <c r="J13" s="259" t="s">
        <v>419</v>
      </c>
      <c r="K13" s="260">
        <v>6800</v>
      </c>
      <c r="L13" s="258" t="s">
        <v>589</v>
      </c>
      <c r="M13" s="259" t="s">
        <v>560</v>
      </c>
      <c r="N13" s="260">
        <v>4296</v>
      </c>
      <c r="O13" s="358" t="s">
        <v>648</v>
      </c>
      <c r="P13" s="360" t="s">
        <v>622</v>
      </c>
      <c r="Q13" s="361">
        <v>1796</v>
      </c>
      <c r="R13" s="362" t="s">
        <v>623</v>
      </c>
      <c r="S13" s="362" t="s">
        <v>624</v>
      </c>
      <c r="T13" s="363">
        <v>1796</v>
      </c>
      <c r="U13" s="364" t="s">
        <v>628</v>
      </c>
      <c r="V13" s="362" t="s">
        <v>625</v>
      </c>
      <c r="W13" s="363">
        <v>1796</v>
      </c>
      <c r="X13" s="362" t="s">
        <v>626</v>
      </c>
      <c r="Y13" s="362" t="s">
        <v>627</v>
      </c>
      <c r="Z13" s="363">
        <v>724</v>
      </c>
      <c r="AA13" s="115">
        <v>17808</v>
      </c>
      <c r="AB13" s="123"/>
    </row>
    <row r="14" spans="1:41" s="3" customFormat="1" ht="90">
      <c r="A14" s="139" t="s">
        <v>61</v>
      </c>
      <c r="B14" s="140" t="s">
        <v>75</v>
      </c>
      <c r="C14" s="226" t="s">
        <v>373</v>
      </c>
      <c r="D14" s="142" t="s">
        <v>584</v>
      </c>
      <c r="E14" s="141" t="s">
        <v>566</v>
      </c>
      <c r="F14" s="143">
        <v>0</v>
      </c>
      <c r="G14" s="144">
        <v>0</v>
      </c>
      <c r="H14" s="145">
        <v>0</v>
      </c>
      <c r="I14" s="261">
        <v>0</v>
      </c>
      <c r="J14" s="262">
        <v>0</v>
      </c>
      <c r="K14" s="263">
        <v>0</v>
      </c>
      <c r="L14" s="261">
        <v>0</v>
      </c>
      <c r="M14" s="262">
        <v>0</v>
      </c>
      <c r="N14" s="263">
        <v>0</v>
      </c>
      <c r="O14" s="319">
        <v>0</v>
      </c>
      <c r="P14" s="320">
        <v>0</v>
      </c>
      <c r="Q14" s="321">
        <v>0</v>
      </c>
      <c r="R14" s="261"/>
      <c r="S14" s="262">
        <v>0</v>
      </c>
      <c r="T14" s="263">
        <v>0</v>
      </c>
      <c r="U14" s="261"/>
      <c r="V14" s="356"/>
      <c r="W14" s="263">
        <v>0</v>
      </c>
      <c r="X14" s="143" t="s">
        <v>326</v>
      </c>
      <c r="Y14" s="146" t="s">
        <v>339</v>
      </c>
      <c r="Z14" s="145">
        <v>685</v>
      </c>
      <c r="AA14" s="115">
        <v>685</v>
      </c>
      <c r="AB14" s="123"/>
    </row>
    <row r="15" spans="1:41" s="153" customFormat="1">
      <c r="A15" s="134" t="s">
        <v>62</v>
      </c>
      <c r="B15" s="147" t="s">
        <v>79</v>
      </c>
      <c r="C15" s="148"/>
      <c r="D15" s="148"/>
      <c r="E15" s="148"/>
      <c r="F15" s="149">
        <v>4</v>
      </c>
      <c r="G15" s="150"/>
      <c r="H15" s="151">
        <v>600</v>
      </c>
      <c r="I15" s="264">
        <v>94</v>
      </c>
      <c r="J15" s="265"/>
      <c r="K15" s="266">
        <v>6800</v>
      </c>
      <c r="L15" s="264">
        <v>64</v>
      </c>
      <c r="M15" s="265"/>
      <c r="N15" s="266">
        <v>4296</v>
      </c>
      <c r="O15" s="359">
        <v>14</v>
      </c>
      <c r="P15" s="323"/>
      <c r="Q15" s="324">
        <v>1796</v>
      </c>
      <c r="R15" s="213">
        <v>12</v>
      </c>
      <c r="S15" s="265"/>
      <c r="T15" s="266">
        <v>1796</v>
      </c>
      <c r="U15" s="213">
        <v>17</v>
      </c>
      <c r="V15" s="265"/>
      <c r="W15" s="266">
        <v>1796</v>
      </c>
      <c r="X15" s="213">
        <v>5</v>
      </c>
      <c r="Y15" s="150"/>
      <c r="Z15" s="151">
        <v>1409</v>
      </c>
      <c r="AA15" s="151">
        <v>18493</v>
      </c>
      <c r="AB15" s="152"/>
    </row>
    <row r="16" spans="1:41" s="3" customFormat="1" ht="38.25">
      <c r="A16" s="134" t="s">
        <v>63</v>
      </c>
      <c r="B16" s="154" t="s">
        <v>80</v>
      </c>
      <c r="C16" s="155"/>
      <c r="D16" s="155"/>
      <c r="E16" s="155"/>
      <c r="F16" s="155"/>
      <c r="G16" s="156"/>
      <c r="H16" s="157"/>
      <c r="I16" s="267"/>
      <c r="J16" s="268"/>
      <c r="K16" s="269"/>
      <c r="L16" s="267"/>
      <c r="M16" s="268"/>
      <c r="N16" s="269"/>
      <c r="O16" s="325"/>
      <c r="P16" s="326"/>
      <c r="Q16" s="327"/>
      <c r="R16" s="267"/>
      <c r="S16" s="268"/>
      <c r="T16" s="269"/>
      <c r="U16" s="267"/>
      <c r="V16" s="268"/>
      <c r="W16" s="269"/>
      <c r="X16" s="155"/>
      <c r="Y16" s="156"/>
      <c r="Z16" s="157"/>
      <c r="AA16" s="157"/>
      <c r="AB16" s="119"/>
    </row>
    <row r="17" spans="1:28" s="3" customFormat="1" ht="25.5">
      <c r="A17" s="134" t="s">
        <v>92</v>
      </c>
      <c r="B17" s="158" t="s">
        <v>204</v>
      </c>
      <c r="C17" s="155"/>
      <c r="D17" s="155"/>
      <c r="E17" s="155"/>
      <c r="F17" s="155"/>
      <c r="G17" s="156"/>
      <c r="H17" s="157"/>
      <c r="I17" s="267"/>
      <c r="J17" s="268"/>
      <c r="K17" s="269"/>
      <c r="L17" s="267"/>
      <c r="M17" s="268"/>
      <c r="N17" s="269"/>
      <c r="O17" s="325"/>
      <c r="P17" s="326"/>
      <c r="Q17" s="327"/>
      <c r="R17" s="267"/>
      <c r="S17" s="268"/>
      <c r="T17" s="269"/>
      <c r="U17" s="267"/>
      <c r="V17" s="268"/>
      <c r="W17" s="269"/>
      <c r="X17" s="155"/>
      <c r="Y17" s="156"/>
      <c r="Z17" s="157"/>
      <c r="AA17" s="157"/>
      <c r="AB17" s="119"/>
    </row>
    <row r="18" spans="1:28" s="3" customFormat="1" ht="78.75">
      <c r="A18" s="134" t="s">
        <v>93</v>
      </c>
      <c r="B18" s="158" t="s">
        <v>81</v>
      </c>
      <c r="C18" s="241" t="s">
        <v>650</v>
      </c>
      <c r="D18" s="113" t="s">
        <v>584</v>
      </c>
      <c r="E18" s="135" t="s">
        <v>567</v>
      </c>
      <c r="F18" s="112" t="s">
        <v>356</v>
      </c>
      <c r="G18" s="113" t="s">
        <v>357</v>
      </c>
      <c r="H18" s="115">
        <v>222</v>
      </c>
      <c r="I18" s="270">
        <v>0</v>
      </c>
      <c r="J18" s="271">
        <v>0</v>
      </c>
      <c r="K18" s="260">
        <v>0</v>
      </c>
      <c r="L18" s="270">
        <v>0</v>
      </c>
      <c r="M18" s="271">
        <v>0</v>
      </c>
      <c r="N18" s="260">
        <v>0</v>
      </c>
      <c r="O18" s="328">
        <v>0</v>
      </c>
      <c r="P18" s="329">
        <v>0</v>
      </c>
      <c r="Q18" s="318">
        <v>0</v>
      </c>
      <c r="R18" s="272" t="s">
        <v>327</v>
      </c>
      <c r="S18" s="273" t="s">
        <v>537</v>
      </c>
      <c r="T18" s="260">
        <v>256</v>
      </c>
      <c r="U18" s="272">
        <v>0</v>
      </c>
      <c r="V18" s="273">
        <v>0</v>
      </c>
      <c r="W18" s="260">
        <v>0</v>
      </c>
      <c r="X18" s="112">
        <v>0</v>
      </c>
      <c r="Y18" s="113">
        <v>0</v>
      </c>
      <c r="Z18" s="115">
        <v>0</v>
      </c>
      <c r="AA18" s="115">
        <v>478</v>
      </c>
      <c r="AB18" s="119"/>
    </row>
    <row r="19" spans="1:28" s="3" customFormat="1" ht="112.5">
      <c r="A19" s="134" t="s">
        <v>94</v>
      </c>
      <c r="B19" s="158" t="s">
        <v>82</v>
      </c>
      <c r="C19" s="241" t="s">
        <v>651</v>
      </c>
      <c r="D19" s="113" t="s">
        <v>584</v>
      </c>
      <c r="E19" s="135" t="s">
        <v>568</v>
      </c>
      <c r="F19" s="159">
        <v>0</v>
      </c>
      <c r="G19" s="160">
        <v>0</v>
      </c>
      <c r="H19" s="115">
        <v>0</v>
      </c>
      <c r="I19" s="270">
        <v>0</v>
      </c>
      <c r="J19" s="271">
        <v>0</v>
      </c>
      <c r="K19" s="260">
        <v>0</v>
      </c>
      <c r="L19" s="270">
        <v>0</v>
      </c>
      <c r="M19" s="271">
        <v>0</v>
      </c>
      <c r="N19" s="260">
        <v>0</v>
      </c>
      <c r="O19" s="328">
        <v>0</v>
      </c>
      <c r="P19" s="329">
        <v>0</v>
      </c>
      <c r="Q19" s="318">
        <v>0</v>
      </c>
      <c r="R19" s="272">
        <v>0</v>
      </c>
      <c r="S19" s="273">
        <v>0</v>
      </c>
      <c r="T19" s="260">
        <v>0</v>
      </c>
      <c r="U19" s="272">
        <v>0</v>
      </c>
      <c r="V19" s="273">
        <v>0</v>
      </c>
      <c r="W19" s="260">
        <v>0</v>
      </c>
      <c r="X19" s="112">
        <v>0</v>
      </c>
      <c r="Y19" s="113">
        <v>0</v>
      </c>
      <c r="Z19" s="115">
        <v>0</v>
      </c>
      <c r="AA19" s="115">
        <v>0</v>
      </c>
      <c r="AB19" s="119"/>
    </row>
    <row r="20" spans="1:28" s="3" customFormat="1" ht="146.25">
      <c r="A20" s="134" t="s">
        <v>95</v>
      </c>
      <c r="B20" s="158" t="s">
        <v>83</v>
      </c>
      <c r="C20" s="247" t="s">
        <v>565</v>
      </c>
      <c r="D20" s="113" t="s">
        <v>584</v>
      </c>
      <c r="E20" s="135" t="s">
        <v>570</v>
      </c>
      <c r="F20" s="159">
        <v>0</v>
      </c>
      <c r="G20" s="160">
        <v>0</v>
      </c>
      <c r="H20" s="115">
        <v>0</v>
      </c>
      <c r="I20" s="272" t="s">
        <v>485</v>
      </c>
      <c r="J20" s="273" t="s">
        <v>521</v>
      </c>
      <c r="K20" s="260">
        <v>426</v>
      </c>
      <c r="L20" s="270">
        <v>0</v>
      </c>
      <c r="M20" s="271">
        <v>0</v>
      </c>
      <c r="N20" s="260">
        <v>0</v>
      </c>
      <c r="O20" s="328">
        <v>0</v>
      </c>
      <c r="P20" s="329">
        <v>0</v>
      </c>
      <c r="Q20" s="318">
        <v>0</v>
      </c>
      <c r="R20" s="270">
        <v>0</v>
      </c>
      <c r="S20" s="271">
        <v>0</v>
      </c>
      <c r="T20" s="260">
        <v>0</v>
      </c>
      <c r="U20" s="270">
        <v>0</v>
      </c>
      <c r="V20" s="271">
        <v>0</v>
      </c>
      <c r="W20" s="260">
        <v>0</v>
      </c>
      <c r="X20" s="159">
        <v>0</v>
      </c>
      <c r="Y20" s="160">
        <v>0</v>
      </c>
      <c r="Z20" s="115">
        <v>0</v>
      </c>
      <c r="AA20" s="115">
        <v>426</v>
      </c>
      <c r="AB20" s="123"/>
    </row>
    <row r="21" spans="1:28" s="3" customFormat="1" ht="112.5">
      <c r="A21" s="134" t="s">
        <v>96</v>
      </c>
      <c r="B21" s="158" t="s">
        <v>190</v>
      </c>
      <c r="C21" s="135" t="s">
        <v>318</v>
      </c>
      <c r="D21" s="113" t="s">
        <v>584</v>
      </c>
      <c r="E21" s="135" t="s">
        <v>571</v>
      </c>
      <c r="F21" s="112" t="s">
        <v>329</v>
      </c>
      <c r="G21" s="113" t="s">
        <v>403</v>
      </c>
      <c r="H21" s="115">
        <v>101</v>
      </c>
      <c r="I21" s="270">
        <v>0</v>
      </c>
      <c r="J21" s="273">
        <v>0</v>
      </c>
      <c r="K21" s="260">
        <v>0</v>
      </c>
      <c r="L21" s="270">
        <v>0</v>
      </c>
      <c r="M21" s="271">
        <v>0</v>
      </c>
      <c r="N21" s="260">
        <v>0</v>
      </c>
      <c r="O21" s="328">
        <v>0</v>
      </c>
      <c r="P21" s="329">
        <v>0</v>
      </c>
      <c r="Q21" s="318">
        <v>0</v>
      </c>
      <c r="R21" s="270">
        <v>0</v>
      </c>
      <c r="S21" s="271">
        <v>0</v>
      </c>
      <c r="T21" s="260">
        <v>0</v>
      </c>
      <c r="U21" s="270">
        <v>0</v>
      </c>
      <c r="V21" s="271">
        <v>0</v>
      </c>
      <c r="W21" s="260">
        <v>0</v>
      </c>
      <c r="X21" s="159">
        <v>0</v>
      </c>
      <c r="Y21" s="160">
        <v>0</v>
      </c>
      <c r="Z21" s="115">
        <v>0</v>
      </c>
      <c r="AA21" s="115">
        <v>101</v>
      </c>
      <c r="AB21" s="119"/>
    </row>
    <row r="22" spans="1:28" s="3" customFormat="1" ht="202.5">
      <c r="A22" s="134" t="s">
        <v>97</v>
      </c>
      <c r="B22" s="158" t="s">
        <v>563</v>
      </c>
      <c r="C22" s="241" t="s">
        <v>644</v>
      </c>
      <c r="D22" s="113" t="s">
        <v>584</v>
      </c>
      <c r="E22" s="135" t="s">
        <v>568</v>
      </c>
      <c r="F22" s="159">
        <v>0</v>
      </c>
      <c r="G22" s="160">
        <v>0</v>
      </c>
      <c r="H22" s="115">
        <v>0</v>
      </c>
      <c r="I22" s="270">
        <v>0</v>
      </c>
      <c r="J22" s="273">
        <v>0</v>
      </c>
      <c r="K22" s="260">
        <v>0</v>
      </c>
      <c r="L22" s="270">
        <v>0</v>
      </c>
      <c r="M22" s="271">
        <v>0</v>
      </c>
      <c r="N22" s="260">
        <v>0</v>
      </c>
      <c r="O22" s="328">
        <v>0</v>
      </c>
      <c r="P22" s="329">
        <v>0</v>
      </c>
      <c r="Q22" s="318">
        <v>0</v>
      </c>
      <c r="R22" s="270">
        <v>0</v>
      </c>
      <c r="S22" s="271">
        <v>0</v>
      </c>
      <c r="T22" s="260">
        <v>0</v>
      </c>
      <c r="U22" s="270">
        <v>0</v>
      </c>
      <c r="V22" s="271">
        <v>0</v>
      </c>
      <c r="W22" s="260">
        <v>0</v>
      </c>
      <c r="X22" s="159">
        <v>0</v>
      </c>
      <c r="Y22" s="160">
        <v>0</v>
      </c>
      <c r="Z22" s="115">
        <v>0</v>
      </c>
      <c r="AA22" s="115">
        <v>0</v>
      </c>
      <c r="AB22" s="119"/>
    </row>
    <row r="23" spans="1:28" s="3" customFormat="1" ht="253.5" customHeight="1">
      <c r="A23" s="134" t="s">
        <v>98</v>
      </c>
      <c r="B23" s="304" t="s">
        <v>85</v>
      </c>
      <c r="C23" s="365" t="s">
        <v>645</v>
      </c>
      <c r="D23" s="113" t="s">
        <v>584</v>
      </c>
      <c r="E23" s="135" t="s">
        <v>568</v>
      </c>
      <c r="F23" s="159">
        <v>0</v>
      </c>
      <c r="G23" s="160">
        <v>0</v>
      </c>
      <c r="H23" s="115">
        <v>0</v>
      </c>
      <c r="I23" s="270">
        <v>0</v>
      </c>
      <c r="J23" s="271">
        <v>0</v>
      </c>
      <c r="K23" s="260">
        <v>0</v>
      </c>
      <c r="L23" s="270">
        <v>0</v>
      </c>
      <c r="M23" s="271">
        <v>0</v>
      </c>
      <c r="N23" s="260">
        <v>0</v>
      </c>
      <c r="O23" s="328">
        <v>0</v>
      </c>
      <c r="P23" s="329">
        <v>0</v>
      </c>
      <c r="Q23" s="318">
        <v>0</v>
      </c>
      <c r="R23" s="270">
        <v>0</v>
      </c>
      <c r="S23" s="271">
        <v>0</v>
      </c>
      <c r="T23" s="260">
        <v>0</v>
      </c>
      <c r="U23" s="270">
        <v>0</v>
      </c>
      <c r="V23" s="271">
        <v>0</v>
      </c>
      <c r="W23" s="260">
        <v>0</v>
      </c>
      <c r="X23" s="159">
        <v>0</v>
      </c>
      <c r="Y23" s="160">
        <v>0</v>
      </c>
      <c r="Z23" s="115">
        <v>0</v>
      </c>
      <c r="AA23" s="115">
        <v>0</v>
      </c>
      <c r="AB23" s="119"/>
    </row>
    <row r="24" spans="1:28" s="153" customFormat="1">
      <c r="A24" s="134" t="s">
        <v>99</v>
      </c>
      <c r="B24" s="147" t="s">
        <v>122</v>
      </c>
      <c r="C24" s="148"/>
      <c r="D24" s="148"/>
      <c r="E24" s="148"/>
      <c r="F24" s="149">
        <v>5</v>
      </c>
      <c r="G24" s="150"/>
      <c r="H24" s="161">
        <v>323</v>
      </c>
      <c r="I24" s="289">
        <v>2</v>
      </c>
      <c r="J24" s="271">
        <v>0</v>
      </c>
      <c r="K24" s="292">
        <v>426</v>
      </c>
      <c r="L24" s="353">
        <v>0</v>
      </c>
      <c r="M24" s="354"/>
      <c r="N24" s="292">
        <v>0</v>
      </c>
      <c r="O24" s="330">
        <v>2</v>
      </c>
      <c r="P24" s="331"/>
      <c r="Q24" s="332">
        <v>0</v>
      </c>
      <c r="R24" s="353">
        <v>0</v>
      </c>
      <c r="S24" s="354"/>
      <c r="T24" s="292">
        <v>256</v>
      </c>
      <c r="U24" s="353">
        <v>0</v>
      </c>
      <c r="V24" s="354"/>
      <c r="W24" s="292">
        <v>0</v>
      </c>
      <c r="X24" s="162">
        <v>0</v>
      </c>
      <c r="Y24" s="163"/>
      <c r="Z24" s="161">
        <v>0</v>
      </c>
      <c r="AA24" s="161">
        <v>1005</v>
      </c>
      <c r="AB24" s="152"/>
    </row>
    <row r="25" spans="1:28" s="3" customFormat="1" ht="25.5">
      <c r="A25" s="134" t="s">
        <v>100</v>
      </c>
      <c r="B25" s="72" t="s">
        <v>102</v>
      </c>
      <c r="C25" s="155"/>
      <c r="D25" s="155"/>
      <c r="E25" s="155"/>
      <c r="F25" s="155"/>
      <c r="G25" s="156"/>
      <c r="H25" s="157"/>
      <c r="I25" s="267"/>
      <c r="J25" s="268"/>
      <c r="K25" s="269"/>
      <c r="L25" s="267"/>
      <c r="M25" s="268"/>
      <c r="N25" s="269"/>
      <c r="O25" s="325"/>
      <c r="P25" s="326"/>
      <c r="Q25" s="327"/>
      <c r="R25" s="267"/>
      <c r="S25" s="268"/>
      <c r="T25" s="269"/>
      <c r="U25" s="267"/>
      <c r="V25" s="268"/>
      <c r="W25" s="269"/>
      <c r="X25" s="155"/>
      <c r="Y25" s="156"/>
      <c r="Z25" s="157"/>
      <c r="AA25" s="157"/>
      <c r="AB25" s="119"/>
    </row>
    <row r="26" spans="1:28" s="3" customFormat="1" ht="78.75">
      <c r="A26" s="134" t="s">
        <v>101</v>
      </c>
      <c r="B26" s="72" t="s">
        <v>81</v>
      </c>
      <c r="C26" s="135" t="s">
        <v>103</v>
      </c>
      <c r="D26" s="113" t="s">
        <v>584</v>
      </c>
      <c r="E26" s="135" t="s">
        <v>573</v>
      </c>
      <c r="F26" s="112" t="s">
        <v>404</v>
      </c>
      <c r="G26" s="113" t="s">
        <v>414</v>
      </c>
      <c r="H26" s="115">
        <v>56</v>
      </c>
      <c r="I26" s="272" t="s">
        <v>498</v>
      </c>
      <c r="J26" s="273" t="s">
        <v>499</v>
      </c>
      <c r="K26" s="260">
        <v>192.5</v>
      </c>
      <c r="L26" s="270">
        <v>0</v>
      </c>
      <c r="M26" s="271">
        <v>0</v>
      </c>
      <c r="N26" s="260">
        <v>0</v>
      </c>
      <c r="O26" s="328">
        <v>0</v>
      </c>
      <c r="P26" s="329">
        <v>0</v>
      </c>
      <c r="Q26" s="318">
        <v>0</v>
      </c>
      <c r="R26" s="272">
        <v>0</v>
      </c>
      <c r="S26" s="273">
        <v>0</v>
      </c>
      <c r="T26" s="277">
        <v>0</v>
      </c>
      <c r="U26" s="272">
        <v>0</v>
      </c>
      <c r="V26" s="273">
        <v>0</v>
      </c>
      <c r="W26" s="277">
        <v>0</v>
      </c>
      <c r="X26" s="112">
        <v>0</v>
      </c>
      <c r="Y26" s="113">
        <v>0</v>
      </c>
      <c r="Z26" s="114">
        <v>0</v>
      </c>
      <c r="AA26" s="115">
        <v>248.5</v>
      </c>
      <c r="AB26" s="119"/>
    </row>
    <row r="27" spans="1:28" s="3" customFormat="1" ht="112.5">
      <c r="A27" s="134" t="s">
        <v>106</v>
      </c>
      <c r="B27" s="72" t="s">
        <v>82</v>
      </c>
      <c r="C27" s="241" t="s">
        <v>652</v>
      </c>
      <c r="D27" s="113" t="s">
        <v>584</v>
      </c>
      <c r="E27" s="135" t="s">
        <v>568</v>
      </c>
      <c r="F27" s="159">
        <v>0</v>
      </c>
      <c r="G27" s="160">
        <v>0</v>
      </c>
      <c r="H27" s="115">
        <v>0</v>
      </c>
      <c r="I27" s="270">
        <v>0</v>
      </c>
      <c r="J27" s="271">
        <v>0</v>
      </c>
      <c r="K27" s="260">
        <v>0</v>
      </c>
      <c r="L27" s="270">
        <v>0</v>
      </c>
      <c r="M27" s="271">
        <v>0</v>
      </c>
      <c r="N27" s="260">
        <v>0</v>
      </c>
      <c r="O27" s="328">
        <v>0</v>
      </c>
      <c r="P27" s="329">
        <v>0</v>
      </c>
      <c r="Q27" s="318">
        <v>0</v>
      </c>
      <c r="R27" s="272">
        <v>0</v>
      </c>
      <c r="S27" s="273">
        <v>0</v>
      </c>
      <c r="T27" s="277">
        <v>0</v>
      </c>
      <c r="U27" s="272">
        <v>0</v>
      </c>
      <c r="V27" s="273">
        <v>0</v>
      </c>
      <c r="W27" s="277">
        <v>0</v>
      </c>
      <c r="X27" s="112">
        <v>0</v>
      </c>
      <c r="Y27" s="113">
        <v>0</v>
      </c>
      <c r="Z27" s="114">
        <v>0</v>
      </c>
      <c r="AA27" s="115">
        <v>0</v>
      </c>
      <c r="AB27" s="119"/>
    </row>
    <row r="28" spans="1:28" s="3" customFormat="1" ht="146.25">
      <c r="A28" s="134" t="s">
        <v>107</v>
      </c>
      <c r="B28" s="72" t="s">
        <v>83</v>
      </c>
      <c r="C28" s="247" t="s">
        <v>562</v>
      </c>
      <c r="D28" s="113" t="s">
        <v>584</v>
      </c>
      <c r="E28" s="135" t="s">
        <v>570</v>
      </c>
      <c r="F28" s="159">
        <v>0</v>
      </c>
      <c r="G28" s="160">
        <v>0</v>
      </c>
      <c r="H28" s="115">
        <v>0</v>
      </c>
      <c r="I28" s="272" t="s">
        <v>471</v>
      </c>
      <c r="J28" s="273" t="s">
        <v>522</v>
      </c>
      <c r="K28" s="260">
        <v>170</v>
      </c>
      <c r="L28" s="270">
        <v>0</v>
      </c>
      <c r="M28" s="271">
        <v>0</v>
      </c>
      <c r="N28" s="260">
        <v>0</v>
      </c>
      <c r="O28" s="328">
        <v>0</v>
      </c>
      <c r="P28" s="329">
        <v>0</v>
      </c>
      <c r="Q28" s="318">
        <v>0</v>
      </c>
      <c r="R28" s="272">
        <v>0</v>
      </c>
      <c r="S28" s="273">
        <v>0</v>
      </c>
      <c r="T28" s="277">
        <v>0</v>
      </c>
      <c r="U28" s="272">
        <v>0</v>
      </c>
      <c r="V28" s="273">
        <v>0</v>
      </c>
      <c r="W28" s="277">
        <v>0</v>
      </c>
      <c r="X28" s="112">
        <v>0</v>
      </c>
      <c r="Y28" s="113">
        <v>0</v>
      </c>
      <c r="Z28" s="114">
        <v>0</v>
      </c>
      <c r="AA28" s="115">
        <v>170</v>
      </c>
      <c r="AB28" s="119"/>
    </row>
    <row r="29" spans="1:28" s="153" customFormat="1">
      <c r="A29" s="134" t="s">
        <v>108</v>
      </c>
      <c r="B29" s="147" t="s">
        <v>123</v>
      </c>
      <c r="C29" s="148"/>
      <c r="D29" s="148"/>
      <c r="E29" s="148"/>
      <c r="F29" s="164">
        <v>1</v>
      </c>
      <c r="G29" s="165"/>
      <c r="H29" s="166">
        <v>56</v>
      </c>
      <c r="I29" s="274">
        <v>15</v>
      </c>
      <c r="J29" s="275"/>
      <c r="K29" s="276">
        <v>362.5</v>
      </c>
      <c r="L29" s="274">
        <v>0</v>
      </c>
      <c r="M29" s="275"/>
      <c r="N29" s="276">
        <v>0</v>
      </c>
      <c r="O29" s="333">
        <v>0</v>
      </c>
      <c r="P29" s="334"/>
      <c r="Q29" s="335">
        <v>0</v>
      </c>
      <c r="R29" s="274">
        <v>0</v>
      </c>
      <c r="S29" s="275"/>
      <c r="T29" s="276">
        <v>0</v>
      </c>
      <c r="U29" s="274">
        <v>0</v>
      </c>
      <c r="V29" s="275"/>
      <c r="W29" s="276">
        <v>0</v>
      </c>
      <c r="X29" s="164">
        <v>0</v>
      </c>
      <c r="Y29" s="165"/>
      <c r="Z29" s="166">
        <v>0</v>
      </c>
      <c r="AA29" s="167">
        <v>418.5</v>
      </c>
      <c r="AB29" s="152"/>
    </row>
    <row r="30" spans="1:28" s="3" customFormat="1" ht="51">
      <c r="A30" s="134" t="s">
        <v>109</v>
      </c>
      <c r="B30" s="72" t="s">
        <v>203</v>
      </c>
      <c r="C30" s="155"/>
      <c r="D30" s="155"/>
      <c r="E30" s="155"/>
      <c r="F30" s="155"/>
      <c r="G30" s="156"/>
      <c r="H30" s="157"/>
      <c r="I30" s="267"/>
      <c r="J30" s="268"/>
      <c r="K30" s="269"/>
      <c r="L30" s="267"/>
      <c r="M30" s="268"/>
      <c r="N30" s="269"/>
      <c r="O30" s="325"/>
      <c r="P30" s="326"/>
      <c r="Q30" s="327"/>
      <c r="R30" s="267"/>
      <c r="S30" s="268"/>
      <c r="T30" s="269"/>
      <c r="U30" s="267"/>
      <c r="V30" s="268"/>
      <c r="W30" s="269"/>
      <c r="X30" s="155"/>
      <c r="Y30" s="156"/>
      <c r="Z30" s="157"/>
      <c r="AA30" s="157"/>
      <c r="AB30" s="119"/>
    </row>
    <row r="31" spans="1:28" s="3" customFormat="1" ht="78.75">
      <c r="A31" s="134" t="s">
        <v>110</v>
      </c>
      <c r="B31" s="72" t="s">
        <v>81</v>
      </c>
      <c r="C31" s="241" t="s">
        <v>124</v>
      </c>
      <c r="D31" s="113" t="s">
        <v>584</v>
      </c>
      <c r="E31" s="135" t="s">
        <v>574</v>
      </c>
      <c r="F31" s="112" t="s">
        <v>358</v>
      </c>
      <c r="G31" s="113" t="s">
        <v>405</v>
      </c>
      <c r="H31" s="114">
        <v>314</v>
      </c>
      <c r="I31" s="272" t="s">
        <v>330</v>
      </c>
      <c r="J31" s="273" t="s">
        <v>232</v>
      </c>
      <c r="K31" s="277">
        <v>140</v>
      </c>
      <c r="L31" s="270">
        <v>0</v>
      </c>
      <c r="M31" s="271">
        <v>0</v>
      </c>
      <c r="N31" s="260">
        <v>0</v>
      </c>
      <c r="O31" s="328">
        <v>0</v>
      </c>
      <c r="P31" s="329">
        <v>0</v>
      </c>
      <c r="Q31" s="318">
        <v>0</v>
      </c>
      <c r="R31" s="272" t="s">
        <v>330</v>
      </c>
      <c r="S31" s="273" t="s">
        <v>379</v>
      </c>
      <c r="T31" s="260">
        <v>167</v>
      </c>
      <c r="U31" s="272">
        <v>0</v>
      </c>
      <c r="V31" s="273">
        <v>0</v>
      </c>
      <c r="W31" s="277">
        <v>0</v>
      </c>
      <c r="X31" s="112">
        <v>0</v>
      </c>
      <c r="Y31" s="113">
        <v>0</v>
      </c>
      <c r="Z31" s="114">
        <v>0</v>
      </c>
      <c r="AA31" s="115">
        <v>621</v>
      </c>
      <c r="AB31" s="119"/>
    </row>
    <row r="32" spans="1:28" s="3" customFormat="1" ht="112.5">
      <c r="A32" s="134" t="s">
        <v>115</v>
      </c>
      <c r="B32" s="72" t="s">
        <v>82</v>
      </c>
      <c r="C32" s="241" t="s">
        <v>653</v>
      </c>
      <c r="D32" s="113" t="s">
        <v>584</v>
      </c>
      <c r="E32" s="135" t="s">
        <v>568</v>
      </c>
      <c r="F32" s="159">
        <v>0</v>
      </c>
      <c r="G32" s="160">
        <v>0</v>
      </c>
      <c r="H32" s="115">
        <v>0</v>
      </c>
      <c r="I32" s="270">
        <v>0</v>
      </c>
      <c r="J32" s="271">
        <v>0</v>
      </c>
      <c r="K32" s="260">
        <v>0</v>
      </c>
      <c r="L32" s="270">
        <v>0</v>
      </c>
      <c r="M32" s="271">
        <v>0</v>
      </c>
      <c r="N32" s="260">
        <v>0</v>
      </c>
      <c r="O32" s="328">
        <v>0</v>
      </c>
      <c r="P32" s="329">
        <v>0</v>
      </c>
      <c r="Q32" s="318">
        <v>0</v>
      </c>
      <c r="R32" s="272">
        <v>0</v>
      </c>
      <c r="S32" s="273">
        <v>0</v>
      </c>
      <c r="T32" s="277">
        <v>0</v>
      </c>
      <c r="U32" s="272">
        <v>0</v>
      </c>
      <c r="V32" s="273">
        <v>0</v>
      </c>
      <c r="W32" s="277">
        <v>0</v>
      </c>
      <c r="X32" s="112">
        <v>0</v>
      </c>
      <c r="Y32" s="113">
        <v>0</v>
      </c>
      <c r="Z32" s="114">
        <v>0</v>
      </c>
      <c r="AA32" s="115">
        <v>0</v>
      </c>
      <c r="AB32" s="119"/>
    </row>
    <row r="33" spans="1:28" s="3" customFormat="1" ht="112.5">
      <c r="A33" s="134" t="s">
        <v>116</v>
      </c>
      <c r="B33" s="72" t="s">
        <v>83</v>
      </c>
      <c r="C33" s="135" t="s">
        <v>523</v>
      </c>
      <c r="D33" s="113" t="s">
        <v>584</v>
      </c>
      <c r="E33" s="135" t="s">
        <v>570</v>
      </c>
      <c r="F33" s="159">
        <v>0</v>
      </c>
      <c r="G33" s="160">
        <v>0</v>
      </c>
      <c r="H33" s="115">
        <v>0</v>
      </c>
      <c r="I33" s="272" t="s">
        <v>524</v>
      </c>
      <c r="J33" s="273" t="s">
        <v>514</v>
      </c>
      <c r="K33" s="260">
        <v>968</v>
      </c>
      <c r="L33" s="272">
        <v>0</v>
      </c>
      <c r="M33" s="273">
        <v>0</v>
      </c>
      <c r="N33" s="277">
        <v>0</v>
      </c>
      <c r="O33" s="336">
        <v>0</v>
      </c>
      <c r="P33" s="337">
        <v>0</v>
      </c>
      <c r="Q33" s="338">
        <v>0</v>
      </c>
      <c r="R33" s="272">
        <v>0</v>
      </c>
      <c r="S33" s="273">
        <v>0</v>
      </c>
      <c r="T33" s="277">
        <v>0</v>
      </c>
      <c r="U33" s="272">
        <v>0</v>
      </c>
      <c r="V33" s="273">
        <v>0</v>
      </c>
      <c r="W33" s="277">
        <v>0</v>
      </c>
      <c r="X33" s="112">
        <v>0</v>
      </c>
      <c r="Y33" s="113">
        <v>0</v>
      </c>
      <c r="Z33" s="114">
        <v>0</v>
      </c>
      <c r="AA33" s="115">
        <v>968</v>
      </c>
      <c r="AB33" s="119"/>
    </row>
    <row r="34" spans="1:28" s="3" customFormat="1" ht="78.75">
      <c r="A34" s="134" t="s">
        <v>117</v>
      </c>
      <c r="B34" s="72" t="s">
        <v>86</v>
      </c>
      <c r="C34" s="135" t="s">
        <v>443</v>
      </c>
      <c r="D34" s="113" t="s">
        <v>584</v>
      </c>
      <c r="E34" s="135" t="s">
        <v>571</v>
      </c>
      <c r="F34" s="113" t="s">
        <v>349</v>
      </c>
      <c r="G34" s="113" t="s">
        <v>453</v>
      </c>
      <c r="H34" s="115">
        <v>112</v>
      </c>
      <c r="I34" s="272">
        <v>0</v>
      </c>
      <c r="J34" s="273">
        <v>0</v>
      </c>
      <c r="K34" s="277">
        <v>0</v>
      </c>
      <c r="L34" s="272">
        <v>0</v>
      </c>
      <c r="M34" s="273">
        <v>0</v>
      </c>
      <c r="N34" s="277">
        <v>0</v>
      </c>
      <c r="O34" s="336">
        <v>0</v>
      </c>
      <c r="P34" s="337">
        <v>0</v>
      </c>
      <c r="Q34" s="338">
        <v>0</v>
      </c>
      <c r="R34" s="272">
        <v>0</v>
      </c>
      <c r="S34" s="273">
        <v>0</v>
      </c>
      <c r="T34" s="277">
        <v>0</v>
      </c>
      <c r="U34" s="272">
        <v>0</v>
      </c>
      <c r="V34" s="273">
        <v>0</v>
      </c>
      <c r="W34" s="277">
        <v>0</v>
      </c>
      <c r="X34" s="112">
        <v>0</v>
      </c>
      <c r="Y34" s="113">
        <v>0</v>
      </c>
      <c r="Z34" s="114">
        <v>0</v>
      </c>
      <c r="AA34" s="115">
        <v>112</v>
      </c>
      <c r="AB34" s="119"/>
    </row>
    <row r="35" spans="1:28" s="153" customFormat="1">
      <c r="A35" s="134" t="s">
        <v>118</v>
      </c>
      <c r="B35" s="147" t="s">
        <v>123</v>
      </c>
      <c r="C35" s="148"/>
      <c r="D35" s="148"/>
      <c r="E35" s="148"/>
      <c r="F35" s="164">
        <v>3</v>
      </c>
      <c r="G35" s="165"/>
      <c r="H35" s="166">
        <v>426</v>
      </c>
      <c r="I35" s="274">
        <v>4</v>
      </c>
      <c r="J35" s="275"/>
      <c r="K35" s="276">
        <v>1108</v>
      </c>
      <c r="L35" s="274">
        <v>0</v>
      </c>
      <c r="M35" s="275"/>
      <c r="N35" s="276">
        <v>0</v>
      </c>
      <c r="O35" s="333">
        <v>0</v>
      </c>
      <c r="P35" s="334"/>
      <c r="Q35" s="335">
        <v>0</v>
      </c>
      <c r="R35" s="274">
        <v>1</v>
      </c>
      <c r="S35" s="275"/>
      <c r="T35" s="276">
        <v>167</v>
      </c>
      <c r="U35" s="274">
        <v>0</v>
      </c>
      <c r="V35" s="275"/>
      <c r="W35" s="276">
        <v>0</v>
      </c>
      <c r="X35" s="164">
        <v>0</v>
      </c>
      <c r="Y35" s="165"/>
      <c r="Z35" s="166">
        <v>0</v>
      </c>
      <c r="AA35" s="167">
        <v>1701</v>
      </c>
      <c r="AB35" s="152"/>
    </row>
    <row r="36" spans="1:28" s="3" customFormat="1" ht="102">
      <c r="A36" s="134" t="s">
        <v>119</v>
      </c>
      <c r="B36" s="72" t="s">
        <v>302</v>
      </c>
      <c r="C36" s="155"/>
      <c r="D36" s="155"/>
      <c r="E36" s="155"/>
      <c r="F36" s="112"/>
      <c r="G36" s="113"/>
      <c r="H36" s="114"/>
      <c r="I36" s="272"/>
      <c r="J36" s="273"/>
      <c r="K36" s="277"/>
      <c r="L36" s="272"/>
      <c r="M36" s="273"/>
      <c r="N36" s="277"/>
      <c r="O36" s="336"/>
      <c r="P36" s="337"/>
      <c r="Q36" s="338"/>
      <c r="R36" s="272"/>
      <c r="S36" s="273"/>
      <c r="T36" s="277"/>
      <c r="U36" s="272"/>
      <c r="V36" s="273"/>
      <c r="W36" s="277"/>
      <c r="X36" s="112"/>
      <c r="Y36" s="113"/>
      <c r="Z36" s="114"/>
      <c r="AA36" s="114"/>
      <c r="AB36" s="119"/>
    </row>
    <row r="37" spans="1:28" s="3" customFormat="1" ht="78.75">
      <c r="A37" s="134" t="s">
        <v>120</v>
      </c>
      <c r="B37" s="72" t="s">
        <v>81</v>
      </c>
      <c r="C37" s="135" t="s">
        <v>124</v>
      </c>
      <c r="D37" s="113" t="s">
        <v>584</v>
      </c>
      <c r="E37" s="135" t="s">
        <v>570</v>
      </c>
      <c r="F37" s="159">
        <v>0</v>
      </c>
      <c r="G37" s="160">
        <v>0</v>
      </c>
      <c r="H37" s="115">
        <v>0</v>
      </c>
      <c r="I37" s="273" t="s">
        <v>415</v>
      </c>
      <c r="J37" s="273" t="s">
        <v>500</v>
      </c>
      <c r="K37" s="260">
        <v>494.3</v>
      </c>
      <c r="L37" s="270">
        <v>0</v>
      </c>
      <c r="M37" s="271">
        <v>0</v>
      </c>
      <c r="N37" s="260">
        <v>0</v>
      </c>
      <c r="O37" s="328">
        <v>0</v>
      </c>
      <c r="P37" s="329">
        <v>0</v>
      </c>
      <c r="Q37" s="318">
        <v>0</v>
      </c>
      <c r="R37" s="272">
        <v>0</v>
      </c>
      <c r="S37" s="273">
        <v>0</v>
      </c>
      <c r="T37" s="277">
        <v>0</v>
      </c>
      <c r="U37" s="272">
        <v>0</v>
      </c>
      <c r="V37" s="273">
        <v>0</v>
      </c>
      <c r="W37" s="277">
        <v>0</v>
      </c>
      <c r="X37" s="112">
        <v>0</v>
      </c>
      <c r="Y37" s="113">
        <v>0</v>
      </c>
      <c r="Z37" s="114">
        <v>0</v>
      </c>
      <c r="AA37" s="115">
        <v>494.3</v>
      </c>
      <c r="AB37" s="119"/>
    </row>
    <row r="38" spans="1:28" s="3" customFormat="1" ht="146.25">
      <c r="A38" s="134" t="s">
        <v>121</v>
      </c>
      <c r="B38" s="72" t="s">
        <v>82</v>
      </c>
      <c r="C38" s="241" t="s">
        <v>629</v>
      </c>
      <c r="D38" s="113" t="s">
        <v>584</v>
      </c>
      <c r="E38" s="135" t="s">
        <v>568</v>
      </c>
      <c r="F38" s="159">
        <v>0</v>
      </c>
      <c r="G38" s="160">
        <v>0</v>
      </c>
      <c r="H38" s="115">
        <v>0</v>
      </c>
      <c r="I38" s="270">
        <v>0</v>
      </c>
      <c r="J38" s="271">
        <v>0</v>
      </c>
      <c r="K38" s="260">
        <v>0</v>
      </c>
      <c r="L38" s="270">
        <v>0</v>
      </c>
      <c r="M38" s="271">
        <v>0</v>
      </c>
      <c r="N38" s="260">
        <v>0</v>
      </c>
      <c r="O38" s="328">
        <v>0</v>
      </c>
      <c r="P38" s="329">
        <v>0</v>
      </c>
      <c r="Q38" s="318">
        <v>0</v>
      </c>
      <c r="R38" s="272">
        <v>0</v>
      </c>
      <c r="S38" s="273">
        <v>0</v>
      </c>
      <c r="T38" s="277">
        <v>0</v>
      </c>
      <c r="U38" s="272">
        <v>0</v>
      </c>
      <c r="V38" s="273">
        <v>0</v>
      </c>
      <c r="W38" s="277">
        <v>0</v>
      </c>
      <c r="X38" s="112">
        <v>0</v>
      </c>
      <c r="Y38" s="113">
        <v>0</v>
      </c>
      <c r="Z38" s="114">
        <v>0</v>
      </c>
      <c r="AA38" s="115">
        <v>0</v>
      </c>
      <c r="AB38" s="119"/>
    </row>
    <row r="39" spans="1:28" s="3" customFormat="1" ht="123.75">
      <c r="A39" s="134" t="s">
        <v>134</v>
      </c>
      <c r="B39" s="72" t="s">
        <v>83</v>
      </c>
      <c r="C39" s="135" t="s">
        <v>558</v>
      </c>
      <c r="D39" s="113" t="s">
        <v>586</v>
      </c>
      <c r="E39" s="135" t="s">
        <v>573</v>
      </c>
      <c r="F39" s="113" t="s">
        <v>415</v>
      </c>
      <c r="G39" s="113" t="s">
        <v>409</v>
      </c>
      <c r="H39" s="115">
        <v>564.1</v>
      </c>
      <c r="I39" s="273" t="s">
        <v>415</v>
      </c>
      <c r="J39" s="273" t="s">
        <v>478</v>
      </c>
      <c r="K39" s="260">
        <v>460</v>
      </c>
      <c r="L39" s="272">
        <v>0</v>
      </c>
      <c r="M39" s="273">
        <v>0</v>
      </c>
      <c r="N39" s="277">
        <v>0</v>
      </c>
      <c r="O39" s="336">
        <v>0</v>
      </c>
      <c r="P39" s="337">
        <v>0</v>
      </c>
      <c r="Q39" s="338">
        <v>0</v>
      </c>
      <c r="R39" s="272">
        <v>0</v>
      </c>
      <c r="S39" s="273">
        <v>0</v>
      </c>
      <c r="T39" s="277">
        <v>0</v>
      </c>
      <c r="U39" s="272">
        <v>0</v>
      </c>
      <c r="V39" s="273">
        <v>0</v>
      </c>
      <c r="W39" s="277">
        <v>0</v>
      </c>
      <c r="X39" s="112">
        <v>0</v>
      </c>
      <c r="Y39" s="113">
        <v>0</v>
      </c>
      <c r="Z39" s="114">
        <v>0</v>
      </c>
      <c r="AA39" s="115">
        <v>1024.0999999999999</v>
      </c>
      <c r="AB39" s="119"/>
    </row>
    <row r="40" spans="1:28" s="153" customFormat="1">
      <c r="A40" s="134" t="s">
        <v>135</v>
      </c>
      <c r="B40" s="147" t="s">
        <v>123</v>
      </c>
      <c r="C40" s="148"/>
      <c r="D40" s="148"/>
      <c r="E40" s="148"/>
      <c r="F40" s="164">
        <v>2</v>
      </c>
      <c r="G40" s="165"/>
      <c r="H40" s="166">
        <v>564.1</v>
      </c>
      <c r="I40" s="274">
        <v>4</v>
      </c>
      <c r="J40" s="275"/>
      <c r="K40" s="276">
        <v>954.3</v>
      </c>
      <c r="L40" s="274">
        <v>0</v>
      </c>
      <c r="M40" s="275"/>
      <c r="N40" s="276">
        <v>0</v>
      </c>
      <c r="O40" s="333">
        <v>0</v>
      </c>
      <c r="P40" s="334"/>
      <c r="Q40" s="335">
        <v>0</v>
      </c>
      <c r="R40" s="274">
        <v>0</v>
      </c>
      <c r="S40" s="275"/>
      <c r="T40" s="276">
        <v>0</v>
      </c>
      <c r="U40" s="274">
        <v>0</v>
      </c>
      <c r="V40" s="275"/>
      <c r="W40" s="276">
        <v>0</v>
      </c>
      <c r="X40" s="164">
        <v>0</v>
      </c>
      <c r="Y40" s="165"/>
      <c r="Z40" s="166">
        <v>0</v>
      </c>
      <c r="AA40" s="167">
        <v>1518.3999999999999</v>
      </c>
      <c r="AB40" s="152"/>
    </row>
    <row r="41" spans="1:28" s="3" customFormat="1">
      <c r="A41" s="134" t="s">
        <v>136</v>
      </c>
      <c r="B41" s="72" t="s">
        <v>126</v>
      </c>
      <c r="C41" s="155"/>
      <c r="D41" s="155"/>
      <c r="E41" s="155"/>
      <c r="F41" s="112"/>
      <c r="G41" s="113"/>
      <c r="H41" s="114"/>
      <c r="I41" s="272"/>
      <c r="J41" s="273"/>
      <c r="K41" s="277"/>
      <c r="L41" s="272"/>
      <c r="M41" s="273"/>
      <c r="N41" s="277"/>
      <c r="O41" s="336"/>
      <c r="P41" s="337"/>
      <c r="Q41" s="338"/>
      <c r="R41" s="272"/>
      <c r="S41" s="273"/>
      <c r="T41" s="277"/>
      <c r="U41" s="272"/>
      <c r="V41" s="273"/>
      <c r="W41" s="277"/>
      <c r="X41" s="112"/>
      <c r="Y41" s="113"/>
      <c r="Z41" s="114"/>
      <c r="AA41" s="114"/>
      <c r="AB41" s="119"/>
    </row>
    <row r="42" spans="1:28" s="3" customFormat="1" ht="112.5">
      <c r="A42" s="134" t="s">
        <v>137</v>
      </c>
      <c r="B42" s="72" t="s">
        <v>81</v>
      </c>
      <c r="C42" s="241" t="s">
        <v>124</v>
      </c>
      <c r="D42" s="113" t="s">
        <v>584</v>
      </c>
      <c r="E42" s="135" t="s">
        <v>568</v>
      </c>
      <c r="F42" s="159">
        <v>0</v>
      </c>
      <c r="G42" s="160">
        <v>0</v>
      </c>
      <c r="H42" s="115">
        <v>0</v>
      </c>
      <c r="I42" s="270">
        <v>0</v>
      </c>
      <c r="J42" s="271">
        <v>0</v>
      </c>
      <c r="K42" s="260">
        <v>0</v>
      </c>
      <c r="L42" s="270">
        <v>0</v>
      </c>
      <c r="M42" s="271">
        <v>0</v>
      </c>
      <c r="N42" s="260">
        <v>0</v>
      </c>
      <c r="O42" s="328">
        <v>0</v>
      </c>
      <c r="P42" s="329">
        <v>0</v>
      </c>
      <c r="Q42" s="318">
        <v>0</v>
      </c>
      <c r="R42" s="272">
        <v>0</v>
      </c>
      <c r="S42" s="273">
        <v>0</v>
      </c>
      <c r="T42" s="277">
        <v>0</v>
      </c>
      <c r="U42" s="272">
        <v>0</v>
      </c>
      <c r="V42" s="273">
        <v>0</v>
      </c>
      <c r="W42" s="277">
        <v>0</v>
      </c>
      <c r="X42" s="112">
        <v>0</v>
      </c>
      <c r="Y42" s="113">
        <v>0</v>
      </c>
      <c r="Z42" s="114">
        <v>0</v>
      </c>
      <c r="AA42" s="115">
        <v>0</v>
      </c>
      <c r="AB42" s="119"/>
    </row>
    <row r="43" spans="1:28" s="3" customFormat="1" ht="112.5">
      <c r="A43" s="134" t="s">
        <v>138</v>
      </c>
      <c r="B43" s="72" t="s">
        <v>127</v>
      </c>
      <c r="C43" s="135" t="s">
        <v>473</v>
      </c>
      <c r="D43" s="113" t="s">
        <v>584</v>
      </c>
      <c r="E43" s="135" t="s">
        <v>570</v>
      </c>
      <c r="F43" s="112">
        <v>0</v>
      </c>
      <c r="G43" s="113">
        <v>0</v>
      </c>
      <c r="H43" s="114">
        <v>0</v>
      </c>
      <c r="I43" s="273" t="s">
        <v>462</v>
      </c>
      <c r="J43" s="273" t="s">
        <v>525</v>
      </c>
      <c r="K43" s="277">
        <v>7</v>
      </c>
      <c r="L43" s="272">
        <v>0</v>
      </c>
      <c r="M43" s="273">
        <v>0</v>
      </c>
      <c r="N43" s="277">
        <v>0</v>
      </c>
      <c r="O43" s="336">
        <v>0</v>
      </c>
      <c r="P43" s="337">
        <v>0</v>
      </c>
      <c r="Q43" s="338">
        <v>0</v>
      </c>
      <c r="R43" s="272">
        <v>0</v>
      </c>
      <c r="S43" s="273">
        <v>0</v>
      </c>
      <c r="T43" s="277">
        <v>0</v>
      </c>
      <c r="U43" s="272">
        <v>0</v>
      </c>
      <c r="V43" s="273">
        <v>0</v>
      </c>
      <c r="W43" s="277">
        <v>0</v>
      </c>
      <c r="X43" s="112">
        <v>0</v>
      </c>
      <c r="Y43" s="113">
        <v>0</v>
      </c>
      <c r="Z43" s="114">
        <v>0</v>
      </c>
      <c r="AA43" s="115">
        <v>7</v>
      </c>
      <c r="AB43" s="119"/>
    </row>
    <row r="44" spans="1:28" s="3" customFormat="1" ht="112.5">
      <c r="A44" s="134" t="s">
        <v>139</v>
      </c>
      <c r="B44" s="72" t="s">
        <v>82</v>
      </c>
      <c r="C44" s="241" t="s">
        <v>128</v>
      </c>
      <c r="D44" s="113" t="s">
        <v>584</v>
      </c>
      <c r="E44" s="135" t="s">
        <v>568</v>
      </c>
      <c r="F44" s="159">
        <v>0</v>
      </c>
      <c r="G44" s="160">
        <v>0</v>
      </c>
      <c r="H44" s="115">
        <v>0</v>
      </c>
      <c r="I44" s="270">
        <v>0</v>
      </c>
      <c r="J44" s="271">
        <v>0</v>
      </c>
      <c r="K44" s="260">
        <v>0</v>
      </c>
      <c r="L44" s="270">
        <v>0</v>
      </c>
      <c r="M44" s="271">
        <v>0</v>
      </c>
      <c r="N44" s="260">
        <v>0</v>
      </c>
      <c r="O44" s="328">
        <v>0</v>
      </c>
      <c r="P44" s="329">
        <v>0</v>
      </c>
      <c r="Q44" s="318">
        <v>0</v>
      </c>
      <c r="R44" s="272">
        <v>0</v>
      </c>
      <c r="S44" s="273">
        <v>0</v>
      </c>
      <c r="T44" s="277">
        <v>0</v>
      </c>
      <c r="U44" s="272">
        <v>0</v>
      </c>
      <c r="V44" s="273">
        <v>0</v>
      </c>
      <c r="W44" s="277">
        <v>0</v>
      </c>
      <c r="X44" s="112">
        <v>0</v>
      </c>
      <c r="Y44" s="113">
        <v>0</v>
      </c>
      <c r="Z44" s="114">
        <v>0</v>
      </c>
      <c r="AA44" s="115">
        <v>0</v>
      </c>
      <c r="AB44" s="119"/>
    </row>
    <row r="45" spans="1:28" s="3" customFormat="1" ht="202.5">
      <c r="A45" s="134" t="s">
        <v>294</v>
      </c>
      <c r="B45" s="158" t="s">
        <v>563</v>
      </c>
      <c r="C45" s="241" t="s">
        <v>630</v>
      </c>
      <c r="D45" s="113" t="s">
        <v>584</v>
      </c>
      <c r="E45" s="135" t="s">
        <v>610</v>
      </c>
      <c r="F45" s="112">
        <v>0</v>
      </c>
      <c r="G45" s="113">
        <v>0</v>
      </c>
      <c r="H45" s="114">
        <v>0</v>
      </c>
      <c r="I45" s="272">
        <v>0</v>
      </c>
      <c r="J45" s="273">
        <v>0</v>
      </c>
      <c r="K45" s="277">
        <v>0</v>
      </c>
      <c r="L45" s="272">
        <v>0</v>
      </c>
      <c r="M45" s="273">
        <v>0</v>
      </c>
      <c r="N45" s="277">
        <v>0</v>
      </c>
      <c r="O45" s="337">
        <v>0</v>
      </c>
      <c r="P45" s="337">
        <v>0</v>
      </c>
      <c r="Q45" s="338">
        <v>0</v>
      </c>
      <c r="R45" s="272">
        <v>0</v>
      </c>
      <c r="S45" s="273">
        <v>0</v>
      </c>
      <c r="T45" s="277">
        <v>0</v>
      </c>
      <c r="U45" s="272">
        <v>0</v>
      </c>
      <c r="V45" s="273">
        <v>0</v>
      </c>
      <c r="W45" s="277">
        <v>0</v>
      </c>
      <c r="X45" s="112">
        <v>0</v>
      </c>
      <c r="Y45" s="113">
        <v>0</v>
      </c>
      <c r="Z45" s="114">
        <v>0</v>
      </c>
      <c r="AA45" s="115">
        <v>0</v>
      </c>
      <c r="AB45" s="119"/>
    </row>
    <row r="46" spans="1:28" s="153" customFormat="1">
      <c r="A46" s="134" t="s">
        <v>139</v>
      </c>
      <c r="B46" s="147" t="s">
        <v>123</v>
      </c>
      <c r="C46" s="148"/>
      <c r="D46" s="148"/>
      <c r="E46" s="148"/>
      <c r="F46" s="164">
        <v>0</v>
      </c>
      <c r="G46" s="165"/>
      <c r="H46" s="166">
        <v>0</v>
      </c>
      <c r="I46" s="274">
        <v>2</v>
      </c>
      <c r="J46" s="275"/>
      <c r="K46" s="276">
        <v>7</v>
      </c>
      <c r="L46" s="274">
        <v>0</v>
      </c>
      <c r="M46" s="275"/>
      <c r="N46" s="276">
        <v>0</v>
      </c>
      <c r="O46" s="333"/>
      <c r="P46" s="334"/>
      <c r="Q46" s="335">
        <v>0</v>
      </c>
      <c r="R46" s="274">
        <v>0</v>
      </c>
      <c r="S46" s="275"/>
      <c r="T46" s="276">
        <v>0</v>
      </c>
      <c r="U46" s="274">
        <v>0</v>
      </c>
      <c r="V46" s="275"/>
      <c r="W46" s="276">
        <v>0</v>
      </c>
      <c r="X46" s="164">
        <v>0</v>
      </c>
      <c r="Y46" s="165"/>
      <c r="Z46" s="166">
        <v>0</v>
      </c>
      <c r="AA46" s="167">
        <v>7</v>
      </c>
      <c r="AB46" s="152"/>
    </row>
    <row r="47" spans="1:28" s="3" customFormat="1" ht="25.5">
      <c r="A47" s="134" t="s">
        <v>294</v>
      </c>
      <c r="B47" s="72" t="s">
        <v>129</v>
      </c>
      <c r="C47" s="155"/>
      <c r="D47" s="155"/>
      <c r="E47" s="155"/>
      <c r="F47" s="112"/>
      <c r="G47" s="113"/>
      <c r="H47" s="114"/>
      <c r="I47" s="272"/>
      <c r="J47" s="273"/>
      <c r="K47" s="277"/>
      <c r="L47" s="272"/>
      <c r="M47" s="273"/>
      <c r="N47" s="277"/>
      <c r="O47" s="336"/>
      <c r="P47" s="337"/>
      <c r="Q47" s="338"/>
      <c r="R47" s="272"/>
      <c r="S47" s="273"/>
      <c r="T47" s="277"/>
      <c r="U47" s="272"/>
      <c r="V47" s="273"/>
      <c r="W47" s="277"/>
      <c r="X47" s="112"/>
      <c r="Y47" s="113"/>
      <c r="Z47" s="114"/>
      <c r="AA47" s="114"/>
      <c r="AB47" s="119"/>
    </row>
    <row r="48" spans="1:28" s="3" customFormat="1" ht="78.75">
      <c r="A48" s="134" t="s">
        <v>295</v>
      </c>
      <c r="B48" s="72" t="s">
        <v>130</v>
      </c>
      <c r="C48" s="135" t="s">
        <v>124</v>
      </c>
      <c r="D48" s="113" t="s">
        <v>584</v>
      </c>
      <c r="E48" s="135" t="s">
        <v>571</v>
      </c>
      <c r="F48" s="113" t="s">
        <v>353</v>
      </c>
      <c r="G48" s="113" t="s">
        <v>354</v>
      </c>
      <c r="H48" s="115">
        <v>4</v>
      </c>
      <c r="I48" s="270">
        <v>0</v>
      </c>
      <c r="J48" s="271">
        <v>0</v>
      </c>
      <c r="K48" s="260">
        <v>0</v>
      </c>
      <c r="L48" s="270">
        <v>0</v>
      </c>
      <c r="M48" s="271">
        <v>0</v>
      </c>
      <c r="N48" s="260">
        <v>0</v>
      </c>
      <c r="O48" s="328">
        <v>0</v>
      </c>
      <c r="P48" s="329">
        <v>0</v>
      </c>
      <c r="Q48" s="318">
        <v>0</v>
      </c>
      <c r="R48" s="272">
        <v>0</v>
      </c>
      <c r="S48" s="273">
        <v>0</v>
      </c>
      <c r="T48" s="277">
        <v>0</v>
      </c>
      <c r="U48" s="272">
        <v>0</v>
      </c>
      <c r="V48" s="273">
        <v>0</v>
      </c>
      <c r="W48" s="277">
        <v>0</v>
      </c>
      <c r="X48" s="112">
        <v>0</v>
      </c>
      <c r="Y48" s="113">
        <v>0</v>
      </c>
      <c r="Z48" s="114">
        <v>0</v>
      </c>
      <c r="AA48" s="115">
        <v>4</v>
      </c>
      <c r="AB48" s="119"/>
    </row>
    <row r="49" spans="1:28" s="3" customFormat="1" ht="112.5">
      <c r="A49" s="134" t="s">
        <v>140</v>
      </c>
      <c r="B49" s="72" t="s">
        <v>132</v>
      </c>
      <c r="C49" s="241" t="s">
        <v>125</v>
      </c>
      <c r="D49" s="113" t="s">
        <v>584</v>
      </c>
      <c r="E49" s="135" t="s">
        <v>568</v>
      </c>
      <c r="F49" s="159">
        <v>0</v>
      </c>
      <c r="G49" s="160">
        <v>0</v>
      </c>
      <c r="H49" s="115">
        <v>0</v>
      </c>
      <c r="I49" s="270">
        <v>0</v>
      </c>
      <c r="J49" s="271">
        <v>0</v>
      </c>
      <c r="K49" s="260">
        <v>0</v>
      </c>
      <c r="L49" s="270">
        <v>0</v>
      </c>
      <c r="M49" s="271">
        <v>0</v>
      </c>
      <c r="N49" s="260">
        <v>0</v>
      </c>
      <c r="O49" s="328">
        <v>0</v>
      </c>
      <c r="P49" s="329">
        <v>0</v>
      </c>
      <c r="Q49" s="318">
        <v>0</v>
      </c>
      <c r="R49" s="272">
        <v>0</v>
      </c>
      <c r="S49" s="273">
        <v>0</v>
      </c>
      <c r="T49" s="277">
        <v>0</v>
      </c>
      <c r="U49" s="272">
        <v>0</v>
      </c>
      <c r="V49" s="273">
        <v>0</v>
      </c>
      <c r="W49" s="277">
        <v>0</v>
      </c>
      <c r="X49" s="112">
        <v>0</v>
      </c>
      <c r="Y49" s="113">
        <v>0</v>
      </c>
      <c r="Z49" s="114">
        <v>0</v>
      </c>
      <c r="AA49" s="115">
        <v>0</v>
      </c>
      <c r="AB49" s="119"/>
    </row>
    <row r="50" spans="1:28" s="3" customFormat="1" ht="112.5">
      <c r="A50" s="134" t="s">
        <v>141</v>
      </c>
      <c r="B50" s="72" t="s">
        <v>127</v>
      </c>
      <c r="C50" s="241" t="s">
        <v>89</v>
      </c>
      <c r="D50" s="113" t="s">
        <v>584</v>
      </c>
      <c r="E50" s="135" t="s">
        <v>568</v>
      </c>
      <c r="F50" s="159">
        <v>0</v>
      </c>
      <c r="G50" s="160">
        <v>0</v>
      </c>
      <c r="H50" s="115">
        <v>0</v>
      </c>
      <c r="I50" s="272">
        <v>0</v>
      </c>
      <c r="J50" s="273">
        <v>0</v>
      </c>
      <c r="K50" s="277">
        <v>0</v>
      </c>
      <c r="L50" s="272">
        <v>0</v>
      </c>
      <c r="M50" s="273">
        <v>0</v>
      </c>
      <c r="N50" s="277">
        <v>0</v>
      </c>
      <c r="O50" s="336">
        <v>0</v>
      </c>
      <c r="P50" s="337">
        <v>0</v>
      </c>
      <c r="Q50" s="338">
        <v>0</v>
      </c>
      <c r="R50" s="272">
        <v>0</v>
      </c>
      <c r="S50" s="273">
        <v>0</v>
      </c>
      <c r="T50" s="277">
        <v>0</v>
      </c>
      <c r="U50" s="272">
        <v>0</v>
      </c>
      <c r="V50" s="273">
        <v>0</v>
      </c>
      <c r="W50" s="277">
        <v>0</v>
      </c>
      <c r="X50" s="112">
        <v>0</v>
      </c>
      <c r="Y50" s="113">
        <v>0</v>
      </c>
      <c r="Z50" s="114">
        <v>0</v>
      </c>
      <c r="AA50" s="115">
        <v>0</v>
      </c>
      <c r="AB50" s="119"/>
    </row>
    <row r="51" spans="1:28" s="153" customFormat="1">
      <c r="A51" s="134" t="s">
        <v>142</v>
      </c>
      <c r="B51" s="147" t="s">
        <v>123</v>
      </c>
      <c r="C51" s="148"/>
      <c r="D51" s="148"/>
      <c r="E51" s="148"/>
      <c r="F51" s="149">
        <v>1</v>
      </c>
      <c r="G51" s="150"/>
      <c r="H51" s="151">
        <v>4</v>
      </c>
      <c r="I51" s="264">
        <v>0</v>
      </c>
      <c r="J51" s="265"/>
      <c r="K51" s="266">
        <v>0</v>
      </c>
      <c r="L51" s="264">
        <v>0</v>
      </c>
      <c r="M51" s="265"/>
      <c r="N51" s="266">
        <v>0</v>
      </c>
      <c r="O51" s="322">
        <v>0</v>
      </c>
      <c r="P51" s="323"/>
      <c r="Q51" s="324">
        <v>0</v>
      </c>
      <c r="R51" s="264">
        <v>0</v>
      </c>
      <c r="S51" s="265"/>
      <c r="T51" s="266">
        <v>0</v>
      </c>
      <c r="U51" s="264">
        <v>0</v>
      </c>
      <c r="V51" s="265"/>
      <c r="W51" s="266">
        <v>0</v>
      </c>
      <c r="X51" s="149">
        <v>0</v>
      </c>
      <c r="Y51" s="150"/>
      <c r="Z51" s="151">
        <v>0</v>
      </c>
      <c r="AA51" s="151">
        <v>4</v>
      </c>
      <c r="AB51" s="152"/>
    </row>
    <row r="52" spans="1:28" s="3" customFormat="1" ht="25.5">
      <c r="A52" s="134" t="s">
        <v>143</v>
      </c>
      <c r="B52" s="72" t="s">
        <v>207</v>
      </c>
      <c r="C52" s="155"/>
      <c r="D52" s="155"/>
      <c r="E52" s="155"/>
      <c r="F52" s="112"/>
      <c r="G52" s="113"/>
      <c r="H52" s="114"/>
      <c r="I52" s="272"/>
      <c r="J52" s="273"/>
      <c r="K52" s="277"/>
      <c r="L52" s="272"/>
      <c r="M52" s="273"/>
      <c r="N52" s="277"/>
      <c r="O52" s="336"/>
      <c r="P52" s="337"/>
      <c r="Q52" s="338"/>
      <c r="R52" s="272"/>
      <c r="S52" s="273"/>
      <c r="T52" s="277"/>
      <c r="U52" s="272"/>
      <c r="V52" s="273"/>
      <c r="W52" s="277"/>
      <c r="X52" s="112"/>
      <c r="Y52" s="113"/>
      <c r="Z52" s="114"/>
      <c r="AA52" s="114"/>
      <c r="AB52" s="119"/>
    </row>
    <row r="53" spans="1:28" s="3" customFormat="1" ht="123.75">
      <c r="A53" s="134" t="s">
        <v>144</v>
      </c>
      <c r="B53" s="72" t="s">
        <v>131</v>
      </c>
      <c r="C53" s="135" t="s">
        <v>454</v>
      </c>
      <c r="D53" s="113" t="s">
        <v>587</v>
      </c>
      <c r="E53" s="135" t="s">
        <v>570</v>
      </c>
      <c r="F53" s="112">
        <v>0</v>
      </c>
      <c r="G53" s="113">
        <v>0</v>
      </c>
      <c r="H53" s="114">
        <v>0</v>
      </c>
      <c r="I53" s="272" t="s">
        <v>455</v>
      </c>
      <c r="J53" s="273" t="s">
        <v>511</v>
      </c>
      <c r="K53" s="277">
        <v>169</v>
      </c>
      <c r="L53" s="272">
        <v>0</v>
      </c>
      <c r="M53" s="273">
        <v>0</v>
      </c>
      <c r="N53" s="277">
        <v>0</v>
      </c>
      <c r="O53" s="336">
        <v>0</v>
      </c>
      <c r="P53" s="337">
        <v>0</v>
      </c>
      <c r="Q53" s="338">
        <v>0</v>
      </c>
      <c r="R53" s="272">
        <v>0</v>
      </c>
      <c r="S53" s="273">
        <v>0</v>
      </c>
      <c r="T53" s="277">
        <v>0</v>
      </c>
      <c r="U53" s="272">
        <v>0</v>
      </c>
      <c r="V53" s="273">
        <v>0</v>
      </c>
      <c r="W53" s="277">
        <v>0</v>
      </c>
      <c r="X53" s="112">
        <v>0</v>
      </c>
      <c r="Y53" s="113">
        <v>0</v>
      </c>
      <c r="Z53" s="114">
        <v>0</v>
      </c>
      <c r="AA53" s="115">
        <v>169</v>
      </c>
      <c r="AB53" s="119"/>
    </row>
    <row r="54" spans="1:28" s="3" customFormat="1" ht="202.5">
      <c r="A54" s="134" t="s">
        <v>146</v>
      </c>
      <c r="B54" s="158" t="s">
        <v>563</v>
      </c>
      <c r="C54" s="241" t="s">
        <v>630</v>
      </c>
      <c r="D54" s="113" t="s">
        <v>584</v>
      </c>
      <c r="E54" s="135" t="s">
        <v>610</v>
      </c>
      <c r="F54" s="112">
        <v>0</v>
      </c>
      <c r="G54" s="113">
        <v>0</v>
      </c>
      <c r="H54" s="114">
        <v>0</v>
      </c>
      <c r="I54" s="272">
        <v>0</v>
      </c>
      <c r="J54" s="273">
        <v>0</v>
      </c>
      <c r="K54" s="277">
        <v>0</v>
      </c>
      <c r="L54" s="272">
        <v>0</v>
      </c>
      <c r="M54" s="273">
        <v>0</v>
      </c>
      <c r="N54" s="277">
        <v>0</v>
      </c>
      <c r="O54" s="337">
        <v>0</v>
      </c>
      <c r="P54" s="337">
        <v>0</v>
      </c>
      <c r="Q54" s="338">
        <v>0</v>
      </c>
      <c r="R54" s="272">
        <v>0</v>
      </c>
      <c r="S54" s="273">
        <v>0</v>
      </c>
      <c r="T54" s="277">
        <v>0</v>
      </c>
      <c r="U54" s="272">
        <v>0</v>
      </c>
      <c r="V54" s="273">
        <v>0</v>
      </c>
      <c r="W54" s="277">
        <v>0</v>
      </c>
      <c r="X54" s="112">
        <v>0</v>
      </c>
      <c r="Y54" s="113">
        <v>0</v>
      </c>
      <c r="Z54" s="114">
        <v>0</v>
      </c>
      <c r="AA54" s="115">
        <v>0</v>
      </c>
      <c r="AB54" s="119"/>
    </row>
    <row r="55" spans="1:28" s="153" customFormat="1">
      <c r="A55" s="134" t="s">
        <v>296</v>
      </c>
      <c r="B55" s="147" t="s">
        <v>123</v>
      </c>
      <c r="C55" s="148"/>
      <c r="D55" s="148"/>
      <c r="E55" s="148"/>
      <c r="F55" s="149">
        <v>0</v>
      </c>
      <c r="G55" s="150"/>
      <c r="H55" s="151">
        <v>0</v>
      </c>
      <c r="I55" s="264">
        <v>1</v>
      </c>
      <c r="J55" s="265"/>
      <c r="K55" s="266">
        <v>169</v>
      </c>
      <c r="L55" s="264">
        <v>0</v>
      </c>
      <c r="M55" s="265"/>
      <c r="N55" s="266">
        <v>0</v>
      </c>
      <c r="O55" s="322">
        <v>0</v>
      </c>
      <c r="P55" s="323"/>
      <c r="Q55" s="324">
        <v>0</v>
      </c>
      <c r="R55" s="264">
        <v>0</v>
      </c>
      <c r="S55" s="265"/>
      <c r="T55" s="266">
        <v>0</v>
      </c>
      <c r="U55" s="264">
        <v>0</v>
      </c>
      <c r="V55" s="265"/>
      <c r="W55" s="266">
        <v>0</v>
      </c>
      <c r="X55" s="149">
        <v>0</v>
      </c>
      <c r="Y55" s="150"/>
      <c r="Z55" s="151">
        <v>0</v>
      </c>
      <c r="AA55" s="167">
        <v>169</v>
      </c>
      <c r="AB55" s="152"/>
    </row>
    <row r="56" spans="1:28" s="3" customFormat="1" ht="25.5">
      <c r="A56" s="134" t="s">
        <v>145</v>
      </c>
      <c r="B56" s="72" t="s">
        <v>208</v>
      </c>
      <c r="C56" s="155"/>
      <c r="D56" s="155"/>
      <c r="E56" s="155"/>
      <c r="F56" s="112"/>
      <c r="G56" s="113"/>
      <c r="H56" s="114"/>
      <c r="I56" s="272"/>
      <c r="J56" s="273"/>
      <c r="K56" s="277"/>
      <c r="L56" s="272"/>
      <c r="M56" s="273"/>
      <c r="N56" s="277"/>
      <c r="O56" s="336"/>
      <c r="P56" s="337"/>
      <c r="Q56" s="338"/>
      <c r="R56" s="272"/>
      <c r="S56" s="273"/>
      <c r="T56" s="277"/>
      <c r="U56" s="272"/>
      <c r="V56" s="273"/>
      <c r="W56" s="277"/>
      <c r="X56" s="112"/>
      <c r="Y56" s="113"/>
      <c r="Z56" s="114"/>
      <c r="AA56" s="114"/>
      <c r="AB56" s="119"/>
    </row>
    <row r="57" spans="1:28" s="3" customFormat="1" ht="112.5">
      <c r="A57" s="134" t="s">
        <v>146</v>
      </c>
      <c r="B57" s="72" t="s">
        <v>131</v>
      </c>
      <c r="C57" s="247" t="s">
        <v>449</v>
      </c>
      <c r="D57" s="113" t="s">
        <v>584</v>
      </c>
      <c r="E57" s="135" t="s">
        <v>570</v>
      </c>
      <c r="F57" s="112">
        <v>0</v>
      </c>
      <c r="G57" s="113">
        <v>0</v>
      </c>
      <c r="H57" s="114">
        <v>0</v>
      </c>
      <c r="I57" s="272" t="s">
        <v>456</v>
      </c>
      <c r="J57" s="273" t="s">
        <v>440</v>
      </c>
      <c r="K57" s="277">
        <v>16</v>
      </c>
      <c r="L57" s="272">
        <v>0</v>
      </c>
      <c r="M57" s="273">
        <v>0</v>
      </c>
      <c r="N57" s="277">
        <v>0</v>
      </c>
      <c r="O57" s="336">
        <v>0</v>
      </c>
      <c r="P57" s="337">
        <v>0</v>
      </c>
      <c r="Q57" s="338">
        <v>0</v>
      </c>
      <c r="R57" s="272">
        <v>0</v>
      </c>
      <c r="S57" s="273">
        <v>0</v>
      </c>
      <c r="T57" s="277">
        <v>0</v>
      </c>
      <c r="U57" s="272">
        <v>0</v>
      </c>
      <c r="V57" s="273">
        <v>0</v>
      </c>
      <c r="W57" s="277">
        <v>0</v>
      </c>
      <c r="X57" s="112">
        <v>0</v>
      </c>
      <c r="Y57" s="113">
        <v>0</v>
      </c>
      <c r="Z57" s="114">
        <v>0</v>
      </c>
      <c r="AA57" s="115">
        <v>16</v>
      </c>
      <c r="AB57" s="119"/>
    </row>
    <row r="58" spans="1:28" s="3" customFormat="1" ht="90">
      <c r="A58" s="134" t="s">
        <v>205</v>
      </c>
      <c r="B58" s="158" t="s">
        <v>563</v>
      </c>
      <c r="C58" s="241" t="s">
        <v>564</v>
      </c>
      <c r="D58" s="113" t="s">
        <v>584</v>
      </c>
      <c r="E58" s="135" t="s">
        <v>610</v>
      </c>
      <c r="F58" s="112">
        <v>0</v>
      </c>
      <c r="G58" s="113">
        <v>0</v>
      </c>
      <c r="H58" s="114">
        <v>0</v>
      </c>
      <c r="I58" s="272">
        <v>0</v>
      </c>
      <c r="J58" s="273">
        <v>0</v>
      </c>
      <c r="K58" s="277">
        <v>0</v>
      </c>
      <c r="L58" s="272">
        <v>0</v>
      </c>
      <c r="M58" s="273">
        <v>0</v>
      </c>
      <c r="N58" s="277">
        <v>0</v>
      </c>
      <c r="O58" s="337">
        <v>0</v>
      </c>
      <c r="P58" s="337">
        <v>0</v>
      </c>
      <c r="Q58" s="338">
        <v>0</v>
      </c>
      <c r="R58" s="272">
        <v>0</v>
      </c>
      <c r="S58" s="273">
        <v>0</v>
      </c>
      <c r="T58" s="277">
        <v>0</v>
      </c>
      <c r="U58" s="272">
        <v>0</v>
      </c>
      <c r="V58" s="273">
        <v>0</v>
      </c>
      <c r="W58" s="277">
        <v>0</v>
      </c>
      <c r="X58" s="112">
        <v>0</v>
      </c>
      <c r="Y58" s="113">
        <v>0</v>
      </c>
      <c r="Z58" s="114">
        <v>0</v>
      </c>
      <c r="AA58" s="115">
        <v>0</v>
      </c>
      <c r="AB58" s="119"/>
    </row>
    <row r="59" spans="1:28" s="153" customFormat="1">
      <c r="A59" s="134" t="s">
        <v>147</v>
      </c>
      <c r="B59" s="147" t="s">
        <v>123</v>
      </c>
      <c r="C59" s="148"/>
      <c r="D59" s="148"/>
      <c r="E59" s="148"/>
      <c r="F59" s="149">
        <v>0</v>
      </c>
      <c r="G59" s="150"/>
      <c r="H59" s="151">
        <v>0</v>
      </c>
      <c r="I59" s="264">
        <v>2</v>
      </c>
      <c r="J59" s="265"/>
      <c r="K59" s="266">
        <v>16</v>
      </c>
      <c r="L59" s="264">
        <v>0</v>
      </c>
      <c r="M59" s="265"/>
      <c r="N59" s="266">
        <v>0</v>
      </c>
      <c r="O59" s="322"/>
      <c r="P59" s="323"/>
      <c r="Q59" s="324">
        <v>0</v>
      </c>
      <c r="R59" s="264">
        <v>0</v>
      </c>
      <c r="S59" s="265"/>
      <c r="T59" s="266">
        <v>0</v>
      </c>
      <c r="U59" s="264">
        <v>0</v>
      </c>
      <c r="V59" s="265"/>
      <c r="W59" s="266">
        <v>0</v>
      </c>
      <c r="X59" s="149">
        <v>0</v>
      </c>
      <c r="Y59" s="150"/>
      <c r="Z59" s="151">
        <v>0</v>
      </c>
      <c r="AA59" s="167">
        <v>16</v>
      </c>
      <c r="AB59" s="152"/>
    </row>
    <row r="60" spans="1:28" s="3" customFormat="1" ht="38.25">
      <c r="A60" s="134" t="s">
        <v>183</v>
      </c>
      <c r="B60" s="72" t="s">
        <v>210</v>
      </c>
      <c r="C60" s="155"/>
      <c r="D60" s="155"/>
      <c r="E60" s="155"/>
      <c r="F60" s="112"/>
      <c r="G60" s="113"/>
      <c r="H60" s="114"/>
      <c r="I60" s="272"/>
      <c r="J60" s="273"/>
      <c r="K60" s="277"/>
      <c r="L60" s="272"/>
      <c r="M60" s="273"/>
      <c r="N60" s="277"/>
      <c r="O60" s="336"/>
      <c r="P60" s="337"/>
      <c r="Q60" s="338"/>
      <c r="R60" s="272"/>
      <c r="S60" s="273"/>
      <c r="T60" s="277"/>
      <c r="U60" s="272"/>
      <c r="V60" s="273"/>
      <c r="W60" s="277"/>
      <c r="X60" s="112"/>
      <c r="Y60" s="113"/>
      <c r="Z60" s="114"/>
      <c r="AA60" s="114"/>
      <c r="AB60" s="119"/>
    </row>
    <row r="61" spans="1:28" s="3" customFormat="1" ht="236.25">
      <c r="A61" s="134" t="s">
        <v>184</v>
      </c>
      <c r="B61" s="72" t="s">
        <v>131</v>
      </c>
      <c r="C61" s="247" t="s">
        <v>631</v>
      </c>
      <c r="D61" s="113" t="s">
        <v>584</v>
      </c>
      <c r="E61" s="135" t="s">
        <v>575</v>
      </c>
      <c r="F61" s="112" t="s">
        <v>416</v>
      </c>
      <c r="G61" s="113" t="s">
        <v>427</v>
      </c>
      <c r="H61" s="114">
        <v>358</v>
      </c>
      <c r="I61" s="272">
        <v>0</v>
      </c>
      <c r="J61" s="273">
        <v>0</v>
      </c>
      <c r="K61" s="277">
        <v>0</v>
      </c>
      <c r="L61" s="272" t="s">
        <v>607</v>
      </c>
      <c r="M61" s="273" t="s">
        <v>603</v>
      </c>
      <c r="N61" s="277">
        <v>379.3</v>
      </c>
      <c r="O61" s="336" t="s">
        <v>331</v>
      </c>
      <c r="P61" s="337" t="s">
        <v>542</v>
      </c>
      <c r="Q61" s="338">
        <v>407</v>
      </c>
      <c r="R61" s="272" t="s">
        <v>331</v>
      </c>
      <c r="S61" s="273" t="s">
        <v>621</v>
      </c>
      <c r="T61" s="277">
        <v>384</v>
      </c>
      <c r="U61" s="272">
        <v>0</v>
      </c>
      <c r="V61" s="273">
        <v>0</v>
      </c>
      <c r="W61" s="277">
        <v>384</v>
      </c>
      <c r="X61" s="112">
        <v>0</v>
      </c>
      <c r="Y61" s="113">
        <v>0</v>
      </c>
      <c r="Z61" s="114">
        <v>0</v>
      </c>
      <c r="AA61" s="115">
        <v>1528.3</v>
      </c>
      <c r="AB61" s="119"/>
    </row>
    <row r="62" spans="1:28" s="3" customFormat="1" ht="135">
      <c r="A62" s="134" t="s">
        <v>205</v>
      </c>
      <c r="B62" s="72" t="s">
        <v>81</v>
      </c>
      <c r="C62" s="241" t="s">
        <v>632</v>
      </c>
      <c r="D62" s="113" t="s">
        <v>584</v>
      </c>
      <c r="E62" s="135" t="s">
        <v>576</v>
      </c>
      <c r="F62" s="112">
        <v>0</v>
      </c>
      <c r="G62" s="113">
        <v>0</v>
      </c>
      <c r="H62" s="114">
        <v>0</v>
      </c>
      <c r="I62" s="272">
        <v>0</v>
      </c>
      <c r="J62" s="273">
        <v>0</v>
      </c>
      <c r="K62" s="277">
        <v>0</v>
      </c>
      <c r="L62" s="272" t="s">
        <v>501</v>
      </c>
      <c r="M62" s="273" t="s">
        <v>489</v>
      </c>
      <c r="N62" s="277">
        <v>427</v>
      </c>
      <c r="O62" s="336" t="s">
        <v>416</v>
      </c>
      <c r="P62" s="337" t="s">
        <v>543</v>
      </c>
      <c r="Q62" s="338">
        <v>416</v>
      </c>
      <c r="R62" s="272">
        <v>0</v>
      </c>
      <c r="S62" s="273">
        <v>0</v>
      </c>
      <c r="T62" s="277">
        <v>0</v>
      </c>
      <c r="U62" s="272">
        <v>0</v>
      </c>
      <c r="V62" s="273">
        <v>0</v>
      </c>
      <c r="W62" s="277">
        <v>0</v>
      </c>
      <c r="X62" s="112">
        <v>0</v>
      </c>
      <c r="Y62" s="113">
        <v>0</v>
      </c>
      <c r="Z62" s="114">
        <v>0</v>
      </c>
      <c r="AA62" s="115">
        <v>843</v>
      </c>
      <c r="AB62" s="119"/>
    </row>
    <row r="63" spans="1:28" s="153" customFormat="1">
      <c r="A63" s="134" t="s">
        <v>206</v>
      </c>
      <c r="B63" s="147" t="s">
        <v>123</v>
      </c>
      <c r="C63" s="148"/>
      <c r="D63" s="148"/>
      <c r="E63" s="148"/>
      <c r="F63" s="149">
        <v>3</v>
      </c>
      <c r="G63" s="150"/>
      <c r="H63" s="151">
        <v>358</v>
      </c>
      <c r="I63" s="264">
        <v>0</v>
      </c>
      <c r="J63" s="265"/>
      <c r="K63" s="266">
        <v>0</v>
      </c>
      <c r="L63" s="264">
        <v>6</v>
      </c>
      <c r="M63" s="265"/>
      <c r="N63" s="266">
        <v>806.3</v>
      </c>
      <c r="O63" s="322">
        <v>5</v>
      </c>
      <c r="P63" s="323"/>
      <c r="Q63" s="324">
        <v>823</v>
      </c>
      <c r="R63" s="264">
        <v>2</v>
      </c>
      <c r="S63" s="265"/>
      <c r="T63" s="266">
        <v>384</v>
      </c>
      <c r="U63" s="264">
        <v>0</v>
      </c>
      <c r="V63" s="265"/>
      <c r="W63" s="266">
        <v>384</v>
      </c>
      <c r="X63" s="149">
        <v>0</v>
      </c>
      <c r="Y63" s="150"/>
      <c r="Z63" s="151">
        <v>0</v>
      </c>
      <c r="AA63" s="151">
        <v>2371.3000000000002</v>
      </c>
      <c r="AB63" s="152"/>
    </row>
    <row r="64" spans="1:28" s="3" customFormat="1" ht="38.25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272"/>
      <c r="J64" s="273"/>
      <c r="K64" s="277"/>
      <c r="L64" s="272"/>
      <c r="M64" s="273"/>
      <c r="N64" s="277"/>
      <c r="O64" s="336"/>
      <c r="P64" s="337"/>
      <c r="Q64" s="338"/>
      <c r="R64" s="272"/>
      <c r="S64" s="273"/>
      <c r="T64" s="277"/>
      <c r="U64" s="272"/>
      <c r="V64" s="273"/>
      <c r="W64" s="277"/>
      <c r="X64" s="112"/>
      <c r="Y64" s="113"/>
      <c r="Z64" s="114"/>
      <c r="AA64" s="114"/>
      <c r="AB64" s="119"/>
    </row>
    <row r="65" spans="1:28" s="3" customFormat="1" ht="180">
      <c r="A65" s="134" t="s">
        <v>212</v>
      </c>
      <c r="B65" s="72" t="s">
        <v>304</v>
      </c>
      <c r="C65" s="135" t="s">
        <v>608</v>
      </c>
      <c r="D65" s="113" t="s">
        <v>584</v>
      </c>
      <c r="E65" s="135" t="s">
        <v>570</v>
      </c>
      <c r="F65" s="112">
        <v>0</v>
      </c>
      <c r="G65" s="113">
        <v>0</v>
      </c>
      <c r="H65" s="114">
        <v>0</v>
      </c>
      <c r="I65" s="272" t="s">
        <v>483</v>
      </c>
      <c r="J65" s="273" t="s">
        <v>526</v>
      </c>
      <c r="K65" s="277">
        <v>1953</v>
      </c>
      <c r="L65" s="272" t="s">
        <v>609</v>
      </c>
      <c r="M65" s="273" t="s">
        <v>605</v>
      </c>
      <c r="N65" s="277">
        <v>37.700000000000003</v>
      </c>
      <c r="O65" s="336">
        <v>0</v>
      </c>
      <c r="P65" s="337">
        <v>0</v>
      </c>
      <c r="Q65" s="338">
        <v>0</v>
      </c>
      <c r="R65" s="272">
        <v>0</v>
      </c>
      <c r="S65" s="273">
        <v>0</v>
      </c>
      <c r="T65" s="277">
        <v>0</v>
      </c>
      <c r="U65" s="272">
        <v>0</v>
      </c>
      <c r="V65" s="273">
        <v>0</v>
      </c>
      <c r="W65" s="277">
        <v>0</v>
      </c>
      <c r="X65" s="112">
        <v>0</v>
      </c>
      <c r="Y65" s="113">
        <v>0</v>
      </c>
      <c r="Z65" s="114">
        <v>0</v>
      </c>
      <c r="AA65" s="115">
        <v>1990.7</v>
      </c>
      <c r="AB65" s="119"/>
    </row>
    <row r="66" spans="1:28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v>0</v>
      </c>
      <c r="I66" s="264">
        <v>3</v>
      </c>
      <c r="J66" s="265"/>
      <c r="K66" s="266">
        <v>1953</v>
      </c>
      <c r="L66" s="264">
        <v>1</v>
      </c>
      <c r="M66" s="264"/>
      <c r="N66" s="266">
        <v>37.700000000000003</v>
      </c>
      <c r="O66" s="322">
        <v>0</v>
      </c>
      <c r="P66" s="322"/>
      <c r="Q66" s="324">
        <v>0</v>
      </c>
      <c r="R66" s="264">
        <v>0</v>
      </c>
      <c r="S66" s="264"/>
      <c r="T66" s="266">
        <v>0</v>
      </c>
      <c r="U66" s="264">
        <v>0</v>
      </c>
      <c r="V66" s="264"/>
      <c r="W66" s="266">
        <v>0</v>
      </c>
      <c r="X66" s="149">
        <v>0</v>
      </c>
      <c r="Y66" s="149"/>
      <c r="Z66" s="151">
        <v>0</v>
      </c>
      <c r="AA66" s="167">
        <v>1990.7</v>
      </c>
      <c r="AB66" s="152"/>
    </row>
    <row r="67" spans="1:28" s="153" customFormat="1" ht="63.75">
      <c r="A67" s="134" t="s">
        <v>149</v>
      </c>
      <c r="B67" s="168" t="s">
        <v>283</v>
      </c>
      <c r="C67" s="135"/>
      <c r="D67" s="113"/>
      <c r="E67" s="135"/>
      <c r="F67" s="112"/>
      <c r="G67" s="113"/>
      <c r="H67" s="114"/>
      <c r="I67" s="272"/>
      <c r="J67" s="273"/>
      <c r="K67" s="277"/>
      <c r="L67" s="272"/>
      <c r="M67" s="273"/>
      <c r="N67" s="277"/>
      <c r="O67" s="336"/>
      <c r="P67" s="337"/>
      <c r="Q67" s="338"/>
      <c r="R67" s="272"/>
      <c r="S67" s="273"/>
      <c r="T67" s="277"/>
      <c r="U67" s="272"/>
      <c r="V67" s="273"/>
      <c r="W67" s="277"/>
      <c r="X67" s="112"/>
      <c r="Y67" s="113"/>
      <c r="Z67" s="114"/>
      <c r="AA67" s="115"/>
      <c r="AB67" s="169"/>
    </row>
    <row r="68" spans="1:28" s="153" customFormat="1" ht="112.5">
      <c r="A68" s="134" t="s">
        <v>213</v>
      </c>
      <c r="B68" s="72" t="s">
        <v>127</v>
      </c>
      <c r="C68" s="241" t="s">
        <v>89</v>
      </c>
      <c r="D68" s="113" t="s">
        <v>584</v>
      </c>
      <c r="E68" s="135" t="s">
        <v>568</v>
      </c>
      <c r="F68" s="112">
        <v>0</v>
      </c>
      <c r="G68" s="113">
        <v>0</v>
      </c>
      <c r="H68" s="114">
        <v>0</v>
      </c>
      <c r="I68" s="272">
        <v>0</v>
      </c>
      <c r="J68" s="273">
        <v>0</v>
      </c>
      <c r="K68" s="277">
        <v>0</v>
      </c>
      <c r="L68" s="272">
        <v>0</v>
      </c>
      <c r="M68" s="273">
        <v>0</v>
      </c>
      <c r="N68" s="277">
        <v>0</v>
      </c>
      <c r="O68" s="336">
        <v>0</v>
      </c>
      <c r="P68" s="337">
        <v>0</v>
      </c>
      <c r="Q68" s="338">
        <v>0</v>
      </c>
      <c r="R68" s="272">
        <v>0</v>
      </c>
      <c r="S68" s="273">
        <v>0</v>
      </c>
      <c r="T68" s="277">
        <v>0</v>
      </c>
      <c r="U68" s="272">
        <v>0</v>
      </c>
      <c r="V68" s="273">
        <v>0</v>
      </c>
      <c r="W68" s="277">
        <v>0</v>
      </c>
      <c r="X68" s="112">
        <v>0</v>
      </c>
      <c r="Y68" s="113">
        <v>0</v>
      </c>
      <c r="Z68" s="114">
        <v>0</v>
      </c>
      <c r="AA68" s="115">
        <v>0</v>
      </c>
      <c r="AB68" s="169"/>
    </row>
    <row r="69" spans="1:28" s="153" customFormat="1" ht="90">
      <c r="A69" s="134" t="s">
        <v>154</v>
      </c>
      <c r="B69" s="72" t="s">
        <v>563</v>
      </c>
      <c r="C69" s="241" t="s">
        <v>564</v>
      </c>
      <c r="D69" s="113" t="s">
        <v>584</v>
      </c>
      <c r="E69" s="135" t="s">
        <v>610</v>
      </c>
      <c r="F69" s="112">
        <v>0</v>
      </c>
      <c r="G69" s="113">
        <v>0</v>
      </c>
      <c r="H69" s="114">
        <v>0</v>
      </c>
      <c r="I69" s="272">
        <v>0</v>
      </c>
      <c r="J69" s="273">
        <v>0</v>
      </c>
      <c r="K69" s="277">
        <v>0</v>
      </c>
      <c r="L69" s="272">
        <v>0</v>
      </c>
      <c r="M69" s="273">
        <v>0</v>
      </c>
      <c r="N69" s="277">
        <v>0</v>
      </c>
      <c r="O69" s="337">
        <v>0</v>
      </c>
      <c r="P69" s="337">
        <v>0</v>
      </c>
      <c r="Q69" s="338">
        <v>0</v>
      </c>
      <c r="R69" s="272">
        <v>0</v>
      </c>
      <c r="S69" s="273">
        <v>0</v>
      </c>
      <c r="T69" s="277">
        <v>0</v>
      </c>
      <c r="U69" s="272">
        <v>0</v>
      </c>
      <c r="V69" s="273">
        <v>0</v>
      </c>
      <c r="W69" s="277">
        <v>0</v>
      </c>
      <c r="X69" s="112">
        <v>0</v>
      </c>
      <c r="Y69" s="113">
        <v>0</v>
      </c>
      <c r="Z69" s="114">
        <v>0</v>
      </c>
      <c r="AA69" s="115">
        <v>0</v>
      </c>
      <c r="AB69" s="169"/>
    </row>
    <row r="70" spans="1:28" s="153" customFormat="1">
      <c r="A70" s="134" t="s">
        <v>150</v>
      </c>
      <c r="B70" s="147" t="s">
        <v>123</v>
      </c>
      <c r="C70" s="148"/>
      <c r="D70" s="148"/>
      <c r="E70" s="148"/>
      <c r="F70" s="149">
        <v>0</v>
      </c>
      <c r="G70" s="149"/>
      <c r="H70" s="151">
        <v>0</v>
      </c>
      <c r="I70" s="264">
        <v>0</v>
      </c>
      <c r="J70" s="265"/>
      <c r="K70" s="151">
        <v>0</v>
      </c>
      <c r="L70" s="264">
        <v>0</v>
      </c>
      <c r="M70" s="264"/>
      <c r="N70" s="266">
        <v>0</v>
      </c>
      <c r="O70" s="322"/>
      <c r="P70" s="322"/>
      <c r="Q70" s="324">
        <v>0</v>
      </c>
      <c r="R70" s="264">
        <v>0</v>
      </c>
      <c r="S70" s="264"/>
      <c r="T70" s="266">
        <v>0</v>
      </c>
      <c r="U70" s="264">
        <v>0</v>
      </c>
      <c r="V70" s="264"/>
      <c r="W70" s="266">
        <v>0</v>
      </c>
      <c r="X70" s="149">
        <v>0</v>
      </c>
      <c r="Y70" s="149"/>
      <c r="Z70" s="151">
        <v>0</v>
      </c>
      <c r="AA70" s="151">
        <v>0</v>
      </c>
      <c r="AB70" s="152"/>
    </row>
    <row r="71" spans="1:28" s="3" customFormat="1">
      <c r="A71" s="134" t="s">
        <v>151</v>
      </c>
      <c r="B71" s="170" t="s">
        <v>79</v>
      </c>
      <c r="C71" s="155"/>
      <c r="D71" s="155"/>
      <c r="E71" s="155"/>
      <c r="F71" s="155"/>
      <c r="G71" s="155"/>
      <c r="H71" s="171">
        <v>1731.1</v>
      </c>
      <c r="I71" s="278"/>
      <c r="J71" s="279"/>
      <c r="K71" s="293">
        <v>4995.8</v>
      </c>
      <c r="L71" s="278"/>
      <c r="M71" s="278"/>
      <c r="N71" s="293">
        <v>844</v>
      </c>
      <c r="O71" s="339"/>
      <c r="P71" s="339"/>
      <c r="Q71" s="340">
        <v>823</v>
      </c>
      <c r="R71" s="278"/>
      <c r="S71" s="278"/>
      <c r="T71" s="293">
        <v>807</v>
      </c>
      <c r="U71" s="278"/>
      <c r="V71" s="278"/>
      <c r="W71" s="293">
        <v>384</v>
      </c>
      <c r="X71" s="172"/>
      <c r="Y71" s="172"/>
      <c r="Z71" s="171">
        <v>0</v>
      </c>
      <c r="AA71" s="171">
        <v>9200.9</v>
      </c>
      <c r="AB71" s="119"/>
    </row>
    <row r="72" spans="1:28" s="179" customFormat="1" ht="20.25" customHeight="1">
      <c r="A72" s="134" t="s">
        <v>152</v>
      </c>
      <c r="B72" s="469" t="s">
        <v>133</v>
      </c>
      <c r="C72" s="470"/>
      <c r="D72" s="174"/>
      <c r="E72" s="174"/>
      <c r="F72" s="164"/>
      <c r="G72" s="164"/>
      <c r="H72" s="166">
        <v>2331.1</v>
      </c>
      <c r="I72" s="280"/>
      <c r="J72" s="281"/>
      <c r="K72" s="294">
        <v>11795.8</v>
      </c>
      <c r="L72" s="280"/>
      <c r="M72" s="280"/>
      <c r="N72" s="276">
        <v>5140</v>
      </c>
      <c r="O72" s="341"/>
      <c r="P72" s="341"/>
      <c r="Q72" s="335">
        <v>2619</v>
      </c>
      <c r="R72" s="280"/>
      <c r="S72" s="280"/>
      <c r="T72" s="276">
        <v>2603</v>
      </c>
      <c r="U72" s="280"/>
      <c r="V72" s="280"/>
      <c r="W72" s="276">
        <v>2180</v>
      </c>
      <c r="X72" s="175"/>
      <c r="Y72" s="175"/>
      <c r="Z72" s="166">
        <v>724</v>
      </c>
      <c r="AA72" s="166">
        <v>19990.899999999998</v>
      </c>
      <c r="AB72" s="178"/>
    </row>
    <row r="73" spans="1:28" s="184" customFormat="1" ht="25.5">
      <c r="A73" s="134" t="s">
        <v>153</v>
      </c>
      <c r="B73" s="252" t="s">
        <v>654</v>
      </c>
      <c r="C73" s="180"/>
      <c r="D73" s="181"/>
      <c r="E73" s="181"/>
      <c r="F73" s="112"/>
      <c r="G73" s="112"/>
      <c r="H73" s="114">
        <v>600</v>
      </c>
      <c r="I73" s="272"/>
      <c r="J73" s="273"/>
      <c r="K73" s="277">
        <v>6800</v>
      </c>
      <c r="L73" s="272"/>
      <c r="M73" s="272"/>
      <c r="N73" s="277">
        <v>4296</v>
      </c>
      <c r="O73" s="336"/>
      <c r="P73" s="336"/>
      <c r="Q73" s="338">
        <v>1796</v>
      </c>
      <c r="R73" s="272"/>
      <c r="S73" s="272"/>
      <c r="T73" s="277">
        <v>1796</v>
      </c>
      <c r="U73" s="272"/>
      <c r="V73" s="272"/>
      <c r="W73" s="277">
        <v>1796</v>
      </c>
      <c r="X73" s="112"/>
      <c r="Y73" s="112"/>
      <c r="Z73" s="114">
        <v>724</v>
      </c>
      <c r="AA73" s="115">
        <v>16012</v>
      </c>
      <c r="AB73" s="183"/>
    </row>
    <row r="74" spans="1:28" s="184" customFormat="1" ht="22.5">
      <c r="A74" s="134" t="s">
        <v>154</v>
      </c>
      <c r="B74" s="226" t="s">
        <v>373</v>
      </c>
      <c r="C74" s="180"/>
      <c r="D74" s="181"/>
      <c r="E74" s="181"/>
      <c r="F74" s="112"/>
      <c r="G74" s="112"/>
      <c r="H74" s="114">
        <v>0</v>
      </c>
      <c r="I74" s="272"/>
      <c r="J74" s="273"/>
      <c r="K74" s="277">
        <v>0</v>
      </c>
      <c r="L74" s="272"/>
      <c r="M74" s="272"/>
      <c r="N74" s="277">
        <v>0</v>
      </c>
      <c r="O74" s="336"/>
      <c r="P74" s="336"/>
      <c r="Q74" s="338">
        <v>0</v>
      </c>
      <c r="R74" s="272"/>
      <c r="S74" s="272"/>
      <c r="T74" s="277">
        <v>0</v>
      </c>
      <c r="U74" s="272"/>
      <c r="V74" s="272"/>
      <c r="W74" s="277">
        <v>0</v>
      </c>
      <c r="X74" s="112"/>
      <c r="Y74" s="112"/>
      <c r="Z74" s="114">
        <v>685</v>
      </c>
      <c r="AA74" s="115">
        <v>685</v>
      </c>
      <c r="AB74" s="183"/>
    </row>
    <row r="75" spans="1:28" s="3" customFormat="1" ht="25.5">
      <c r="A75" s="134" t="s">
        <v>155</v>
      </c>
      <c r="B75" s="252" t="s">
        <v>87</v>
      </c>
      <c r="C75" s="172"/>
      <c r="D75" s="155"/>
      <c r="E75" s="155"/>
      <c r="F75" s="159"/>
      <c r="G75" s="159"/>
      <c r="H75" s="115">
        <v>596</v>
      </c>
      <c r="I75" s="270"/>
      <c r="J75" s="271"/>
      <c r="K75" s="260">
        <v>826.8</v>
      </c>
      <c r="L75" s="270"/>
      <c r="M75" s="270"/>
      <c r="N75" s="260">
        <v>427</v>
      </c>
      <c r="O75" s="328"/>
      <c r="P75" s="328"/>
      <c r="Q75" s="318">
        <v>416</v>
      </c>
      <c r="R75" s="270"/>
      <c r="S75" s="270"/>
      <c r="T75" s="260">
        <v>423</v>
      </c>
      <c r="U75" s="270"/>
      <c r="V75" s="270"/>
      <c r="W75" s="260">
        <v>0</v>
      </c>
      <c r="X75" s="159"/>
      <c r="Y75" s="159"/>
      <c r="Z75" s="115">
        <v>0</v>
      </c>
      <c r="AA75" s="115">
        <v>2688.8</v>
      </c>
      <c r="AB75" s="119"/>
    </row>
    <row r="76" spans="1:28" s="3" customFormat="1" ht="25.5">
      <c r="A76" s="134" t="s">
        <v>194</v>
      </c>
      <c r="B76" s="252" t="s">
        <v>651</v>
      </c>
      <c r="C76" s="172"/>
      <c r="D76" s="155"/>
      <c r="E76" s="155"/>
      <c r="F76" s="159"/>
      <c r="G76" s="159"/>
      <c r="H76" s="115">
        <v>0</v>
      </c>
      <c r="I76" s="270"/>
      <c r="J76" s="271"/>
      <c r="K76" s="282">
        <v>0</v>
      </c>
      <c r="L76" s="270"/>
      <c r="M76" s="270"/>
      <c r="N76" s="260">
        <v>0</v>
      </c>
      <c r="O76" s="328"/>
      <c r="P76" s="328"/>
      <c r="Q76" s="318">
        <v>0</v>
      </c>
      <c r="R76" s="270"/>
      <c r="S76" s="270"/>
      <c r="T76" s="260">
        <v>0</v>
      </c>
      <c r="U76" s="270"/>
      <c r="V76" s="270"/>
      <c r="W76" s="260">
        <v>0</v>
      </c>
      <c r="X76" s="159"/>
      <c r="Y76" s="159"/>
      <c r="Z76" s="115">
        <v>0</v>
      </c>
      <c r="AA76" s="115">
        <v>0</v>
      </c>
      <c r="AB76" s="119"/>
    </row>
    <row r="77" spans="1:28" s="3" customFormat="1" ht="25.5">
      <c r="A77" s="134" t="s">
        <v>214</v>
      </c>
      <c r="B77" s="252" t="s">
        <v>532</v>
      </c>
      <c r="C77" s="172"/>
      <c r="D77" s="155"/>
      <c r="E77" s="155"/>
      <c r="F77" s="159"/>
      <c r="G77" s="159"/>
      <c r="H77" s="115">
        <v>922.1</v>
      </c>
      <c r="I77" s="270"/>
      <c r="J77" s="271"/>
      <c r="K77" s="260">
        <v>4169</v>
      </c>
      <c r="L77" s="270"/>
      <c r="M77" s="270"/>
      <c r="N77" s="260">
        <v>417</v>
      </c>
      <c r="O77" s="328"/>
      <c r="P77" s="328"/>
      <c r="Q77" s="318">
        <v>407</v>
      </c>
      <c r="R77" s="270"/>
      <c r="S77" s="270"/>
      <c r="T77" s="260">
        <v>384</v>
      </c>
      <c r="U77" s="270"/>
      <c r="V77" s="270"/>
      <c r="W77" s="260">
        <v>384</v>
      </c>
      <c r="X77" s="159"/>
      <c r="Y77" s="159"/>
      <c r="Z77" s="115">
        <v>0</v>
      </c>
      <c r="AA77" s="115">
        <v>6299.1</v>
      </c>
      <c r="AB77" s="119"/>
    </row>
    <row r="78" spans="1:28" s="3" customFormat="1" ht="38.25">
      <c r="A78" s="134" t="s">
        <v>215</v>
      </c>
      <c r="B78" s="72" t="s">
        <v>318</v>
      </c>
      <c r="C78" s="155"/>
      <c r="D78" s="155"/>
      <c r="E78" s="155"/>
      <c r="F78" s="159"/>
      <c r="G78" s="159"/>
      <c r="H78" s="115">
        <v>101</v>
      </c>
      <c r="I78" s="270"/>
      <c r="J78" s="271"/>
      <c r="K78" s="282">
        <v>0</v>
      </c>
      <c r="L78" s="270"/>
      <c r="M78" s="270"/>
      <c r="N78" s="260">
        <v>0</v>
      </c>
      <c r="O78" s="328"/>
      <c r="P78" s="328"/>
      <c r="Q78" s="318">
        <v>0</v>
      </c>
      <c r="R78" s="270"/>
      <c r="S78" s="270"/>
      <c r="T78" s="260">
        <v>0</v>
      </c>
      <c r="U78" s="270"/>
      <c r="V78" s="270"/>
      <c r="W78" s="260">
        <v>0</v>
      </c>
      <c r="X78" s="159"/>
      <c r="Y78" s="159"/>
      <c r="Z78" s="115">
        <v>0</v>
      </c>
      <c r="AA78" s="115">
        <v>101</v>
      </c>
      <c r="AB78" s="119"/>
    </row>
    <row r="79" spans="1:28" s="3" customFormat="1" ht="38.25">
      <c r="A79" s="310" t="s">
        <v>216</v>
      </c>
      <c r="B79" s="72" t="s">
        <v>90</v>
      </c>
      <c r="C79" s="155"/>
      <c r="D79" s="155"/>
      <c r="E79" s="155"/>
      <c r="F79" s="159"/>
      <c r="G79" s="159"/>
      <c r="H79" s="115">
        <v>0</v>
      </c>
      <c r="I79" s="270"/>
      <c r="J79" s="271"/>
      <c r="K79" s="282">
        <v>0</v>
      </c>
      <c r="L79" s="270"/>
      <c r="M79" s="270"/>
      <c r="N79" s="260">
        <v>0</v>
      </c>
      <c r="O79" s="328"/>
      <c r="P79" s="328"/>
      <c r="Q79" s="318">
        <v>0</v>
      </c>
      <c r="R79" s="270"/>
      <c r="S79" s="270"/>
      <c r="T79" s="260">
        <v>0</v>
      </c>
      <c r="U79" s="270"/>
      <c r="V79" s="270"/>
      <c r="W79" s="260">
        <v>0</v>
      </c>
      <c r="X79" s="159"/>
      <c r="Y79" s="159"/>
      <c r="Z79" s="115">
        <v>0</v>
      </c>
      <c r="AA79" s="115">
        <v>0</v>
      </c>
      <c r="AB79" s="119"/>
    </row>
    <row r="80" spans="1:28" s="3" customFormat="1" ht="63.75">
      <c r="A80" s="134" t="s">
        <v>380</v>
      </c>
      <c r="B80" s="72" t="s">
        <v>633</v>
      </c>
      <c r="C80" s="155"/>
      <c r="D80" s="155"/>
      <c r="E80" s="155"/>
      <c r="F80" s="159"/>
      <c r="G80" s="159"/>
      <c r="H80" s="115">
        <v>0</v>
      </c>
      <c r="I80" s="270"/>
      <c r="J80" s="271"/>
      <c r="K80" s="282">
        <v>0</v>
      </c>
      <c r="L80" s="270"/>
      <c r="M80" s="270"/>
      <c r="N80" s="260">
        <v>0</v>
      </c>
      <c r="O80" s="328"/>
      <c r="P80" s="328"/>
      <c r="Q80" s="318">
        <v>0</v>
      </c>
      <c r="R80" s="270"/>
      <c r="S80" s="270"/>
      <c r="T80" s="260">
        <v>0</v>
      </c>
      <c r="U80" s="270"/>
      <c r="V80" s="270"/>
      <c r="W80" s="260">
        <v>0</v>
      </c>
      <c r="X80" s="159"/>
      <c r="Y80" s="159"/>
      <c r="Z80" s="115">
        <v>0</v>
      </c>
      <c r="AA80" s="115">
        <v>0</v>
      </c>
      <c r="AB80" s="119"/>
    </row>
    <row r="81" spans="1:41" s="3" customFormat="1" ht="25.5">
      <c r="A81" s="310" t="s">
        <v>491</v>
      </c>
      <c r="B81" s="366" t="s">
        <v>442</v>
      </c>
      <c r="C81" s="155"/>
      <c r="D81" s="155"/>
      <c r="E81" s="155"/>
      <c r="F81" s="159"/>
      <c r="G81" s="159"/>
      <c r="H81" s="115">
        <v>112</v>
      </c>
      <c r="I81" s="270"/>
      <c r="J81" s="271"/>
      <c r="K81" s="282">
        <v>0</v>
      </c>
      <c r="L81" s="270"/>
      <c r="M81" s="270"/>
      <c r="N81" s="260">
        <v>0</v>
      </c>
      <c r="O81" s="328"/>
      <c r="P81" s="328"/>
      <c r="Q81" s="318">
        <v>0</v>
      </c>
      <c r="R81" s="270"/>
      <c r="S81" s="270"/>
      <c r="T81" s="260">
        <v>0</v>
      </c>
      <c r="U81" s="270"/>
      <c r="V81" s="270"/>
      <c r="W81" s="260">
        <v>0</v>
      </c>
      <c r="X81" s="159"/>
      <c r="Y81" s="159"/>
      <c r="Z81" s="115">
        <v>0</v>
      </c>
      <c r="AA81" s="115">
        <v>112</v>
      </c>
      <c r="AB81" s="119"/>
    </row>
    <row r="82" spans="1:41" s="3" customFormat="1" ht="15.75" customHeight="1">
      <c r="A82" s="121" t="s">
        <v>320</v>
      </c>
      <c r="B82" s="471" t="s">
        <v>179</v>
      </c>
      <c r="C82" s="472"/>
      <c r="D82" s="472"/>
      <c r="E82" s="472"/>
      <c r="F82" s="472"/>
      <c r="G82" s="472"/>
      <c r="H82" s="472"/>
      <c r="I82" s="472"/>
      <c r="J82" s="472"/>
      <c r="K82" s="472"/>
      <c r="L82" s="472"/>
      <c r="M82" s="472"/>
      <c r="N82" s="472"/>
      <c r="O82" s="472"/>
      <c r="P82" s="472"/>
      <c r="Q82" s="472"/>
      <c r="R82" s="472"/>
      <c r="S82" s="472"/>
      <c r="T82" s="472"/>
      <c r="U82" s="472"/>
      <c r="V82" s="472"/>
      <c r="W82" s="472"/>
      <c r="X82" s="472"/>
      <c r="Y82" s="472"/>
      <c r="Z82" s="472"/>
      <c r="AA82" s="473"/>
      <c r="AB82" s="123"/>
      <c r="AC82" s="124"/>
      <c r="AD82" s="124"/>
      <c r="AE82" s="124"/>
      <c r="AF82" s="124"/>
      <c r="AG82" s="124"/>
      <c r="AH82" s="124"/>
      <c r="AI82" s="125"/>
      <c r="AJ82" s="125"/>
      <c r="AK82" s="125"/>
      <c r="AL82" s="125"/>
      <c r="AM82" s="125"/>
      <c r="AN82" s="126"/>
      <c r="AO82" s="126"/>
    </row>
    <row r="83" spans="1:41" s="3" customFormat="1" ht="90">
      <c r="A83" s="134" t="s">
        <v>160</v>
      </c>
      <c r="B83" s="186" t="s">
        <v>156</v>
      </c>
      <c r="C83" s="241" t="s">
        <v>157</v>
      </c>
      <c r="D83" s="113" t="s">
        <v>584</v>
      </c>
      <c r="E83" s="135" t="s">
        <v>69</v>
      </c>
      <c r="F83" s="112">
        <v>0</v>
      </c>
      <c r="G83" s="112">
        <v>0</v>
      </c>
      <c r="H83" s="182">
        <v>0</v>
      </c>
      <c r="I83" s="272">
        <v>0</v>
      </c>
      <c r="J83" s="272">
        <v>0</v>
      </c>
      <c r="K83" s="283">
        <v>0</v>
      </c>
      <c r="L83" s="272">
        <v>0</v>
      </c>
      <c r="M83" s="272">
        <v>0</v>
      </c>
      <c r="N83" s="283">
        <v>0</v>
      </c>
      <c r="O83" s="336">
        <v>0</v>
      </c>
      <c r="P83" s="336">
        <v>0</v>
      </c>
      <c r="Q83" s="342">
        <v>0</v>
      </c>
      <c r="R83" s="272">
        <v>0</v>
      </c>
      <c r="S83" s="272">
        <v>0</v>
      </c>
      <c r="T83" s="283">
        <v>0</v>
      </c>
      <c r="U83" s="272">
        <v>0</v>
      </c>
      <c r="V83" s="272">
        <v>0</v>
      </c>
      <c r="W83" s="283">
        <v>0</v>
      </c>
      <c r="X83" s="112">
        <v>0</v>
      </c>
      <c r="Y83" s="112">
        <v>0</v>
      </c>
      <c r="Z83" s="182">
        <v>0</v>
      </c>
      <c r="AA83" s="187">
        <v>0</v>
      </c>
      <c r="AB83" s="123"/>
      <c r="AC83" s="124"/>
      <c r="AD83" s="124"/>
      <c r="AE83" s="124"/>
      <c r="AF83" s="124"/>
      <c r="AG83" s="124"/>
      <c r="AH83" s="124"/>
      <c r="AI83" s="125"/>
      <c r="AJ83" s="125"/>
      <c r="AK83" s="125"/>
      <c r="AL83" s="125"/>
      <c r="AM83" s="125"/>
      <c r="AN83" s="126"/>
      <c r="AO83" s="126"/>
    </row>
    <row r="84" spans="1:41" s="3" customFormat="1" ht="78.75">
      <c r="A84" s="134" t="s">
        <v>161</v>
      </c>
      <c r="B84" s="186" t="s">
        <v>158</v>
      </c>
      <c r="C84" s="241" t="s">
        <v>655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272">
        <v>0</v>
      </c>
      <c r="M84" s="272">
        <v>0</v>
      </c>
      <c r="N84" s="283">
        <v>0</v>
      </c>
      <c r="O84" s="336">
        <v>0</v>
      </c>
      <c r="P84" s="336">
        <v>0</v>
      </c>
      <c r="Q84" s="342">
        <v>0</v>
      </c>
      <c r="R84" s="272">
        <v>0</v>
      </c>
      <c r="S84" s="272">
        <v>0</v>
      </c>
      <c r="T84" s="283">
        <v>0</v>
      </c>
      <c r="U84" s="272">
        <v>0</v>
      </c>
      <c r="V84" s="272">
        <v>0</v>
      </c>
      <c r="W84" s="283">
        <v>0</v>
      </c>
      <c r="X84" s="112">
        <v>0</v>
      </c>
      <c r="Y84" s="112">
        <v>0</v>
      </c>
      <c r="Z84" s="182">
        <v>0</v>
      </c>
      <c r="AA84" s="187">
        <v>0</v>
      </c>
      <c r="AB84" s="123"/>
      <c r="AC84" s="124"/>
      <c r="AD84" s="124"/>
      <c r="AE84" s="124"/>
      <c r="AF84" s="124"/>
      <c r="AG84" s="124"/>
      <c r="AH84" s="124"/>
      <c r="AI84" s="125"/>
      <c r="AJ84" s="125"/>
      <c r="AK84" s="125"/>
      <c r="AL84" s="125"/>
      <c r="AM84" s="125"/>
      <c r="AN84" s="126"/>
      <c r="AO84" s="126"/>
    </row>
    <row r="85" spans="1:41" s="3" customFormat="1" ht="78.75">
      <c r="A85" s="134" t="s">
        <v>162</v>
      </c>
      <c r="B85" s="186" t="s">
        <v>159</v>
      </c>
      <c r="C85" s="241" t="s">
        <v>181</v>
      </c>
      <c r="D85" s="113" t="s">
        <v>584</v>
      </c>
      <c r="E85" s="135" t="s">
        <v>69</v>
      </c>
      <c r="F85" s="112">
        <v>0</v>
      </c>
      <c r="G85" s="112">
        <v>0</v>
      </c>
      <c r="H85" s="182">
        <v>0</v>
      </c>
      <c r="I85" s="272">
        <v>0</v>
      </c>
      <c r="J85" s="272">
        <v>0</v>
      </c>
      <c r="K85" s="283">
        <v>0</v>
      </c>
      <c r="L85" s="272">
        <v>0</v>
      </c>
      <c r="M85" s="272">
        <v>0</v>
      </c>
      <c r="N85" s="283">
        <v>0</v>
      </c>
      <c r="O85" s="336">
        <v>0</v>
      </c>
      <c r="P85" s="336">
        <v>0</v>
      </c>
      <c r="Q85" s="342">
        <v>0</v>
      </c>
      <c r="R85" s="272">
        <v>0</v>
      </c>
      <c r="S85" s="272">
        <v>0</v>
      </c>
      <c r="T85" s="283">
        <v>0</v>
      </c>
      <c r="U85" s="272">
        <v>0</v>
      </c>
      <c r="V85" s="272">
        <v>0</v>
      </c>
      <c r="W85" s="283">
        <v>0</v>
      </c>
      <c r="X85" s="112">
        <v>0</v>
      </c>
      <c r="Y85" s="112">
        <v>0</v>
      </c>
      <c r="Z85" s="182">
        <v>0</v>
      </c>
      <c r="AA85" s="187">
        <v>0</v>
      </c>
      <c r="AB85" s="123"/>
      <c r="AC85" s="124"/>
      <c r="AD85" s="124"/>
      <c r="AE85" s="124"/>
      <c r="AF85" s="124"/>
      <c r="AG85" s="124"/>
      <c r="AH85" s="124"/>
      <c r="AI85" s="125"/>
      <c r="AJ85" s="125"/>
      <c r="AK85" s="125"/>
      <c r="AL85" s="125"/>
      <c r="AM85" s="125"/>
      <c r="AN85" s="126"/>
      <c r="AO85" s="126"/>
    </row>
    <row r="86" spans="1:41" s="153" customFormat="1" ht="18.75" customHeight="1">
      <c r="A86" s="134" t="s">
        <v>163</v>
      </c>
      <c r="B86" s="469" t="s">
        <v>174</v>
      </c>
      <c r="C86" s="470"/>
      <c r="D86" s="188"/>
      <c r="E86" s="188"/>
      <c r="F86" s="188"/>
      <c r="G86" s="188"/>
      <c r="H86" s="189">
        <v>0</v>
      </c>
      <c r="I86" s="284"/>
      <c r="J86" s="284"/>
      <c r="K86" s="285">
        <v>0</v>
      </c>
      <c r="L86" s="284"/>
      <c r="M86" s="284"/>
      <c r="N86" s="285">
        <v>0</v>
      </c>
      <c r="O86" s="343"/>
      <c r="P86" s="343"/>
      <c r="Q86" s="344">
        <v>0</v>
      </c>
      <c r="R86" s="284"/>
      <c r="S86" s="284"/>
      <c r="T86" s="285">
        <v>0</v>
      </c>
      <c r="U86" s="284"/>
      <c r="V86" s="284"/>
      <c r="W86" s="285">
        <v>0</v>
      </c>
      <c r="X86" s="188"/>
      <c r="Y86" s="188"/>
      <c r="Z86" s="189">
        <v>0</v>
      </c>
      <c r="AA86" s="190">
        <v>0</v>
      </c>
      <c r="AB86" s="191"/>
      <c r="AC86" s="192"/>
      <c r="AD86" s="192"/>
      <c r="AE86" s="192"/>
      <c r="AF86" s="192"/>
      <c r="AG86" s="192"/>
      <c r="AH86" s="192"/>
      <c r="AI86" s="193"/>
      <c r="AJ86" s="193"/>
      <c r="AK86" s="193"/>
      <c r="AL86" s="193"/>
      <c r="AM86" s="193"/>
      <c r="AN86" s="194"/>
      <c r="AO86" s="194"/>
    </row>
    <row r="87" spans="1:41" s="3" customFormat="1" ht="22.5">
      <c r="A87" s="134" t="s">
        <v>168</v>
      </c>
      <c r="B87" s="241" t="s">
        <v>157</v>
      </c>
      <c r="C87" s="195"/>
      <c r="D87" s="196"/>
      <c r="E87" s="196"/>
      <c r="F87" s="196"/>
      <c r="G87" s="196"/>
      <c r="H87" s="197">
        <v>0</v>
      </c>
      <c r="I87" s="286"/>
      <c r="J87" s="286"/>
      <c r="K87" s="287">
        <v>0</v>
      </c>
      <c r="L87" s="286"/>
      <c r="M87" s="286"/>
      <c r="N87" s="287">
        <v>0</v>
      </c>
      <c r="O87" s="345"/>
      <c r="P87" s="345"/>
      <c r="Q87" s="346">
        <v>0</v>
      </c>
      <c r="R87" s="286"/>
      <c r="S87" s="286"/>
      <c r="T87" s="287">
        <v>0</v>
      </c>
      <c r="U87" s="286"/>
      <c r="V87" s="286"/>
      <c r="W87" s="287">
        <v>0</v>
      </c>
      <c r="X87" s="196"/>
      <c r="Y87" s="196"/>
      <c r="Z87" s="197">
        <v>0</v>
      </c>
      <c r="AA87" s="187">
        <v>0</v>
      </c>
      <c r="AB87" s="123"/>
      <c r="AC87" s="124"/>
      <c r="AD87" s="124"/>
      <c r="AE87" s="124"/>
      <c r="AF87" s="124"/>
      <c r="AG87" s="124"/>
      <c r="AH87" s="124"/>
      <c r="AI87" s="125"/>
      <c r="AJ87" s="125"/>
      <c r="AK87" s="125"/>
      <c r="AL87" s="125"/>
      <c r="AM87" s="125"/>
      <c r="AN87" s="126"/>
      <c r="AO87" s="126"/>
    </row>
    <row r="88" spans="1:41" s="3" customFormat="1" ht="22.5">
      <c r="A88" s="134" t="s">
        <v>169</v>
      </c>
      <c r="B88" s="241" t="s">
        <v>656</v>
      </c>
      <c r="C88" s="195"/>
      <c r="D88" s="196"/>
      <c r="E88" s="196"/>
      <c r="F88" s="196"/>
      <c r="G88" s="196"/>
      <c r="H88" s="197">
        <v>0</v>
      </c>
      <c r="I88" s="286"/>
      <c r="J88" s="286"/>
      <c r="K88" s="287">
        <v>0</v>
      </c>
      <c r="L88" s="286"/>
      <c r="M88" s="286"/>
      <c r="N88" s="287">
        <v>0</v>
      </c>
      <c r="O88" s="345"/>
      <c r="P88" s="345"/>
      <c r="Q88" s="346">
        <v>0</v>
      </c>
      <c r="R88" s="286"/>
      <c r="S88" s="286"/>
      <c r="T88" s="287">
        <v>0</v>
      </c>
      <c r="U88" s="286"/>
      <c r="V88" s="286"/>
      <c r="W88" s="287">
        <v>0</v>
      </c>
      <c r="X88" s="196"/>
      <c r="Y88" s="196"/>
      <c r="Z88" s="197">
        <v>0</v>
      </c>
      <c r="AA88" s="197">
        <v>0</v>
      </c>
      <c r="AB88" s="123"/>
      <c r="AC88" s="124"/>
      <c r="AD88" s="124"/>
      <c r="AE88" s="124"/>
      <c r="AF88" s="124"/>
      <c r="AG88" s="124"/>
      <c r="AH88" s="124"/>
      <c r="AI88" s="125"/>
      <c r="AJ88" s="125"/>
      <c r="AK88" s="125"/>
      <c r="AL88" s="125"/>
      <c r="AM88" s="125"/>
      <c r="AN88" s="126"/>
      <c r="AO88" s="126"/>
    </row>
    <row r="89" spans="1:41" s="3" customFormat="1" ht="22.5">
      <c r="A89" s="134" t="s">
        <v>170</v>
      </c>
      <c r="B89" s="241" t="s">
        <v>181</v>
      </c>
      <c r="C89" s="196"/>
      <c r="D89" s="196"/>
      <c r="E89" s="196"/>
      <c r="F89" s="196"/>
      <c r="G89" s="196"/>
      <c r="H89" s="197">
        <v>0</v>
      </c>
      <c r="I89" s="286"/>
      <c r="J89" s="286"/>
      <c r="K89" s="287">
        <v>0</v>
      </c>
      <c r="L89" s="286"/>
      <c r="M89" s="286"/>
      <c r="N89" s="287">
        <v>0</v>
      </c>
      <c r="O89" s="345"/>
      <c r="P89" s="345"/>
      <c r="Q89" s="346">
        <v>0</v>
      </c>
      <c r="R89" s="286"/>
      <c r="S89" s="286"/>
      <c r="T89" s="286">
        <v>0</v>
      </c>
      <c r="U89" s="286"/>
      <c r="V89" s="286"/>
      <c r="W89" s="286">
        <v>0</v>
      </c>
      <c r="X89" s="196"/>
      <c r="Y89" s="196"/>
      <c r="Z89" s="196">
        <v>0</v>
      </c>
      <c r="AA89" s="196">
        <v>0</v>
      </c>
      <c r="AB89" s="123"/>
      <c r="AC89" s="124"/>
      <c r="AD89" s="124"/>
      <c r="AE89" s="124"/>
      <c r="AF89" s="124"/>
      <c r="AG89" s="124"/>
      <c r="AH89" s="124"/>
      <c r="AI89" s="125"/>
      <c r="AJ89" s="125"/>
      <c r="AK89" s="125"/>
      <c r="AL89" s="125"/>
      <c r="AM89" s="125"/>
      <c r="AN89" s="126"/>
      <c r="AO89" s="126"/>
    </row>
    <row r="90" spans="1:41" s="3" customFormat="1" ht="15.75" customHeight="1">
      <c r="A90" s="121" t="s">
        <v>217</v>
      </c>
      <c r="B90" s="461" t="s">
        <v>218</v>
      </c>
      <c r="C90" s="462"/>
      <c r="D90" s="462"/>
      <c r="E90" s="462"/>
      <c r="F90" s="462"/>
      <c r="G90" s="462"/>
      <c r="H90" s="462"/>
      <c r="I90" s="462"/>
      <c r="J90" s="462"/>
      <c r="K90" s="462"/>
      <c r="L90" s="462"/>
      <c r="M90" s="462"/>
      <c r="N90" s="462"/>
      <c r="O90" s="462"/>
      <c r="P90" s="462"/>
      <c r="Q90" s="462"/>
      <c r="R90" s="462"/>
      <c r="S90" s="462"/>
      <c r="T90" s="462"/>
      <c r="U90" s="462"/>
      <c r="V90" s="462"/>
      <c r="W90" s="462"/>
      <c r="X90" s="462"/>
      <c r="Y90" s="462"/>
      <c r="Z90" s="462"/>
      <c r="AA90" s="463"/>
      <c r="AB90" s="123"/>
      <c r="AC90" s="124"/>
      <c r="AD90" s="124"/>
      <c r="AE90" s="124"/>
      <c r="AF90" s="124"/>
      <c r="AG90" s="124"/>
      <c r="AH90" s="124"/>
      <c r="AI90" s="125"/>
      <c r="AJ90" s="125"/>
      <c r="AK90" s="125"/>
      <c r="AL90" s="125"/>
      <c r="AM90" s="125"/>
      <c r="AN90" s="126"/>
      <c r="AO90" s="126"/>
    </row>
    <row r="91" spans="1:41" s="3" customFormat="1" ht="191.25">
      <c r="A91" s="134" t="s">
        <v>160</v>
      </c>
      <c r="B91" s="367" t="s">
        <v>176</v>
      </c>
      <c r="C91" s="368" t="s">
        <v>634</v>
      </c>
      <c r="D91" s="369" t="s">
        <v>584</v>
      </c>
      <c r="E91" s="370" t="s">
        <v>616</v>
      </c>
      <c r="F91" s="371" t="s">
        <v>635</v>
      </c>
      <c r="G91" s="369" t="s">
        <v>336</v>
      </c>
      <c r="H91" s="372">
        <v>4746</v>
      </c>
      <c r="I91" s="371" t="s">
        <v>636</v>
      </c>
      <c r="J91" s="369" t="s">
        <v>528</v>
      </c>
      <c r="K91" s="372">
        <v>5209</v>
      </c>
      <c r="L91" s="371" t="s">
        <v>637</v>
      </c>
      <c r="M91" s="369" t="s">
        <v>528</v>
      </c>
      <c r="N91" s="372">
        <v>4926</v>
      </c>
      <c r="O91" s="373" t="s">
        <v>615</v>
      </c>
      <c r="P91" s="374" t="s">
        <v>615</v>
      </c>
      <c r="Q91" s="375">
        <v>0</v>
      </c>
      <c r="R91" s="371" t="s">
        <v>615</v>
      </c>
      <c r="S91" s="369" t="s">
        <v>615</v>
      </c>
      <c r="T91" s="372">
        <v>0</v>
      </c>
      <c r="U91" s="371" t="s">
        <v>615</v>
      </c>
      <c r="V91" s="369" t="s">
        <v>615</v>
      </c>
      <c r="W91" s="372">
        <v>0</v>
      </c>
      <c r="X91" s="371" t="s">
        <v>615</v>
      </c>
      <c r="Y91" s="369" t="s">
        <v>615</v>
      </c>
      <c r="Z91" s="372">
        <v>0</v>
      </c>
      <c r="AA91" s="363">
        <v>14881</v>
      </c>
      <c r="AB91" s="119"/>
    </row>
    <row r="92" spans="1:41" s="3" customFormat="1" ht="90">
      <c r="A92" s="134" t="s">
        <v>161</v>
      </c>
      <c r="B92" s="376" t="s">
        <v>182</v>
      </c>
      <c r="C92" s="241" t="s">
        <v>157</v>
      </c>
      <c r="D92" s="369" t="s">
        <v>584</v>
      </c>
      <c r="E92" s="370" t="s">
        <v>69</v>
      </c>
      <c r="F92" s="377">
        <v>0</v>
      </c>
      <c r="G92" s="377">
        <v>0</v>
      </c>
      <c r="H92" s="372">
        <v>0</v>
      </c>
      <c r="I92" s="377">
        <v>0</v>
      </c>
      <c r="J92" s="377">
        <v>0</v>
      </c>
      <c r="K92" s="372">
        <v>0</v>
      </c>
      <c r="L92" s="377">
        <v>0</v>
      </c>
      <c r="M92" s="377">
        <v>0</v>
      </c>
      <c r="N92" s="372">
        <v>0</v>
      </c>
      <c r="O92" s="378">
        <v>0</v>
      </c>
      <c r="P92" s="378">
        <v>0</v>
      </c>
      <c r="Q92" s="375">
        <v>0</v>
      </c>
      <c r="R92" s="377">
        <v>0</v>
      </c>
      <c r="S92" s="377">
        <v>0</v>
      </c>
      <c r="T92" s="372">
        <v>0</v>
      </c>
      <c r="U92" s="377">
        <v>0</v>
      </c>
      <c r="V92" s="377">
        <v>0</v>
      </c>
      <c r="W92" s="372">
        <v>0</v>
      </c>
      <c r="X92" s="377">
        <v>0</v>
      </c>
      <c r="Y92" s="377">
        <v>0</v>
      </c>
      <c r="Z92" s="372">
        <v>0</v>
      </c>
      <c r="AA92" s="379">
        <v>0</v>
      </c>
      <c r="AB92" s="119"/>
    </row>
    <row r="93" spans="1:41" s="3" customFormat="1" ht="90">
      <c r="A93" s="134" t="s">
        <v>162</v>
      </c>
      <c r="B93" s="376" t="s">
        <v>180</v>
      </c>
      <c r="C93" s="241" t="s">
        <v>657</v>
      </c>
      <c r="D93" s="369" t="s">
        <v>584</v>
      </c>
      <c r="E93" s="370" t="s">
        <v>69</v>
      </c>
      <c r="F93" s="377">
        <v>0</v>
      </c>
      <c r="G93" s="377">
        <v>0</v>
      </c>
      <c r="H93" s="372">
        <v>0</v>
      </c>
      <c r="I93" s="377">
        <v>0</v>
      </c>
      <c r="J93" s="377">
        <v>0</v>
      </c>
      <c r="K93" s="372">
        <v>0</v>
      </c>
      <c r="L93" s="380">
        <v>0</v>
      </c>
      <c r="M93" s="380">
        <v>0</v>
      </c>
      <c r="N93" s="372">
        <v>0</v>
      </c>
      <c r="O93" s="381">
        <v>0</v>
      </c>
      <c r="P93" s="381">
        <v>0</v>
      </c>
      <c r="Q93" s="375">
        <v>0</v>
      </c>
      <c r="R93" s="380">
        <v>0</v>
      </c>
      <c r="S93" s="380">
        <v>0</v>
      </c>
      <c r="T93" s="372">
        <v>0</v>
      </c>
      <c r="U93" s="380">
        <v>0</v>
      </c>
      <c r="V93" s="380">
        <v>0</v>
      </c>
      <c r="W93" s="372">
        <v>0</v>
      </c>
      <c r="X93" s="380">
        <v>0</v>
      </c>
      <c r="Y93" s="380">
        <v>0</v>
      </c>
      <c r="Z93" s="372">
        <v>0</v>
      </c>
      <c r="AA93" s="379">
        <v>0</v>
      </c>
      <c r="AB93" s="123"/>
    </row>
    <row r="94" spans="1:41" s="153" customFormat="1" ht="18.75" customHeight="1">
      <c r="A94" s="134" t="s">
        <v>161</v>
      </c>
      <c r="B94" s="503" t="s">
        <v>174</v>
      </c>
      <c r="C94" s="504"/>
      <c r="D94" s="382"/>
      <c r="E94" s="382"/>
      <c r="F94" s="382"/>
      <c r="G94" s="382"/>
      <c r="H94" s="383">
        <v>4746</v>
      </c>
      <c r="I94" s="382"/>
      <c r="J94" s="382"/>
      <c r="K94" s="383">
        <v>5209</v>
      </c>
      <c r="L94" s="382"/>
      <c r="M94" s="382"/>
      <c r="N94" s="383">
        <v>4926</v>
      </c>
      <c r="O94" s="384"/>
      <c r="P94" s="384"/>
      <c r="Q94" s="385">
        <v>0</v>
      </c>
      <c r="R94" s="382"/>
      <c r="S94" s="382"/>
      <c r="T94" s="383">
        <v>0</v>
      </c>
      <c r="U94" s="382"/>
      <c r="V94" s="382"/>
      <c r="W94" s="383">
        <v>0</v>
      </c>
      <c r="X94" s="382"/>
      <c r="Y94" s="382"/>
      <c r="Z94" s="383">
        <v>0</v>
      </c>
      <c r="AA94" s="383">
        <v>14881</v>
      </c>
      <c r="AB94" s="152"/>
    </row>
    <row r="95" spans="1:41" s="3" customFormat="1" ht="45">
      <c r="A95" s="134" t="s">
        <v>162</v>
      </c>
      <c r="B95" s="368" t="s">
        <v>618</v>
      </c>
      <c r="C95" s="386"/>
      <c r="D95" s="377"/>
      <c r="E95" s="377"/>
      <c r="F95" s="377"/>
      <c r="G95" s="377"/>
      <c r="H95" s="379">
        <v>4746</v>
      </c>
      <c r="I95" s="377"/>
      <c r="J95" s="377"/>
      <c r="K95" s="379">
        <v>5209</v>
      </c>
      <c r="L95" s="377"/>
      <c r="M95" s="377"/>
      <c r="N95" s="379">
        <v>4926</v>
      </c>
      <c r="O95" s="378"/>
      <c r="P95" s="378"/>
      <c r="Q95" s="387">
        <v>0</v>
      </c>
      <c r="R95" s="377"/>
      <c r="S95" s="377"/>
      <c r="T95" s="379">
        <v>0</v>
      </c>
      <c r="U95" s="377"/>
      <c r="V95" s="377"/>
      <c r="W95" s="379">
        <v>0</v>
      </c>
      <c r="X95" s="377"/>
      <c r="Y95" s="377"/>
      <c r="Z95" s="379">
        <v>0</v>
      </c>
      <c r="AA95" s="379">
        <v>14881</v>
      </c>
      <c r="AB95" s="119"/>
    </row>
    <row r="96" spans="1:41" s="3" customFormat="1" ht="25.5" hidden="1" customHeight="1">
      <c r="A96" s="134" t="s">
        <v>173</v>
      </c>
      <c r="B96" s="370" t="s">
        <v>157</v>
      </c>
      <c r="C96" s="386"/>
      <c r="D96" s="377"/>
      <c r="E96" s="377"/>
      <c r="F96" s="377"/>
      <c r="G96" s="377"/>
      <c r="H96" s="379">
        <v>0</v>
      </c>
      <c r="I96" s="377"/>
      <c r="J96" s="377"/>
      <c r="K96" s="379">
        <v>0</v>
      </c>
      <c r="L96" s="377"/>
      <c r="M96" s="377"/>
      <c r="N96" s="379">
        <v>0</v>
      </c>
      <c r="O96" s="378"/>
      <c r="P96" s="378"/>
      <c r="Q96" s="387">
        <v>0</v>
      </c>
      <c r="R96" s="377"/>
      <c r="S96" s="377"/>
      <c r="T96" s="379">
        <v>0</v>
      </c>
      <c r="U96" s="377"/>
      <c r="V96" s="377"/>
      <c r="W96" s="379">
        <v>0</v>
      </c>
      <c r="X96" s="377"/>
      <c r="Y96" s="377"/>
      <c r="Z96" s="379">
        <v>0</v>
      </c>
      <c r="AA96" s="379">
        <v>0</v>
      </c>
      <c r="AB96" s="119"/>
    </row>
    <row r="97" spans="1:43" s="3" customFormat="1" ht="19.5" customHeight="1">
      <c r="A97" s="134" t="s">
        <v>297</v>
      </c>
      <c r="B97" s="505" t="s">
        <v>381</v>
      </c>
      <c r="C97" s="505"/>
      <c r="D97" s="505"/>
      <c r="E97" s="505"/>
      <c r="F97" s="505"/>
      <c r="G97" s="505"/>
      <c r="H97" s="505"/>
      <c r="I97" s="505"/>
      <c r="J97" s="505"/>
      <c r="K97" s="505"/>
      <c r="L97" s="505"/>
      <c r="M97" s="505"/>
      <c r="N97" s="505"/>
      <c r="O97" s="505"/>
      <c r="P97" s="505"/>
      <c r="Q97" s="505"/>
      <c r="R97" s="505"/>
      <c r="S97" s="505"/>
      <c r="T97" s="505"/>
      <c r="U97" s="505"/>
      <c r="V97" s="505"/>
      <c r="W97" s="505"/>
      <c r="X97" s="505"/>
      <c r="Y97" s="505"/>
      <c r="Z97" s="505"/>
      <c r="AA97" s="505"/>
      <c r="AB97" s="248"/>
      <c r="AC97" s="248"/>
      <c r="AD97" s="248"/>
      <c r="AE97" s="248"/>
      <c r="AF97" s="248"/>
      <c r="AG97" s="248"/>
      <c r="AH97" s="248"/>
      <c r="AI97" s="248"/>
      <c r="AJ97" s="248"/>
      <c r="AK97" s="248"/>
      <c r="AL97" s="248"/>
      <c r="AM97" s="248"/>
      <c r="AN97" s="248"/>
      <c r="AO97" s="126"/>
      <c r="AP97" s="126"/>
      <c r="AQ97" s="126"/>
    </row>
    <row r="98" spans="1:43" s="3" customFormat="1" ht="182.25" customHeight="1">
      <c r="A98" s="134" t="s">
        <v>164</v>
      </c>
      <c r="B98" s="388" t="s">
        <v>382</v>
      </c>
      <c r="C98" s="240" t="s">
        <v>157</v>
      </c>
      <c r="D98" s="369" t="s">
        <v>584</v>
      </c>
      <c r="E98" s="370" t="s">
        <v>577</v>
      </c>
      <c r="F98" s="380">
        <v>0</v>
      </c>
      <c r="G98" s="369">
        <v>0</v>
      </c>
      <c r="H98" s="389">
        <v>0</v>
      </c>
      <c r="I98" s="380" t="s">
        <v>638</v>
      </c>
      <c r="J98" s="380" t="s">
        <v>639</v>
      </c>
      <c r="K98" s="379">
        <v>848</v>
      </c>
      <c r="L98" s="380" t="s">
        <v>640</v>
      </c>
      <c r="M98" s="380" t="s">
        <v>641</v>
      </c>
      <c r="N98" s="379">
        <v>844</v>
      </c>
      <c r="O98" s="381" t="s">
        <v>642</v>
      </c>
      <c r="P98" s="381" t="s">
        <v>643</v>
      </c>
      <c r="Q98" s="387">
        <v>835</v>
      </c>
      <c r="R98" s="380">
        <v>0</v>
      </c>
      <c r="S98" s="369">
        <v>0</v>
      </c>
      <c r="T98" s="389">
        <v>0</v>
      </c>
      <c r="U98" s="380">
        <v>0</v>
      </c>
      <c r="V98" s="369">
        <v>0</v>
      </c>
      <c r="W98" s="389">
        <v>0</v>
      </c>
      <c r="X98" s="380">
        <v>0</v>
      </c>
      <c r="Y98" s="369">
        <v>0</v>
      </c>
      <c r="Z98" s="389">
        <v>0</v>
      </c>
      <c r="AA98" s="363">
        <v>2527</v>
      </c>
      <c r="AB98" s="119"/>
    </row>
    <row r="99" spans="1:43" s="3" customFormat="1" ht="25.5" customHeight="1">
      <c r="A99" s="134" t="s">
        <v>165</v>
      </c>
      <c r="B99" s="503" t="s">
        <v>385</v>
      </c>
      <c r="C99" s="504"/>
      <c r="D99" s="377"/>
      <c r="E99" s="377"/>
      <c r="F99" s="377"/>
      <c r="G99" s="377"/>
      <c r="H99" s="383">
        <v>0</v>
      </c>
      <c r="I99" s="382"/>
      <c r="J99" s="382"/>
      <c r="K99" s="383">
        <v>848</v>
      </c>
      <c r="L99" s="382"/>
      <c r="M99" s="382"/>
      <c r="N99" s="383">
        <v>844</v>
      </c>
      <c r="O99" s="384"/>
      <c r="P99" s="384"/>
      <c r="Q99" s="385">
        <v>835</v>
      </c>
      <c r="R99" s="382"/>
      <c r="S99" s="382"/>
      <c r="T99" s="383">
        <v>0</v>
      </c>
      <c r="U99" s="382"/>
      <c r="V99" s="382"/>
      <c r="W99" s="383">
        <v>0</v>
      </c>
      <c r="X99" s="382"/>
      <c r="Y99" s="382"/>
      <c r="Z99" s="383">
        <v>0</v>
      </c>
      <c r="AA99" s="383">
        <v>2527</v>
      </c>
      <c r="AB99" s="119"/>
    </row>
    <row r="100" spans="1:43" s="3" customFormat="1" ht="55.5" customHeight="1">
      <c r="A100" s="134" t="s">
        <v>166</v>
      </c>
      <c r="B100" s="240" t="s">
        <v>658</v>
      </c>
      <c r="C100" s="390"/>
      <c r="D100" s="377"/>
      <c r="E100" s="377"/>
      <c r="F100" s="377"/>
      <c r="G100" s="377"/>
      <c r="H100" s="379">
        <v>0</v>
      </c>
      <c r="I100" s="377"/>
      <c r="J100" s="377"/>
      <c r="K100" s="379">
        <v>848</v>
      </c>
      <c r="L100" s="377"/>
      <c r="M100" s="377"/>
      <c r="N100" s="379">
        <v>844</v>
      </c>
      <c r="O100" s="378"/>
      <c r="P100" s="378"/>
      <c r="Q100" s="387">
        <v>835</v>
      </c>
      <c r="R100" s="377"/>
      <c r="S100" s="377"/>
      <c r="T100" s="379">
        <v>0</v>
      </c>
      <c r="U100" s="377"/>
      <c r="V100" s="377"/>
      <c r="W100" s="379">
        <v>0</v>
      </c>
      <c r="X100" s="377"/>
      <c r="Y100" s="377"/>
      <c r="Z100" s="379">
        <v>0</v>
      </c>
      <c r="AA100" s="379">
        <v>2527</v>
      </c>
      <c r="AB100" s="119"/>
    </row>
    <row r="101" spans="1:43" s="3" customFormat="1" ht="31.5" customHeight="1">
      <c r="A101" s="134" t="s">
        <v>386</v>
      </c>
      <c r="B101" s="506" t="s">
        <v>175</v>
      </c>
      <c r="C101" s="507"/>
      <c r="D101" s="391"/>
      <c r="E101" s="391"/>
      <c r="F101" s="391"/>
      <c r="G101" s="391"/>
      <c r="H101" s="383">
        <v>7077.1</v>
      </c>
      <c r="I101" s="391"/>
      <c r="J101" s="391"/>
      <c r="K101" s="383">
        <v>17852.8</v>
      </c>
      <c r="L101" s="391"/>
      <c r="M101" s="391"/>
      <c r="N101" s="383">
        <v>10910</v>
      </c>
      <c r="O101" s="392"/>
      <c r="P101" s="392"/>
      <c r="Q101" s="385">
        <v>3454</v>
      </c>
      <c r="R101" s="391"/>
      <c r="S101" s="391"/>
      <c r="T101" s="383">
        <v>2603</v>
      </c>
      <c r="U101" s="391"/>
      <c r="V101" s="391"/>
      <c r="W101" s="383">
        <v>2180</v>
      </c>
      <c r="X101" s="391"/>
      <c r="Y101" s="391"/>
      <c r="Z101" s="383">
        <v>1409</v>
      </c>
      <c r="AA101" s="383">
        <v>45485.9</v>
      </c>
      <c r="AB101" s="119"/>
    </row>
    <row r="102" spans="1:43" s="3" customFormat="1" ht="51" customHeight="1">
      <c r="A102" s="134" t="s">
        <v>387</v>
      </c>
      <c r="B102" s="241" t="s">
        <v>655</v>
      </c>
      <c r="C102" s="155"/>
      <c r="D102" s="159"/>
      <c r="E102" s="159"/>
      <c r="F102" s="159"/>
      <c r="G102" s="159"/>
      <c r="H102" s="185">
        <v>600</v>
      </c>
      <c r="I102" s="270"/>
      <c r="J102" s="270"/>
      <c r="K102" s="282">
        <v>6800</v>
      </c>
      <c r="L102" s="270"/>
      <c r="M102" s="270"/>
      <c r="N102" s="282">
        <v>4296</v>
      </c>
      <c r="O102" s="328"/>
      <c r="P102" s="328"/>
      <c r="Q102" s="347">
        <v>1796</v>
      </c>
      <c r="R102" s="270"/>
      <c r="S102" s="270"/>
      <c r="T102" s="282">
        <v>1796</v>
      </c>
      <c r="U102" s="270"/>
      <c r="V102" s="270"/>
      <c r="W102" s="282">
        <v>1796</v>
      </c>
      <c r="X102" s="159"/>
      <c r="Y102" s="159"/>
      <c r="Z102" s="185">
        <v>724</v>
      </c>
      <c r="AA102" s="185">
        <v>17808</v>
      </c>
      <c r="AB102" s="119"/>
    </row>
    <row r="103" spans="1:43" s="3" customFormat="1" ht="22.5">
      <c r="A103" s="134" t="s">
        <v>388</v>
      </c>
      <c r="B103" s="226" t="s">
        <v>373</v>
      </c>
      <c r="C103" s="155"/>
      <c r="D103" s="159"/>
      <c r="E103" s="159"/>
      <c r="F103" s="159"/>
      <c r="G103" s="159"/>
      <c r="H103" s="185">
        <v>0</v>
      </c>
      <c r="I103" s="270"/>
      <c r="J103" s="270"/>
      <c r="K103" s="282">
        <v>0</v>
      </c>
      <c r="L103" s="270"/>
      <c r="M103" s="270"/>
      <c r="N103" s="282">
        <v>0</v>
      </c>
      <c r="O103" s="328"/>
      <c r="P103" s="328"/>
      <c r="Q103" s="347">
        <v>0</v>
      </c>
      <c r="R103" s="270"/>
      <c r="S103" s="270"/>
      <c r="T103" s="282">
        <v>0</v>
      </c>
      <c r="U103" s="270"/>
      <c r="V103" s="270"/>
      <c r="W103" s="282">
        <v>0</v>
      </c>
      <c r="X103" s="159"/>
      <c r="Y103" s="159"/>
      <c r="Z103" s="185">
        <v>685</v>
      </c>
      <c r="AA103" s="185">
        <v>685</v>
      </c>
      <c r="AB103" s="119"/>
    </row>
    <row r="104" spans="1:43" s="3" customFormat="1" ht="22.5">
      <c r="A104" s="134" t="s">
        <v>389</v>
      </c>
      <c r="B104" s="241" t="s">
        <v>659</v>
      </c>
      <c r="C104" s="155"/>
      <c r="D104" s="159"/>
      <c r="E104" s="159"/>
      <c r="F104" s="159"/>
      <c r="G104" s="159"/>
      <c r="H104" s="185">
        <v>596</v>
      </c>
      <c r="I104" s="270"/>
      <c r="J104" s="270"/>
      <c r="K104" s="282">
        <v>826.8</v>
      </c>
      <c r="L104" s="270"/>
      <c r="M104" s="270"/>
      <c r="N104" s="282">
        <v>427</v>
      </c>
      <c r="O104" s="328"/>
      <c r="P104" s="328"/>
      <c r="Q104" s="347">
        <v>416</v>
      </c>
      <c r="R104" s="270"/>
      <c r="S104" s="270"/>
      <c r="T104" s="282">
        <v>423</v>
      </c>
      <c r="U104" s="270"/>
      <c r="V104" s="270"/>
      <c r="W104" s="282">
        <v>0</v>
      </c>
      <c r="X104" s="159"/>
      <c r="Y104" s="159"/>
      <c r="Z104" s="185">
        <v>0</v>
      </c>
      <c r="AA104" s="185">
        <v>2688.8</v>
      </c>
      <c r="AB104" s="119"/>
    </row>
    <row r="105" spans="1:43" s="3" customFormat="1" ht="22.5">
      <c r="A105" s="134" t="s">
        <v>390</v>
      </c>
      <c r="B105" s="241" t="s">
        <v>660</v>
      </c>
      <c r="C105" s="155"/>
      <c r="D105" s="159"/>
      <c r="E105" s="159"/>
      <c r="F105" s="159"/>
      <c r="G105" s="159"/>
      <c r="H105" s="185">
        <v>0</v>
      </c>
      <c r="I105" s="270"/>
      <c r="J105" s="270"/>
      <c r="K105" s="282">
        <v>0</v>
      </c>
      <c r="L105" s="270"/>
      <c r="M105" s="270"/>
      <c r="N105" s="282">
        <v>0</v>
      </c>
      <c r="O105" s="328"/>
      <c r="P105" s="328"/>
      <c r="Q105" s="347">
        <v>0</v>
      </c>
      <c r="R105" s="270"/>
      <c r="S105" s="270"/>
      <c r="T105" s="282">
        <v>0</v>
      </c>
      <c r="U105" s="270"/>
      <c r="V105" s="270"/>
      <c r="W105" s="282">
        <v>0</v>
      </c>
      <c r="X105" s="159"/>
      <c r="Y105" s="159"/>
      <c r="Z105" s="185">
        <v>0</v>
      </c>
      <c r="AA105" s="185">
        <v>0</v>
      </c>
      <c r="AB105" s="119"/>
    </row>
    <row r="106" spans="1:43" s="3" customFormat="1" ht="22.5">
      <c r="A106" s="134" t="s">
        <v>391</v>
      </c>
      <c r="B106" s="241" t="s">
        <v>89</v>
      </c>
      <c r="C106" s="155"/>
      <c r="D106" s="159"/>
      <c r="E106" s="159"/>
      <c r="F106" s="159"/>
      <c r="G106" s="159"/>
      <c r="H106" s="185">
        <v>922.1</v>
      </c>
      <c r="I106" s="270"/>
      <c r="J106" s="270"/>
      <c r="K106" s="282">
        <v>4169</v>
      </c>
      <c r="L106" s="270"/>
      <c r="M106" s="270"/>
      <c r="N106" s="282">
        <v>417</v>
      </c>
      <c r="O106" s="328"/>
      <c r="P106" s="328"/>
      <c r="Q106" s="347">
        <v>407</v>
      </c>
      <c r="R106" s="270"/>
      <c r="S106" s="270"/>
      <c r="T106" s="282">
        <v>384</v>
      </c>
      <c r="U106" s="270"/>
      <c r="V106" s="270"/>
      <c r="W106" s="282">
        <v>384</v>
      </c>
      <c r="X106" s="159"/>
      <c r="Y106" s="159"/>
      <c r="Z106" s="185">
        <v>0</v>
      </c>
      <c r="AA106" s="185">
        <v>6683.1</v>
      </c>
      <c r="AB106" s="119"/>
    </row>
    <row r="107" spans="1:43" s="3" customFormat="1" ht="33.75">
      <c r="A107" s="134" t="s">
        <v>392</v>
      </c>
      <c r="B107" s="135" t="s">
        <v>599</v>
      </c>
      <c r="C107" s="155"/>
      <c r="D107" s="159"/>
      <c r="E107" s="159"/>
      <c r="F107" s="159"/>
      <c r="G107" s="159"/>
      <c r="H107" s="185">
        <v>0</v>
      </c>
      <c r="I107" s="270"/>
      <c r="J107" s="270"/>
      <c r="K107" s="282">
        <v>0</v>
      </c>
      <c r="L107" s="270"/>
      <c r="M107" s="270"/>
      <c r="N107" s="282">
        <v>0</v>
      </c>
      <c r="O107" s="328"/>
      <c r="P107" s="328"/>
      <c r="Q107" s="347">
        <v>0</v>
      </c>
      <c r="R107" s="270"/>
      <c r="S107" s="270"/>
      <c r="T107" s="282">
        <v>0</v>
      </c>
      <c r="U107" s="270"/>
      <c r="V107" s="270"/>
      <c r="W107" s="282">
        <v>0</v>
      </c>
      <c r="X107" s="159"/>
      <c r="Y107" s="159"/>
      <c r="Z107" s="185">
        <v>0</v>
      </c>
      <c r="AA107" s="185">
        <v>0</v>
      </c>
      <c r="AB107" s="119"/>
    </row>
    <row r="108" spans="1:43" s="3" customFormat="1">
      <c r="A108" s="134" t="s">
        <v>393</v>
      </c>
      <c r="B108" s="135" t="s">
        <v>581</v>
      </c>
      <c r="C108" s="155"/>
      <c r="D108" s="159"/>
      <c r="E108" s="159"/>
      <c r="F108" s="159"/>
      <c r="G108" s="159"/>
      <c r="H108" s="185">
        <v>112</v>
      </c>
      <c r="I108" s="270"/>
      <c r="J108" s="270"/>
      <c r="K108" s="282">
        <v>0</v>
      </c>
      <c r="L108" s="270"/>
      <c r="M108" s="270"/>
      <c r="N108" s="282">
        <v>0</v>
      </c>
      <c r="O108" s="328"/>
      <c r="P108" s="328"/>
      <c r="Q108" s="347">
        <v>0</v>
      </c>
      <c r="R108" s="270"/>
      <c r="S108" s="270"/>
      <c r="T108" s="282">
        <v>0</v>
      </c>
      <c r="U108" s="270"/>
      <c r="V108" s="270"/>
      <c r="W108" s="282">
        <v>0</v>
      </c>
      <c r="X108" s="159"/>
      <c r="Y108" s="159"/>
      <c r="Z108" s="185">
        <v>0</v>
      </c>
      <c r="AA108" s="185">
        <v>112</v>
      </c>
      <c r="AB108" s="119"/>
    </row>
    <row r="109" spans="1:43" s="3" customFormat="1" ht="22.5">
      <c r="A109" s="134" t="s">
        <v>394</v>
      </c>
      <c r="B109" s="241" t="s">
        <v>181</v>
      </c>
      <c r="C109" s="155"/>
      <c r="D109" s="159"/>
      <c r="E109" s="159"/>
      <c r="F109" s="159"/>
      <c r="G109" s="159"/>
      <c r="H109" s="185">
        <v>0</v>
      </c>
      <c r="I109" s="270"/>
      <c r="J109" s="270"/>
      <c r="K109" s="185">
        <v>0</v>
      </c>
      <c r="L109" s="270"/>
      <c r="M109" s="270"/>
      <c r="N109" s="282">
        <v>0</v>
      </c>
      <c r="O109" s="328"/>
      <c r="P109" s="328"/>
      <c r="Q109" s="347">
        <v>0</v>
      </c>
      <c r="R109" s="270"/>
      <c r="S109" s="270"/>
      <c r="T109" s="282">
        <v>0</v>
      </c>
      <c r="U109" s="270"/>
      <c r="V109" s="270"/>
      <c r="W109" s="282">
        <v>0</v>
      </c>
      <c r="X109" s="159"/>
      <c r="Y109" s="159"/>
      <c r="Z109" s="185">
        <v>0</v>
      </c>
      <c r="AA109" s="185">
        <v>0</v>
      </c>
      <c r="AB109" s="119"/>
    </row>
    <row r="110" spans="1:43" s="3" customFormat="1" ht="26.25" customHeight="1">
      <c r="A110" s="134" t="s">
        <v>395</v>
      </c>
      <c r="B110" s="247" t="s">
        <v>600</v>
      </c>
      <c r="C110" s="155"/>
      <c r="D110" s="159"/>
      <c r="E110" s="159"/>
      <c r="F110" s="159"/>
      <c r="G110" s="159"/>
      <c r="H110" s="185">
        <v>4847</v>
      </c>
      <c r="I110" s="270"/>
      <c r="J110" s="270"/>
      <c r="K110" s="282">
        <v>5209</v>
      </c>
      <c r="L110" s="270"/>
      <c r="M110" s="270"/>
      <c r="N110" s="282">
        <v>0</v>
      </c>
      <c r="O110" s="328"/>
      <c r="P110" s="328"/>
      <c r="Q110" s="347">
        <v>0</v>
      </c>
      <c r="R110" s="270"/>
      <c r="S110" s="270"/>
      <c r="T110" s="282">
        <v>0</v>
      </c>
      <c r="U110" s="270"/>
      <c r="V110" s="270"/>
      <c r="W110" s="282">
        <v>0</v>
      </c>
      <c r="X110" s="159"/>
      <c r="Y110" s="159"/>
      <c r="Z110" s="185">
        <v>0</v>
      </c>
      <c r="AA110" s="185">
        <v>10056</v>
      </c>
      <c r="AB110" s="119"/>
    </row>
    <row r="111" spans="1:43" s="3" customFormat="1" ht="55.5" customHeight="1">
      <c r="A111" s="134" t="s">
        <v>396</v>
      </c>
      <c r="B111" s="240" t="s">
        <v>157</v>
      </c>
      <c r="C111" s="155"/>
      <c r="D111" s="159"/>
      <c r="E111" s="159"/>
      <c r="F111" s="159"/>
      <c r="G111" s="159"/>
      <c r="H111" s="185">
        <v>0</v>
      </c>
      <c r="I111" s="270"/>
      <c r="J111" s="270"/>
      <c r="K111" s="282">
        <v>848</v>
      </c>
      <c r="L111" s="270"/>
      <c r="M111" s="270"/>
      <c r="N111" s="282">
        <v>844</v>
      </c>
      <c r="O111" s="328"/>
      <c r="P111" s="328"/>
      <c r="Q111" s="347">
        <v>835</v>
      </c>
      <c r="R111" s="270"/>
      <c r="S111" s="270"/>
      <c r="T111" s="282">
        <v>0</v>
      </c>
      <c r="U111" s="270"/>
      <c r="V111" s="270"/>
      <c r="W111" s="282">
        <v>0</v>
      </c>
      <c r="X111" s="159"/>
      <c r="Y111" s="159"/>
      <c r="Z111" s="185">
        <v>0</v>
      </c>
      <c r="AA111" s="185">
        <v>2527</v>
      </c>
      <c r="AB111" s="119"/>
    </row>
    <row r="112" spans="1:43" s="3" customFormat="1" ht="23.25">
      <c r="A112" s="134" t="s">
        <v>557</v>
      </c>
      <c r="B112" s="300" t="s">
        <v>601</v>
      </c>
      <c r="C112" s="155"/>
      <c r="D112" s="159"/>
      <c r="E112" s="159"/>
      <c r="F112" s="159"/>
      <c r="G112" s="159"/>
      <c r="H112" s="185">
        <v>0</v>
      </c>
      <c r="I112" s="270"/>
      <c r="J112" s="270"/>
      <c r="K112" s="185">
        <v>0</v>
      </c>
      <c r="L112" s="270"/>
      <c r="M112" s="270"/>
      <c r="N112" s="282">
        <v>4926</v>
      </c>
      <c r="O112" s="328"/>
      <c r="P112" s="328"/>
      <c r="Q112" s="357">
        <v>0</v>
      </c>
      <c r="R112" s="270"/>
      <c r="S112" s="270"/>
      <c r="T112" s="204">
        <v>0</v>
      </c>
      <c r="U112" s="270"/>
      <c r="V112" s="270"/>
      <c r="W112" s="204">
        <v>0</v>
      </c>
      <c r="X112" s="159"/>
      <c r="Y112" s="159"/>
      <c r="Z112" s="204">
        <v>0</v>
      </c>
      <c r="AA112" s="204">
        <v>4926</v>
      </c>
      <c r="AB112" s="119"/>
    </row>
    <row r="113" spans="1:28" s="3" customFormat="1" ht="15">
      <c r="A113" s="468" t="s">
        <v>177</v>
      </c>
      <c r="B113" s="468"/>
      <c r="C113" s="468"/>
      <c r="D113" s="468"/>
      <c r="E113" s="468"/>
      <c r="F113" s="468"/>
      <c r="G113" s="468"/>
      <c r="H113" s="468"/>
      <c r="I113" s="468"/>
      <c r="J113" s="468"/>
      <c r="K113" s="468"/>
      <c r="L113" s="468"/>
      <c r="M113" s="468"/>
      <c r="N113" s="468"/>
      <c r="O113" s="468"/>
      <c r="P113" s="468"/>
      <c r="Q113" s="468"/>
      <c r="R113" s="468"/>
      <c r="S113" s="468"/>
      <c r="T113" s="468"/>
      <c r="U113" s="468"/>
      <c r="V113" s="468"/>
      <c r="W113" s="468"/>
      <c r="X113" s="468"/>
      <c r="Y113" s="468"/>
      <c r="Z113" s="468"/>
      <c r="AA113" s="468"/>
      <c r="AB113" s="119"/>
    </row>
    <row r="114" spans="1:28" s="3" customFormat="1">
      <c r="A114" s="117"/>
      <c r="D114" s="4"/>
      <c r="E114" s="4"/>
      <c r="F114" s="4"/>
      <c r="G114" s="4"/>
      <c r="H114" s="4"/>
      <c r="I114" s="291"/>
      <c r="J114" s="291"/>
      <c r="K114" s="291"/>
      <c r="L114" s="291"/>
      <c r="M114" s="291"/>
      <c r="N114" s="291"/>
      <c r="O114" s="351"/>
      <c r="P114" s="351"/>
      <c r="Q114" s="351"/>
      <c r="R114" s="291"/>
      <c r="S114" s="291"/>
      <c r="T114" s="291"/>
      <c r="U114" s="291"/>
      <c r="V114" s="291"/>
      <c r="W114" s="291"/>
      <c r="X114" s="4"/>
      <c r="Y114" s="4"/>
      <c r="Z114" s="4"/>
      <c r="AA114" s="4"/>
      <c r="AB114" s="119"/>
    </row>
    <row r="115" spans="1:28" s="3" customFormat="1">
      <c r="A115" s="117"/>
      <c r="D115" s="4"/>
      <c r="E115" s="4"/>
      <c r="F115" s="4"/>
      <c r="G115" s="4"/>
      <c r="H115" s="4"/>
      <c r="I115" s="291"/>
      <c r="J115" s="291"/>
      <c r="K115" s="291"/>
      <c r="L115" s="291"/>
      <c r="M115" s="291"/>
      <c r="N115" s="291"/>
      <c r="O115" s="351"/>
      <c r="P115" s="351"/>
      <c r="Q115" s="351"/>
      <c r="R115" s="291"/>
      <c r="S115" s="291"/>
      <c r="T115" s="291"/>
      <c r="U115" s="291"/>
      <c r="V115" s="291"/>
      <c r="W115" s="291"/>
      <c r="X115" s="4"/>
      <c r="Y115" s="4"/>
      <c r="Z115" s="4"/>
      <c r="AA115" s="4"/>
      <c r="AB115" s="119"/>
    </row>
    <row r="116" spans="1:28" s="3" customFormat="1">
      <c r="A116" s="117"/>
      <c r="D116" s="4"/>
      <c r="E116" s="4"/>
      <c r="F116" s="4"/>
      <c r="G116" s="4"/>
      <c r="H116" s="4"/>
      <c r="I116" s="291"/>
      <c r="J116" s="291"/>
      <c r="K116" s="291"/>
      <c r="L116" s="291"/>
      <c r="M116" s="291"/>
      <c r="N116" s="291"/>
      <c r="O116" s="351"/>
      <c r="P116" s="351"/>
      <c r="Q116" s="351"/>
      <c r="R116" s="291"/>
      <c r="S116" s="291"/>
      <c r="T116" s="291"/>
      <c r="U116" s="291"/>
      <c r="V116" s="291"/>
      <c r="W116" s="291"/>
      <c r="X116" s="4"/>
      <c r="Y116" s="4"/>
      <c r="Z116" s="4"/>
      <c r="AA116" s="4"/>
      <c r="AB116" s="119"/>
    </row>
    <row r="117" spans="1:28">
      <c r="D117" s="2"/>
      <c r="E117" s="2"/>
      <c r="F117" s="2"/>
      <c r="G117" s="2"/>
      <c r="H117" s="2"/>
      <c r="I117" s="291"/>
      <c r="J117" s="291"/>
      <c r="K117" s="291"/>
      <c r="L117" s="291"/>
      <c r="M117" s="291"/>
      <c r="N117" s="291"/>
      <c r="O117" s="351"/>
      <c r="P117" s="351"/>
      <c r="Q117" s="351"/>
      <c r="R117" s="291"/>
      <c r="S117" s="291"/>
      <c r="T117" s="291"/>
      <c r="U117" s="291"/>
      <c r="V117" s="291"/>
      <c r="W117" s="291"/>
      <c r="X117" s="2"/>
      <c r="Y117" s="2"/>
      <c r="Z117" s="2"/>
      <c r="AA117" s="4"/>
    </row>
    <row r="118" spans="1:28">
      <c r="D118" s="2"/>
      <c r="E118" s="2"/>
      <c r="F118" s="2"/>
      <c r="G118" s="2"/>
      <c r="H118" s="2"/>
      <c r="I118" s="291"/>
      <c r="J118" s="291"/>
      <c r="K118" s="291"/>
      <c r="L118" s="291"/>
      <c r="M118" s="291"/>
      <c r="N118" s="291"/>
      <c r="O118" s="351"/>
      <c r="P118" s="351"/>
      <c r="Q118" s="351"/>
      <c r="R118" s="291"/>
      <c r="S118" s="291"/>
      <c r="T118" s="291"/>
      <c r="U118" s="291"/>
      <c r="V118" s="291"/>
      <c r="W118" s="291"/>
      <c r="X118" s="2"/>
      <c r="Y118" s="2"/>
      <c r="Z118" s="2"/>
      <c r="AA118" s="4"/>
    </row>
    <row r="119" spans="1:28">
      <c r="D119" s="2"/>
      <c r="E119" s="2"/>
      <c r="F119" s="2"/>
      <c r="G119" s="2"/>
      <c r="H119" s="2"/>
      <c r="I119" s="291"/>
      <c r="J119" s="291"/>
      <c r="K119" s="291"/>
      <c r="L119" s="291"/>
      <c r="M119" s="291"/>
      <c r="N119" s="291"/>
      <c r="O119" s="351"/>
      <c r="P119" s="351"/>
      <c r="Q119" s="351"/>
      <c r="R119" s="291"/>
      <c r="S119" s="291"/>
      <c r="T119" s="291"/>
      <c r="U119" s="291"/>
      <c r="V119" s="291"/>
      <c r="W119" s="291"/>
      <c r="X119" s="2"/>
      <c r="Y119" s="2"/>
      <c r="Z119" s="2"/>
      <c r="AA119" s="4"/>
    </row>
    <row r="120" spans="1:28">
      <c r="D120" s="2"/>
      <c r="E120" s="2"/>
      <c r="F120" s="2"/>
      <c r="G120" s="2"/>
      <c r="H120" s="2"/>
      <c r="I120" s="291"/>
      <c r="J120" s="291"/>
      <c r="K120" s="291"/>
      <c r="L120" s="291"/>
      <c r="M120" s="291"/>
      <c r="N120" s="291"/>
      <c r="O120" s="351"/>
      <c r="P120" s="351"/>
      <c r="Q120" s="351"/>
      <c r="R120" s="291"/>
      <c r="S120" s="291"/>
      <c r="T120" s="291"/>
      <c r="U120" s="291"/>
      <c r="V120" s="291"/>
      <c r="W120" s="291"/>
      <c r="X120" s="2"/>
      <c r="Y120" s="2"/>
      <c r="Z120" s="2"/>
      <c r="AA120" s="4"/>
    </row>
    <row r="121" spans="1:28">
      <c r="D121" s="2"/>
      <c r="E121" s="2"/>
      <c r="F121" s="2"/>
      <c r="G121" s="2"/>
      <c r="H121" s="2"/>
      <c r="I121" s="291"/>
      <c r="J121" s="291"/>
      <c r="K121" s="291"/>
      <c r="L121" s="291"/>
      <c r="M121" s="291"/>
      <c r="N121" s="291"/>
      <c r="O121" s="351"/>
      <c r="P121" s="351"/>
      <c r="Q121" s="351"/>
      <c r="R121" s="291"/>
      <c r="S121" s="291"/>
      <c r="T121" s="291"/>
      <c r="U121" s="291"/>
      <c r="V121" s="291"/>
      <c r="W121" s="291"/>
      <c r="X121" s="2"/>
      <c r="Y121" s="2"/>
      <c r="Z121" s="2"/>
      <c r="AA121" s="4"/>
    </row>
    <row r="122" spans="1:28">
      <c r="D122" s="2"/>
      <c r="E122" s="2"/>
      <c r="F122" s="2"/>
      <c r="G122" s="2"/>
      <c r="H122" s="2"/>
      <c r="I122" s="291"/>
      <c r="J122" s="291"/>
      <c r="K122" s="291"/>
      <c r="L122" s="291"/>
      <c r="M122" s="291"/>
      <c r="N122" s="291"/>
      <c r="O122" s="351"/>
      <c r="P122" s="351"/>
      <c r="Q122" s="351"/>
      <c r="R122" s="291"/>
      <c r="S122" s="291"/>
      <c r="T122" s="291"/>
      <c r="U122" s="291"/>
      <c r="V122" s="291"/>
      <c r="W122" s="291"/>
      <c r="X122" s="2"/>
      <c r="Y122" s="2"/>
      <c r="Z122" s="2"/>
      <c r="AA122" s="4"/>
    </row>
    <row r="123" spans="1:28">
      <c r="D123" s="2"/>
      <c r="E123" s="2"/>
      <c r="F123" s="2"/>
      <c r="G123" s="2"/>
      <c r="H123" s="2"/>
      <c r="I123" s="291"/>
      <c r="J123" s="291"/>
      <c r="K123" s="291"/>
      <c r="L123" s="291"/>
      <c r="M123" s="291"/>
      <c r="N123" s="291"/>
      <c r="O123" s="351"/>
      <c r="P123" s="351"/>
      <c r="Q123" s="351"/>
      <c r="R123" s="291"/>
      <c r="S123" s="291"/>
      <c r="T123" s="291"/>
      <c r="U123" s="291"/>
      <c r="V123" s="291"/>
      <c r="W123" s="291"/>
      <c r="X123" s="2"/>
      <c r="Y123" s="2"/>
      <c r="Z123" s="2"/>
      <c r="AA123" s="4"/>
    </row>
    <row r="124" spans="1:28">
      <c r="D124" s="2"/>
      <c r="E124" s="2"/>
      <c r="F124" s="2"/>
      <c r="G124" s="2"/>
      <c r="H124" s="2"/>
      <c r="I124" s="291"/>
      <c r="J124" s="291"/>
      <c r="K124" s="291"/>
      <c r="L124" s="291"/>
      <c r="M124" s="291"/>
      <c r="N124" s="291"/>
      <c r="O124" s="351"/>
      <c r="P124" s="351"/>
      <c r="Q124" s="351"/>
      <c r="R124" s="291"/>
      <c r="S124" s="291"/>
      <c r="T124" s="291"/>
      <c r="U124" s="291"/>
      <c r="V124" s="291"/>
      <c r="W124" s="291"/>
      <c r="X124" s="2"/>
      <c r="Y124" s="2"/>
      <c r="Z124" s="2"/>
      <c r="AA124" s="4"/>
    </row>
    <row r="125" spans="1:28">
      <c r="D125" s="2"/>
      <c r="E125" s="2"/>
      <c r="F125" s="2"/>
      <c r="G125" s="2"/>
      <c r="H125" s="2"/>
      <c r="I125" s="291"/>
      <c r="J125" s="291"/>
      <c r="K125" s="291"/>
      <c r="L125" s="291"/>
      <c r="M125" s="291"/>
      <c r="N125" s="291"/>
      <c r="O125" s="351"/>
      <c r="P125" s="351"/>
      <c r="Q125" s="351"/>
      <c r="R125" s="291"/>
      <c r="S125" s="291"/>
      <c r="T125" s="291"/>
      <c r="U125" s="291"/>
      <c r="V125" s="291"/>
      <c r="W125" s="291"/>
      <c r="X125" s="2"/>
      <c r="Y125" s="2"/>
      <c r="Z125" s="2"/>
      <c r="AA125" s="4"/>
    </row>
    <row r="126" spans="1:28">
      <c r="D126" s="2"/>
      <c r="E126" s="2"/>
      <c r="F126" s="2"/>
      <c r="G126" s="2"/>
      <c r="H126" s="2"/>
      <c r="I126" s="291"/>
      <c r="J126" s="291"/>
      <c r="K126" s="291"/>
      <c r="L126" s="291"/>
      <c r="M126" s="291"/>
      <c r="N126" s="291"/>
      <c r="O126" s="351"/>
      <c r="P126" s="351"/>
      <c r="Q126" s="351"/>
      <c r="R126" s="291"/>
      <c r="S126" s="291"/>
      <c r="T126" s="291"/>
      <c r="U126" s="291"/>
      <c r="V126" s="291"/>
      <c r="W126" s="291"/>
      <c r="X126" s="2"/>
      <c r="Y126" s="2"/>
      <c r="Z126" s="2"/>
      <c r="AA126" s="4"/>
    </row>
    <row r="127" spans="1:28">
      <c r="D127" s="2"/>
      <c r="E127" s="2"/>
      <c r="F127" s="2"/>
      <c r="G127" s="2"/>
      <c r="H127" s="2"/>
      <c r="I127" s="291"/>
      <c r="J127" s="291"/>
      <c r="K127" s="291"/>
      <c r="L127" s="291"/>
      <c r="M127" s="291"/>
      <c r="N127" s="291"/>
      <c r="O127" s="351"/>
      <c r="P127" s="351"/>
      <c r="Q127" s="351"/>
      <c r="R127" s="291"/>
      <c r="S127" s="291"/>
      <c r="T127" s="291"/>
      <c r="U127" s="291"/>
      <c r="V127" s="291"/>
      <c r="W127" s="291"/>
      <c r="X127" s="2"/>
      <c r="Y127" s="2"/>
      <c r="Z127" s="2"/>
      <c r="AA127" s="4"/>
    </row>
    <row r="128" spans="1:28" s="5" customFormat="1">
      <c r="A128" s="116"/>
      <c r="B128" s="1"/>
      <c r="C128" s="1"/>
      <c r="D128" s="2"/>
      <c r="E128" s="2"/>
      <c r="F128" s="2"/>
      <c r="G128" s="2"/>
      <c r="H128" s="2"/>
      <c r="I128" s="291"/>
      <c r="J128" s="291"/>
      <c r="K128" s="291"/>
      <c r="L128" s="291"/>
      <c r="M128" s="291"/>
      <c r="N128" s="291"/>
      <c r="O128" s="351"/>
      <c r="P128" s="351"/>
      <c r="Q128" s="351"/>
      <c r="R128" s="291"/>
      <c r="S128" s="291"/>
      <c r="T128" s="291"/>
      <c r="U128" s="291"/>
      <c r="V128" s="291"/>
      <c r="W128" s="291"/>
      <c r="X128" s="2"/>
      <c r="Y128" s="2"/>
      <c r="Z128" s="2"/>
      <c r="AA128" s="4"/>
    </row>
    <row r="129" spans="4:27">
      <c r="D129" s="2"/>
      <c r="E129" s="2"/>
      <c r="F129" s="2"/>
      <c r="G129" s="2"/>
      <c r="H129" s="2"/>
      <c r="I129" s="291"/>
      <c r="J129" s="291"/>
      <c r="K129" s="291"/>
      <c r="L129" s="291"/>
      <c r="M129" s="291"/>
      <c r="N129" s="291"/>
      <c r="O129" s="351"/>
      <c r="P129" s="351"/>
      <c r="Q129" s="351"/>
      <c r="R129" s="291"/>
      <c r="S129" s="291"/>
      <c r="T129" s="291"/>
      <c r="U129" s="291"/>
      <c r="V129" s="291"/>
      <c r="W129" s="291"/>
      <c r="X129" s="2"/>
      <c r="Y129" s="2"/>
      <c r="Z129" s="2"/>
      <c r="AA129" s="4"/>
    </row>
    <row r="130" spans="4:27">
      <c r="D130" s="2"/>
      <c r="E130" s="2"/>
      <c r="F130" s="2"/>
      <c r="G130" s="2"/>
      <c r="H130" s="2"/>
      <c r="I130" s="291"/>
      <c r="J130" s="291"/>
      <c r="K130" s="291"/>
      <c r="L130" s="291"/>
      <c r="M130" s="291"/>
      <c r="N130" s="291"/>
      <c r="O130" s="351"/>
      <c r="P130" s="351"/>
      <c r="Q130" s="351"/>
      <c r="R130" s="291"/>
      <c r="S130" s="291"/>
      <c r="T130" s="291"/>
      <c r="U130" s="291"/>
      <c r="V130" s="291"/>
      <c r="W130" s="291"/>
      <c r="X130" s="2"/>
      <c r="Y130" s="2"/>
      <c r="Z130" s="2"/>
      <c r="AA130" s="4"/>
    </row>
    <row r="131" spans="4:27">
      <c r="D131" s="2"/>
      <c r="E131" s="2"/>
      <c r="F131" s="2"/>
      <c r="G131" s="2"/>
      <c r="H131" s="2"/>
      <c r="I131" s="291"/>
      <c r="J131" s="291"/>
      <c r="K131" s="291"/>
      <c r="L131" s="291"/>
      <c r="M131" s="291"/>
      <c r="N131" s="291"/>
      <c r="O131" s="351"/>
      <c r="P131" s="351"/>
      <c r="Q131" s="351"/>
      <c r="R131" s="291"/>
      <c r="S131" s="291"/>
      <c r="T131" s="291"/>
      <c r="U131" s="291"/>
      <c r="V131" s="291"/>
      <c r="W131" s="291"/>
      <c r="X131" s="2"/>
      <c r="Y131" s="2"/>
      <c r="Z131" s="2"/>
      <c r="AA131" s="4"/>
    </row>
    <row r="132" spans="4:27">
      <c r="D132" s="2"/>
      <c r="E132" s="2"/>
      <c r="F132" s="2"/>
      <c r="G132" s="2"/>
      <c r="H132" s="2"/>
      <c r="I132" s="291"/>
      <c r="J132" s="291"/>
      <c r="K132" s="291"/>
      <c r="L132" s="291"/>
      <c r="M132" s="291"/>
      <c r="N132" s="291"/>
      <c r="O132" s="351"/>
      <c r="P132" s="351"/>
      <c r="Q132" s="351"/>
      <c r="R132" s="291"/>
      <c r="S132" s="291"/>
      <c r="T132" s="291"/>
      <c r="U132" s="291"/>
      <c r="V132" s="291"/>
      <c r="W132" s="291"/>
      <c r="X132" s="2"/>
      <c r="Y132" s="2"/>
      <c r="Z132" s="2"/>
      <c r="AA132" s="4"/>
    </row>
    <row r="133" spans="4:27">
      <c r="D133" s="2"/>
      <c r="E133" s="2"/>
      <c r="F133" s="2"/>
      <c r="G133" s="2"/>
      <c r="H133" s="2"/>
      <c r="I133" s="291"/>
      <c r="J133" s="291"/>
      <c r="K133" s="291"/>
      <c r="L133" s="291"/>
      <c r="M133" s="291"/>
      <c r="N133" s="291"/>
      <c r="O133" s="351"/>
      <c r="P133" s="351"/>
      <c r="Q133" s="351"/>
      <c r="R133" s="291"/>
      <c r="S133" s="291"/>
      <c r="T133" s="291"/>
      <c r="U133" s="291"/>
      <c r="V133" s="291"/>
      <c r="W133" s="291"/>
      <c r="X133" s="2"/>
      <c r="Y133" s="2"/>
      <c r="Z133" s="2"/>
      <c r="AA133" s="4"/>
    </row>
    <row r="134" spans="4:27">
      <c r="D134" s="2"/>
      <c r="E134" s="2"/>
      <c r="F134" s="2"/>
      <c r="G134" s="2"/>
      <c r="H134" s="2"/>
      <c r="I134" s="291"/>
      <c r="J134" s="291"/>
      <c r="K134" s="291"/>
      <c r="L134" s="291"/>
      <c r="M134" s="291"/>
      <c r="N134" s="291"/>
      <c r="O134" s="351"/>
      <c r="P134" s="351"/>
      <c r="Q134" s="351"/>
      <c r="R134" s="291"/>
      <c r="S134" s="291"/>
      <c r="T134" s="291"/>
      <c r="U134" s="291"/>
      <c r="V134" s="291"/>
      <c r="W134" s="291"/>
      <c r="X134" s="2"/>
      <c r="Y134" s="2"/>
      <c r="Z134" s="2"/>
      <c r="AA134" s="4"/>
    </row>
    <row r="135" spans="4:27">
      <c r="D135" s="2"/>
      <c r="E135" s="2"/>
      <c r="F135" s="2"/>
      <c r="G135" s="2"/>
      <c r="H135" s="2"/>
      <c r="I135" s="291"/>
      <c r="J135" s="291"/>
      <c r="K135" s="291"/>
      <c r="L135" s="291"/>
      <c r="M135" s="291"/>
      <c r="N135" s="291"/>
      <c r="O135" s="351"/>
      <c r="P135" s="351"/>
      <c r="Q135" s="351"/>
      <c r="R135" s="291"/>
      <c r="S135" s="291"/>
      <c r="T135" s="291"/>
      <c r="U135" s="291"/>
      <c r="V135" s="291"/>
      <c r="W135" s="291"/>
      <c r="X135" s="2"/>
      <c r="Y135" s="2"/>
      <c r="Z135" s="2"/>
      <c r="AA135" s="4"/>
    </row>
    <row r="136" spans="4:27">
      <c r="D136" s="2"/>
      <c r="E136" s="2"/>
      <c r="F136" s="2"/>
      <c r="G136" s="2"/>
      <c r="H136" s="2"/>
      <c r="I136" s="291"/>
      <c r="J136" s="291"/>
      <c r="K136" s="291"/>
      <c r="L136" s="291"/>
      <c r="M136" s="291"/>
      <c r="N136" s="291"/>
      <c r="O136" s="351"/>
      <c r="P136" s="351"/>
      <c r="Q136" s="351"/>
      <c r="R136" s="291"/>
      <c r="S136" s="291"/>
      <c r="T136" s="291"/>
      <c r="U136" s="291"/>
      <c r="V136" s="291"/>
      <c r="W136" s="291"/>
      <c r="X136" s="2"/>
      <c r="Y136" s="2"/>
      <c r="Z136" s="2"/>
      <c r="AA136" s="4"/>
    </row>
    <row r="137" spans="4:27">
      <c r="D137" s="2"/>
      <c r="E137" s="2"/>
      <c r="F137" s="2"/>
      <c r="G137" s="2"/>
      <c r="H137" s="2"/>
      <c r="I137" s="291"/>
      <c r="J137" s="291"/>
      <c r="K137" s="291"/>
      <c r="L137" s="291"/>
      <c r="M137" s="291"/>
      <c r="N137" s="291"/>
      <c r="O137" s="351"/>
      <c r="P137" s="351"/>
      <c r="Q137" s="351"/>
      <c r="R137" s="291"/>
      <c r="S137" s="291"/>
      <c r="T137" s="291"/>
      <c r="U137" s="291"/>
      <c r="V137" s="291"/>
      <c r="W137" s="291"/>
      <c r="X137" s="2"/>
      <c r="Y137" s="2"/>
      <c r="Z137" s="2"/>
      <c r="AA137" s="4"/>
    </row>
    <row r="138" spans="4:27">
      <c r="D138" s="2"/>
      <c r="E138" s="2"/>
      <c r="F138" s="2"/>
      <c r="G138" s="2"/>
      <c r="H138" s="2"/>
      <c r="I138" s="291"/>
      <c r="J138" s="291"/>
      <c r="K138" s="291"/>
      <c r="L138" s="291"/>
      <c r="M138" s="291"/>
      <c r="N138" s="291"/>
      <c r="O138" s="351"/>
      <c r="P138" s="351"/>
      <c r="Q138" s="351"/>
      <c r="R138" s="291"/>
      <c r="S138" s="291"/>
      <c r="T138" s="291"/>
      <c r="U138" s="291"/>
      <c r="V138" s="291"/>
      <c r="W138" s="291"/>
      <c r="X138" s="2"/>
      <c r="Y138" s="2"/>
      <c r="Z138" s="2"/>
      <c r="AA138" s="4"/>
    </row>
    <row r="139" spans="4:27">
      <c r="D139" s="2"/>
      <c r="E139" s="2"/>
      <c r="F139" s="2"/>
      <c r="G139" s="2"/>
      <c r="H139" s="2"/>
      <c r="I139" s="291"/>
      <c r="J139" s="291"/>
      <c r="K139" s="291"/>
      <c r="L139" s="291"/>
      <c r="M139" s="291"/>
      <c r="N139" s="291"/>
      <c r="O139" s="351"/>
      <c r="P139" s="351"/>
      <c r="Q139" s="351"/>
      <c r="R139" s="291"/>
      <c r="S139" s="291"/>
      <c r="T139" s="291"/>
      <c r="U139" s="291"/>
      <c r="V139" s="291"/>
      <c r="W139" s="291"/>
      <c r="X139" s="2"/>
      <c r="Y139" s="2"/>
      <c r="Z139" s="2"/>
      <c r="AA139" s="4"/>
    </row>
    <row r="140" spans="4:27">
      <c r="D140" s="2"/>
      <c r="E140" s="2"/>
      <c r="F140" s="2"/>
      <c r="G140" s="2"/>
      <c r="H140" s="2"/>
      <c r="I140" s="291"/>
      <c r="J140" s="291"/>
      <c r="K140" s="291"/>
      <c r="L140" s="291"/>
      <c r="M140" s="291"/>
      <c r="N140" s="291"/>
      <c r="O140" s="351"/>
      <c r="P140" s="351"/>
      <c r="Q140" s="351"/>
      <c r="R140" s="291"/>
      <c r="S140" s="291"/>
      <c r="T140" s="291"/>
      <c r="U140" s="291"/>
      <c r="V140" s="291"/>
      <c r="W140" s="291"/>
      <c r="X140" s="2"/>
      <c r="Y140" s="2"/>
      <c r="Z140" s="2"/>
      <c r="AA140" s="4"/>
    </row>
    <row r="141" spans="4:27">
      <c r="D141" s="2"/>
      <c r="E141" s="2"/>
      <c r="F141" s="2"/>
      <c r="G141" s="2"/>
      <c r="H141" s="2"/>
      <c r="I141" s="291"/>
      <c r="J141" s="291"/>
      <c r="K141" s="291"/>
      <c r="L141" s="291"/>
      <c r="M141" s="291"/>
      <c r="N141" s="291"/>
      <c r="O141" s="351"/>
      <c r="P141" s="351"/>
      <c r="Q141" s="351"/>
      <c r="R141" s="291"/>
      <c r="S141" s="291"/>
      <c r="T141" s="291"/>
      <c r="U141" s="291"/>
      <c r="V141" s="291"/>
      <c r="W141" s="291"/>
      <c r="X141" s="2"/>
      <c r="Y141" s="2"/>
      <c r="Z141" s="2"/>
      <c r="AA141" s="4"/>
    </row>
    <row r="142" spans="4:27">
      <c r="D142" s="2"/>
      <c r="E142" s="2"/>
      <c r="F142" s="2"/>
      <c r="G142" s="2"/>
      <c r="H142" s="2"/>
      <c r="I142" s="291"/>
      <c r="J142" s="291"/>
      <c r="K142" s="291"/>
      <c r="L142" s="291"/>
      <c r="M142" s="291"/>
      <c r="N142" s="291"/>
      <c r="O142" s="351"/>
      <c r="P142" s="351"/>
      <c r="Q142" s="351"/>
      <c r="R142" s="291"/>
      <c r="S142" s="291"/>
      <c r="T142" s="291"/>
      <c r="U142" s="291"/>
      <c r="V142" s="291"/>
      <c r="W142" s="291"/>
      <c r="X142" s="2"/>
      <c r="Y142" s="2"/>
      <c r="Z142" s="2"/>
      <c r="AA142" s="4"/>
    </row>
    <row r="143" spans="4:27">
      <c r="D143" s="2"/>
      <c r="E143" s="2"/>
      <c r="F143" s="2"/>
      <c r="G143" s="2"/>
      <c r="H143" s="2"/>
      <c r="I143" s="291"/>
      <c r="J143" s="291"/>
      <c r="K143" s="291"/>
      <c r="L143" s="291"/>
      <c r="M143" s="291"/>
      <c r="N143" s="291"/>
      <c r="O143" s="351"/>
      <c r="P143" s="351"/>
      <c r="Q143" s="351"/>
      <c r="R143" s="291"/>
      <c r="S143" s="291"/>
      <c r="T143" s="291"/>
      <c r="U143" s="291"/>
      <c r="V143" s="291"/>
      <c r="W143" s="291"/>
      <c r="X143" s="2"/>
      <c r="Y143" s="2"/>
      <c r="Z143" s="2"/>
      <c r="AA143" s="4"/>
    </row>
    <row r="144" spans="4:27">
      <c r="D144" s="2"/>
      <c r="E144" s="2"/>
      <c r="F144" s="2"/>
      <c r="G144" s="2"/>
      <c r="H144" s="2"/>
      <c r="I144" s="291"/>
      <c r="J144" s="291"/>
      <c r="K144" s="291"/>
      <c r="L144" s="291"/>
      <c r="M144" s="291"/>
      <c r="N144" s="291"/>
      <c r="O144" s="351"/>
      <c r="P144" s="351"/>
      <c r="Q144" s="351"/>
      <c r="R144" s="291"/>
      <c r="S144" s="291"/>
      <c r="T144" s="291"/>
      <c r="U144" s="291"/>
      <c r="V144" s="291"/>
      <c r="W144" s="291"/>
      <c r="X144" s="2"/>
      <c r="Y144" s="2"/>
      <c r="Z144" s="2"/>
      <c r="AA144" s="4"/>
    </row>
    <row r="145" spans="4:27">
      <c r="D145" s="2"/>
      <c r="E145" s="2"/>
      <c r="F145" s="2"/>
      <c r="G145" s="2"/>
      <c r="H145" s="2"/>
      <c r="I145" s="291"/>
      <c r="J145" s="291"/>
      <c r="K145" s="291"/>
      <c r="L145" s="291"/>
      <c r="M145" s="291"/>
      <c r="N145" s="291"/>
      <c r="O145" s="351"/>
      <c r="P145" s="351"/>
      <c r="Q145" s="351"/>
      <c r="R145" s="291"/>
      <c r="S145" s="291"/>
      <c r="T145" s="291"/>
      <c r="U145" s="291"/>
      <c r="V145" s="291"/>
      <c r="W145" s="291"/>
      <c r="X145" s="2"/>
      <c r="Y145" s="2"/>
      <c r="Z145" s="2"/>
      <c r="AA145" s="4"/>
    </row>
    <row r="146" spans="4:27">
      <c r="D146" s="2"/>
      <c r="E146" s="2"/>
      <c r="F146" s="2"/>
      <c r="G146" s="2"/>
      <c r="H146" s="2"/>
      <c r="I146" s="291"/>
      <c r="J146" s="291"/>
      <c r="K146" s="291"/>
      <c r="L146" s="291"/>
      <c r="M146" s="291"/>
      <c r="N146" s="291"/>
      <c r="O146" s="351"/>
      <c r="P146" s="351"/>
      <c r="Q146" s="351"/>
      <c r="R146" s="291"/>
      <c r="S146" s="291"/>
      <c r="T146" s="291"/>
      <c r="U146" s="291"/>
      <c r="V146" s="291"/>
      <c r="W146" s="291"/>
      <c r="X146" s="2"/>
      <c r="Y146" s="2"/>
      <c r="Z146" s="2"/>
      <c r="AA146" s="4"/>
    </row>
    <row r="147" spans="4:27">
      <c r="D147" s="2"/>
      <c r="E147" s="2"/>
      <c r="F147" s="2"/>
      <c r="G147" s="2"/>
      <c r="H147" s="2"/>
      <c r="I147" s="291"/>
      <c r="J147" s="291"/>
      <c r="K147" s="291"/>
      <c r="L147" s="291"/>
      <c r="M147" s="291"/>
      <c r="N147" s="291"/>
      <c r="O147" s="351"/>
      <c r="P147" s="351"/>
      <c r="Q147" s="351"/>
      <c r="R147" s="291"/>
      <c r="S147" s="291"/>
      <c r="T147" s="291"/>
      <c r="U147" s="291"/>
      <c r="V147" s="291"/>
      <c r="W147" s="291"/>
      <c r="X147" s="2"/>
      <c r="Y147" s="2"/>
      <c r="Z147" s="2"/>
      <c r="AA147" s="4"/>
    </row>
    <row r="148" spans="4:27">
      <c r="D148" s="2"/>
      <c r="E148" s="2"/>
      <c r="F148" s="2"/>
      <c r="G148" s="2"/>
      <c r="H148" s="2"/>
      <c r="I148" s="291"/>
      <c r="J148" s="291"/>
      <c r="K148" s="291"/>
      <c r="L148" s="291"/>
      <c r="M148" s="291"/>
      <c r="N148" s="291"/>
      <c r="O148" s="351"/>
      <c r="P148" s="351"/>
      <c r="Q148" s="351"/>
      <c r="R148" s="291"/>
      <c r="S148" s="291"/>
      <c r="T148" s="291"/>
      <c r="U148" s="291"/>
      <c r="V148" s="291"/>
      <c r="W148" s="291"/>
      <c r="X148" s="2"/>
      <c r="Y148" s="2"/>
      <c r="Z148" s="2"/>
      <c r="AA148" s="4"/>
    </row>
    <row r="149" spans="4:27">
      <c r="D149" s="2"/>
      <c r="E149" s="2"/>
      <c r="F149" s="2"/>
      <c r="G149" s="2"/>
      <c r="H149" s="2"/>
      <c r="I149" s="291"/>
      <c r="J149" s="291"/>
      <c r="K149" s="291"/>
      <c r="L149" s="291"/>
      <c r="M149" s="291"/>
      <c r="N149" s="291"/>
      <c r="O149" s="351"/>
      <c r="P149" s="351"/>
      <c r="Q149" s="351"/>
      <c r="R149" s="291"/>
      <c r="S149" s="291"/>
      <c r="T149" s="291"/>
      <c r="U149" s="291"/>
      <c r="V149" s="291"/>
      <c r="W149" s="291"/>
      <c r="X149" s="2"/>
      <c r="Y149" s="2"/>
      <c r="Z149" s="2"/>
      <c r="AA149" s="4"/>
    </row>
    <row r="150" spans="4:27">
      <c r="D150" s="2"/>
      <c r="E150" s="2"/>
      <c r="F150" s="2"/>
      <c r="G150" s="2"/>
      <c r="H150" s="2"/>
      <c r="I150" s="291"/>
      <c r="J150" s="291"/>
      <c r="K150" s="291"/>
      <c r="L150" s="291"/>
      <c r="M150" s="291"/>
      <c r="N150" s="291"/>
      <c r="O150" s="351"/>
      <c r="P150" s="351"/>
      <c r="Q150" s="351"/>
      <c r="R150" s="291"/>
      <c r="S150" s="291"/>
      <c r="T150" s="291"/>
      <c r="U150" s="291"/>
      <c r="V150" s="291"/>
      <c r="W150" s="291"/>
      <c r="X150" s="2"/>
      <c r="Y150" s="2"/>
      <c r="Z150" s="2"/>
      <c r="AA150" s="4"/>
    </row>
    <row r="151" spans="4:27">
      <c r="D151" s="2"/>
      <c r="E151" s="2"/>
      <c r="F151" s="2"/>
      <c r="G151" s="2"/>
      <c r="H151" s="2"/>
      <c r="I151" s="291"/>
      <c r="J151" s="291"/>
      <c r="K151" s="291"/>
      <c r="L151" s="291"/>
      <c r="M151" s="291"/>
      <c r="N151" s="291"/>
      <c r="O151" s="351"/>
      <c r="P151" s="351"/>
      <c r="Q151" s="351"/>
      <c r="R151" s="291"/>
      <c r="S151" s="291"/>
      <c r="T151" s="291"/>
      <c r="U151" s="291"/>
      <c r="V151" s="291"/>
      <c r="W151" s="291"/>
      <c r="X151" s="2"/>
      <c r="Y151" s="2"/>
      <c r="Z151" s="2"/>
      <c r="AA151" s="4"/>
    </row>
    <row r="152" spans="4:27">
      <c r="D152" s="2"/>
      <c r="E152" s="2"/>
      <c r="F152" s="2"/>
      <c r="G152" s="2"/>
      <c r="H152" s="2"/>
      <c r="I152" s="291"/>
      <c r="J152" s="291"/>
      <c r="K152" s="291"/>
      <c r="L152" s="291"/>
      <c r="M152" s="291"/>
      <c r="N152" s="291"/>
      <c r="O152" s="351"/>
      <c r="P152" s="351"/>
      <c r="Q152" s="351"/>
      <c r="R152" s="291"/>
      <c r="S152" s="291"/>
      <c r="T152" s="291"/>
      <c r="U152" s="291"/>
      <c r="V152" s="291"/>
      <c r="W152" s="291"/>
      <c r="X152" s="2"/>
      <c r="Y152" s="2"/>
      <c r="Z152" s="2"/>
      <c r="AA152" s="4"/>
    </row>
    <row r="153" spans="4:27">
      <c r="D153" s="2"/>
      <c r="E153" s="2"/>
      <c r="F153" s="2"/>
      <c r="G153" s="2"/>
      <c r="H153" s="2"/>
      <c r="I153" s="291"/>
      <c r="J153" s="291"/>
      <c r="K153" s="291"/>
      <c r="L153" s="291"/>
      <c r="M153" s="291"/>
      <c r="N153" s="291"/>
      <c r="O153" s="351"/>
      <c r="P153" s="351"/>
      <c r="Q153" s="351"/>
      <c r="R153" s="291"/>
      <c r="S153" s="291"/>
      <c r="T153" s="291"/>
      <c r="U153" s="291"/>
      <c r="V153" s="291"/>
      <c r="W153" s="291"/>
      <c r="X153" s="2"/>
      <c r="Y153" s="2"/>
      <c r="Z153" s="2"/>
      <c r="AA153" s="4"/>
    </row>
    <row r="154" spans="4:27">
      <c r="D154" s="2"/>
      <c r="E154" s="2"/>
      <c r="F154" s="2"/>
      <c r="G154" s="2"/>
      <c r="H154" s="2"/>
      <c r="I154" s="291"/>
      <c r="J154" s="291"/>
      <c r="K154" s="291"/>
      <c r="L154" s="291"/>
      <c r="M154" s="291"/>
      <c r="N154" s="291"/>
      <c r="O154" s="351"/>
      <c r="P154" s="351"/>
      <c r="Q154" s="351"/>
      <c r="R154" s="291"/>
      <c r="S154" s="291"/>
      <c r="T154" s="291"/>
      <c r="U154" s="291"/>
      <c r="V154" s="291"/>
      <c r="W154" s="291"/>
      <c r="X154" s="2"/>
      <c r="Y154" s="2"/>
      <c r="Z154" s="2"/>
      <c r="AA154" s="4"/>
    </row>
    <row r="155" spans="4:27">
      <c r="D155" s="2"/>
      <c r="E155" s="2"/>
      <c r="F155" s="2"/>
      <c r="G155" s="2"/>
      <c r="H155" s="2"/>
      <c r="I155" s="291"/>
      <c r="J155" s="291"/>
      <c r="K155" s="291"/>
      <c r="L155" s="291"/>
      <c r="M155" s="291"/>
      <c r="N155" s="291"/>
      <c r="O155" s="351"/>
      <c r="P155" s="351"/>
      <c r="Q155" s="351"/>
      <c r="R155" s="291"/>
      <c r="S155" s="291"/>
      <c r="T155" s="291"/>
      <c r="U155" s="291"/>
      <c r="V155" s="291"/>
      <c r="W155" s="291"/>
      <c r="X155" s="2"/>
      <c r="Y155" s="2"/>
      <c r="Z155" s="2"/>
      <c r="AA155" s="4"/>
    </row>
    <row r="156" spans="4:27">
      <c r="D156" s="2"/>
      <c r="E156" s="2"/>
      <c r="F156" s="2"/>
      <c r="G156" s="2"/>
      <c r="H156" s="2"/>
      <c r="I156" s="291"/>
      <c r="J156" s="291"/>
      <c r="K156" s="291"/>
      <c r="L156" s="291"/>
      <c r="M156" s="291"/>
      <c r="N156" s="291"/>
      <c r="O156" s="351"/>
      <c r="P156" s="351"/>
      <c r="Q156" s="351"/>
      <c r="R156" s="291"/>
      <c r="S156" s="291"/>
      <c r="T156" s="291"/>
      <c r="U156" s="291"/>
      <c r="V156" s="291"/>
      <c r="W156" s="291"/>
      <c r="X156" s="2"/>
      <c r="Y156" s="2"/>
      <c r="Z156" s="2"/>
      <c r="AA156" s="4"/>
    </row>
    <row r="157" spans="4:27">
      <c r="D157" s="2"/>
      <c r="E157" s="2"/>
      <c r="F157" s="2"/>
      <c r="G157" s="2"/>
      <c r="H157" s="2"/>
      <c r="I157" s="291"/>
      <c r="J157" s="291"/>
      <c r="K157" s="291"/>
      <c r="L157" s="291"/>
      <c r="M157" s="291"/>
      <c r="N157" s="291"/>
      <c r="O157" s="351"/>
      <c r="P157" s="351"/>
      <c r="Q157" s="351"/>
      <c r="R157" s="291"/>
      <c r="S157" s="291"/>
      <c r="T157" s="291"/>
      <c r="U157" s="291"/>
      <c r="V157" s="291"/>
      <c r="W157" s="291"/>
      <c r="X157" s="2"/>
      <c r="Y157" s="2"/>
      <c r="Z157" s="2"/>
      <c r="AA157" s="4"/>
    </row>
    <row r="158" spans="4:27">
      <c r="D158" s="2"/>
      <c r="E158" s="2"/>
      <c r="F158" s="2"/>
      <c r="G158" s="2"/>
      <c r="H158" s="2"/>
      <c r="I158" s="291"/>
      <c r="J158" s="291"/>
      <c r="K158" s="291"/>
      <c r="L158" s="291"/>
      <c r="M158" s="291"/>
      <c r="N158" s="291"/>
      <c r="O158" s="351"/>
      <c r="P158" s="351"/>
      <c r="Q158" s="351"/>
      <c r="R158" s="291"/>
      <c r="S158" s="291"/>
      <c r="T158" s="291"/>
      <c r="U158" s="291"/>
      <c r="V158" s="291"/>
      <c r="W158" s="291"/>
      <c r="X158" s="2"/>
      <c r="Y158" s="2"/>
      <c r="Z158" s="2"/>
      <c r="AA158" s="4"/>
    </row>
    <row r="159" spans="4:27">
      <c r="D159" s="2"/>
      <c r="E159" s="2"/>
      <c r="F159" s="2"/>
      <c r="G159" s="2"/>
      <c r="H159" s="2"/>
      <c r="I159" s="291"/>
      <c r="J159" s="291"/>
      <c r="K159" s="291"/>
      <c r="L159" s="291"/>
      <c r="M159" s="291"/>
      <c r="N159" s="291"/>
      <c r="O159" s="351"/>
      <c r="P159" s="351"/>
      <c r="Q159" s="351"/>
      <c r="R159" s="291"/>
      <c r="S159" s="291"/>
      <c r="T159" s="291"/>
      <c r="U159" s="291"/>
      <c r="V159" s="291"/>
      <c r="W159" s="291"/>
      <c r="X159" s="2"/>
      <c r="Y159" s="2"/>
      <c r="Z159" s="2"/>
      <c r="AA159" s="4"/>
    </row>
    <row r="160" spans="4:27">
      <c r="D160" s="2"/>
      <c r="E160" s="2"/>
      <c r="F160" s="2"/>
      <c r="G160" s="2"/>
      <c r="H160" s="2"/>
      <c r="I160" s="291"/>
      <c r="J160" s="291"/>
      <c r="K160" s="291"/>
      <c r="L160" s="291"/>
      <c r="M160" s="291"/>
      <c r="N160" s="291"/>
      <c r="O160" s="351"/>
      <c r="P160" s="351"/>
      <c r="Q160" s="351"/>
      <c r="R160" s="291"/>
      <c r="S160" s="291"/>
      <c r="T160" s="291"/>
      <c r="U160" s="291"/>
      <c r="V160" s="291"/>
      <c r="W160" s="291"/>
      <c r="X160" s="2"/>
      <c r="Y160" s="2"/>
      <c r="Z160" s="2"/>
      <c r="AA160" s="4"/>
    </row>
    <row r="161" spans="4:27">
      <c r="D161" s="2"/>
      <c r="E161" s="2"/>
      <c r="F161" s="2"/>
      <c r="G161" s="2"/>
      <c r="H161" s="2"/>
      <c r="I161" s="291"/>
      <c r="J161" s="291"/>
      <c r="K161" s="291"/>
      <c r="L161" s="291"/>
      <c r="M161" s="291"/>
      <c r="N161" s="291"/>
      <c r="O161" s="351"/>
      <c r="P161" s="351"/>
      <c r="Q161" s="351"/>
      <c r="R161" s="291"/>
      <c r="S161" s="291"/>
      <c r="T161" s="291"/>
      <c r="U161" s="291"/>
      <c r="V161" s="291"/>
      <c r="W161" s="291"/>
      <c r="X161" s="2"/>
      <c r="Y161" s="2"/>
      <c r="Z161" s="2"/>
      <c r="AA161" s="4"/>
    </row>
    <row r="162" spans="4:27">
      <c r="D162" s="2"/>
      <c r="E162" s="2"/>
      <c r="F162" s="2"/>
      <c r="G162" s="2"/>
      <c r="H162" s="2"/>
      <c r="I162" s="291"/>
      <c r="J162" s="291"/>
      <c r="K162" s="291"/>
      <c r="L162" s="291"/>
      <c r="M162" s="291"/>
      <c r="N162" s="291"/>
      <c r="O162" s="351"/>
      <c r="P162" s="351"/>
      <c r="Q162" s="351"/>
      <c r="R162" s="291"/>
      <c r="S162" s="291"/>
      <c r="T162" s="291"/>
      <c r="U162" s="291"/>
      <c r="V162" s="291"/>
      <c r="W162" s="291"/>
      <c r="X162" s="2"/>
      <c r="Y162" s="2"/>
      <c r="Z162" s="2"/>
      <c r="AA162" s="4"/>
    </row>
    <row r="163" spans="4:27">
      <c r="D163" s="2"/>
      <c r="E163" s="2"/>
      <c r="F163" s="2"/>
      <c r="G163" s="2"/>
      <c r="H163" s="2"/>
      <c r="I163" s="291"/>
      <c r="J163" s="291"/>
      <c r="K163" s="291"/>
      <c r="L163" s="291"/>
      <c r="M163" s="291"/>
      <c r="N163" s="291"/>
      <c r="O163" s="351"/>
      <c r="P163" s="351"/>
      <c r="Q163" s="351"/>
      <c r="R163" s="291"/>
      <c r="S163" s="291"/>
      <c r="T163" s="291"/>
      <c r="U163" s="291"/>
      <c r="V163" s="291"/>
      <c r="W163" s="291"/>
      <c r="X163" s="2"/>
      <c r="Y163" s="2"/>
      <c r="Z163" s="2"/>
      <c r="AA163" s="4"/>
    </row>
    <row r="164" spans="4:27">
      <c r="D164" s="2"/>
      <c r="E164" s="2"/>
      <c r="F164" s="2"/>
      <c r="G164" s="2"/>
      <c r="H164" s="2"/>
      <c r="I164" s="291"/>
      <c r="J164" s="291"/>
      <c r="K164" s="291"/>
      <c r="L164" s="291"/>
      <c r="M164" s="291"/>
      <c r="N164" s="291"/>
      <c r="O164" s="351"/>
      <c r="P164" s="351"/>
      <c r="Q164" s="351"/>
      <c r="R164" s="291"/>
      <c r="S164" s="291"/>
      <c r="T164" s="291"/>
      <c r="U164" s="291"/>
      <c r="V164" s="291"/>
      <c r="W164" s="291"/>
      <c r="X164" s="2"/>
      <c r="Y164" s="2"/>
      <c r="Z164" s="2"/>
      <c r="AA164" s="4"/>
    </row>
    <row r="165" spans="4:27">
      <c r="D165" s="2"/>
      <c r="E165" s="2"/>
      <c r="F165" s="2"/>
      <c r="G165" s="2"/>
      <c r="H165" s="2"/>
      <c r="I165" s="291"/>
      <c r="J165" s="291"/>
      <c r="K165" s="291"/>
      <c r="L165" s="291"/>
      <c r="M165" s="291"/>
      <c r="N165" s="291"/>
      <c r="O165" s="351"/>
      <c r="P165" s="351"/>
      <c r="Q165" s="351"/>
      <c r="R165" s="291"/>
      <c r="S165" s="291"/>
      <c r="T165" s="291"/>
      <c r="U165" s="291"/>
      <c r="V165" s="291"/>
      <c r="W165" s="291"/>
      <c r="X165" s="2"/>
      <c r="Y165" s="2"/>
      <c r="Z165" s="2"/>
      <c r="AA165" s="4"/>
    </row>
    <row r="166" spans="4:27">
      <c r="D166" s="2"/>
      <c r="E166" s="2"/>
      <c r="F166" s="2"/>
      <c r="G166" s="2"/>
      <c r="H166" s="2"/>
      <c r="I166" s="291"/>
      <c r="J166" s="291"/>
      <c r="K166" s="291"/>
      <c r="L166" s="291"/>
      <c r="M166" s="291"/>
      <c r="N166" s="291"/>
      <c r="O166" s="351"/>
      <c r="P166" s="351"/>
      <c r="Q166" s="351"/>
      <c r="R166" s="291"/>
      <c r="S166" s="291"/>
      <c r="T166" s="291"/>
      <c r="U166" s="291"/>
      <c r="V166" s="291"/>
      <c r="W166" s="291"/>
      <c r="X166" s="2"/>
      <c r="Y166" s="2"/>
      <c r="Z166" s="2"/>
      <c r="AA166" s="4"/>
    </row>
    <row r="167" spans="4:27">
      <c r="D167" s="2"/>
      <c r="E167" s="2"/>
      <c r="F167" s="2"/>
      <c r="G167" s="2"/>
      <c r="H167" s="2"/>
      <c r="I167" s="291"/>
      <c r="J167" s="291"/>
      <c r="K167" s="291"/>
      <c r="L167" s="291"/>
      <c r="M167" s="291"/>
      <c r="N167" s="291"/>
      <c r="O167" s="351"/>
      <c r="P167" s="351"/>
      <c r="Q167" s="351"/>
      <c r="R167" s="291"/>
      <c r="S167" s="291"/>
      <c r="T167" s="291"/>
      <c r="U167" s="291"/>
      <c r="V167" s="291"/>
      <c r="W167" s="291"/>
      <c r="X167" s="2"/>
      <c r="Y167" s="2"/>
      <c r="Z167" s="2"/>
      <c r="AA167" s="4"/>
    </row>
    <row r="168" spans="4:27">
      <c r="D168" s="2"/>
      <c r="E168" s="2"/>
      <c r="F168" s="2"/>
      <c r="G168" s="2"/>
      <c r="H168" s="2"/>
      <c r="I168" s="291"/>
      <c r="J168" s="291"/>
      <c r="K168" s="291"/>
      <c r="L168" s="291"/>
      <c r="M168" s="291"/>
      <c r="N168" s="291"/>
      <c r="O168" s="351"/>
      <c r="P168" s="351"/>
      <c r="Q168" s="351"/>
      <c r="R168" s="291"/>
      <c r="S168" s="291"/>
      <c r="T168" s="291"/>
      <c r="U168" s="291"/>
      <c r="V168" s="291"/>
      <c r="W168" s="291"/>
      <c r="X168" s="2"/>
      <c r="Y168" s="2"/>
      <c r="Z168" s="2"/>
      <c r="AA168" s="4"/>
    </row>
    <row r="169" spans="4:27">
      <c r="D169" s="2"/>
      <c r="E169" s="2"/>
      <c r="F169" s="2"/>
      <c r="G169" s="2"/>
      <c r="H169" s="2"/>
      <c r="I169" s="291"/>
      <c r="J169" s="291"/>
      <c r="K169" s="291"/>
      <c r="L169" s="291"/>
      <c r="M169" s="291"/>
      <c r="N169" s="291"/>
      <c r="O169" s="351"/>
      <c r="P169" s="351"/>
      <c r="Q169" s="351"/>
      <c r="R169" s="291"/>
      <c r="S169" s="291"/>
      <c r="T169" s="291"/>
      <c r="U169" s="291"/>
      <c r="V169" s="291"/>
      <c r="W169" s="291"/>
      <c r="X169" s="2"/>
      <c r="Y169" s="2"/>
      <c r="Z169" s="2"/>
      <c r="AA169" s="4"/>
    </row>
    <row r="170" spans="4:27">
      <c r="D170" s="2"/>
      <c r="E170" s="2"/>
      <c r="F170" s="2"/>
      <c r="G170" s="2"/>
      <c r="H170" s="2"/>
      <c r="I170" s="291"/>
      <c r="J170" s="291"/>
      <c r="K170" s="291"/>
      <c r="L170" s="291"/>
      <c r="M170" s="291"/>
      <c r="N170" s="291"/>
      <c r="O170" s="351"/>
      <c r="P170" s="351"/>
      <c r="Q170" s="351"/>
      <c r="R170" s="291"/>
      <c r="S170" s="291"/>
      <c r="T170" s="291"/>
      <c r="U170" s="291"/>
      <c r="V170" s="291"/>
      <c r="W170" s="291"/>
      <c r="X170" s="2"/>
      <c r="Y170" s="2"/>
      <c r="Z170" s="2"/>
      <c r="AA170" s="4"/>
    </row>
    <row r="171" spans="4:27">
      <c r="D171" s="2"/>
      <c r="E171" s="2"/>
      <c r="F171" s="2"/>
      <c r="G171" s="2"/>
      <c r="H171" s="2"/>
      <c r="I171" s="291"/>
      <c r="J171" s="291"/>
      <c r="K171" s="291"/>
      <c r="L171" s="291"/>
      <c r="M171" s="291"/>
      <c r="N171" s="291"/>
      <c r="O171" s="351"/>
      <c r="P171" s="351"/>
      <c r="Q171" s="351"/>
      <c r="R171" s="291"/>
      <c r="S171" s="291"/>
      <c r="T171" s="291"/>
      <c r="U171" s="291"/>
      <c r="V171" s="291"/>
      <c r="W171" s="291"/>
      <c r="X171" s="2"/>
      <c r="Y171" s="2"/>
      <c r="Z171" s="2"/>
      <c r="AA171" s="4"/>
    </row>
    <row r="172" spans="4:27">
      <c r="D172" s="2"/>
      <c r="E172" s="2"/>
      <c r="F172" s="2"/>
      <c r="G172" s="2"/>
      <c r="H172" s="2"/>
      <c r="I172" s="291"/>
      <c r="J172" s="291"/>
      <c r="K172" s="291"/>
      <c r="L172" s="291"/>
      <c r="M172" s="291"/>
      <c r="N172" s="291"/>
      <c r="O172" s="351"/>
      <c r="P172" s="351"/>
      <c r="Q172" s="351"/>
      <c r="R172" s="291"/>
      <c r="S172" s="291"/>
      <c r="T172" s="291"/>
      <c r="U172" s="291"/>
      <c r="V172" s="291"/>
      <c r="W172" s="291"/>
      <c r="X172" s="2"/>
      <c r="Y172" s="2"/>
      <c r="Z172" s="2"/>
      <c r="AA172" s="4"/>
    </row>
    <row r="173" spans="4:27">
      <c r="D173" s="2"/>
      <c r="E173" s="2"/>
      <c r="F173" s="2"/>
      <c r="G173" s="2"/>
      <c r="H173" s="2"/>
      <c r="I173" s="291"/>
      <c r="J173" s="291"/>
      <c r="K173" s="291"/>
      <c r="L173" s="291"/>
      <c r="M173" s="291"/>
      <c r="N173" s="291"/>
      <c r="O173" s="351"/>
      <c r="P173" s="351"/>
      <c r="Q173" s="351"/>
      <c r="R173" s="291"/>
      <c r="S173" s="291"/>
      <c r="T173" s="291"/>
      <c r="U173" s="291"/>
      <c r="V173" s="291"/>
      <c r="W173" s="291"/>
      <c r="X173" s="2"/>
      <c r="Y173" s="2"/>
      <c r="Z173" s="2"/>
      <c r="AA173" s="4"/>
    </row>
    <row r="174" spans="4:27">
      <c r="D174" s="2"/>
      <c r="E174" s="2"/>
      <c r="F174" s="2"/>
      <c r="G174" s="2"/>
      <c r="H174" s="2"/>
      <c r="I174" s="291"/>
      <c r="J174" s="291"/>
      <c r="K174" s="291"/>
      <c r="L174" s="291"/>
      <c r="M174" s="291"/>
      <c r="N174" s="291"/>
      <c r="O174" s="351"/>
      <c r="P174" s="351"/>
      <c r="Q174" s="351"/>
      <c r="R174" s="291"/>
      <c r="S174" s="291"/>
      <c r="T174" s="291"/>
      <c r="U174" s="291"/>
      <c r="V174" s="291"/>
      <c r="W174" s="291"/>
      <c r="X174" s="2"/>
      <c r="Y174" s="2"/>
      <c r="Z174" s="2"/>
      <c r="AA174" s="4"/>
    </row>
    <row r="175" spans="4:27">
      <c r="D175" s="2"/>
      <c r="E175" s="2"/>
      <c r="F175" s="2"/>
      <c r="G175" s="2"/>
      <c r="H175" s="2"/>
      <c r="I175" s="291"/>
      <c r="J175" s="291"/>
      <c r="K175" s="291"/>
      <c r="L175" s="291"/>
      <c r="M175" s="291"/>
      <c r="N175" s="291"/>
      <c r="O175" s="351"/>
      <c r="P175" s="351"/>
      <c r="Q175" s="351"/>
      <c r="R175" s="291"/>
      <c r="S175" s="291"/>
      <c r="T175" s="291"/>
      <c r="U175" s="291"/>
      <c r="V175" s="291"/>
      <c r="W175" s="291"/>
      <c r="X175" s="2"/>
      <c r="Y175" s="2"/>
      <c r="Z175" s="2"/>
      <c r="AA175" s="4"/>
    </row>
    <row r="176" spans="4:27">
      <c r="D176" s="2"/>
      <c r="E176" s="2"/>
      <c r="F176" s="2"/>
      <c r="G176" s="2"/>
      <c r="H176" s="2"/>
      <c r="I176" s="291"/>
      <c r="J176" s="291"/>
      <c r="K176" s="291"/>
      <c r="L176" s="291"/>
      <c r="M176" s="291"/>
      <c r="N176" s="291"/>
      <c r="O176" s="351"/>
      <c r="P176" s="351"/>
      <c r="Q176" s="351"/>
      <c r="R176" s="291"/>
      <c r="S176" s="291"/>
      <c r="T176" s="291"/>
      <c r="U176" s="291"/>
      <c r="V176" s="291"/>
      <c r="W176" s="291"/>
      <c r="X176" s="2"/>
      <c r="Y176" s="2"/>
      <c r="Z176" s="2"/>
      <c r="AA176" s="4"/>
    </row>
    <row r="177" spans="4:27">
      <c r="D177" s="2"/>
      <c r="E177" s="2"/>
      <c r="F177" s="2"/>
      <c r="G177" s="2"/>
      <c r="H177" s="2"/>
      <c r="I177" s="291"/>
      <c r="J177" s="291"/>
      <c r="K177" s="291"/>
      <c r="L177" s="291"/>
      <c r="M177" s="291"/>
      <c r="N177" s="291"/>
      <c r="O177" s="351"/>
      <c r="P177" s="351"/>
      <c r="Q177" s="351"/>
      <c r="R177" s="291"/>
      <c r="S177" s="291"/>
      <c r="T177" s="291"/>
      <c r="U177" s="291"/>
      <c r="V177" s="291"/>
      <c r="W177" s="291"/>
      <c r="X177" s="2"/>
      <c r="Y177" s="2"/>
      <c r="Z177" s="2"/>
      <c r="AA177" s="4"/>
    </row>
    <row r="178" spans="4:27">
      <c r="D178" s="2"/>
      <c r="E178" s="2"/>
      <c r="F178" s="2"/>
      <c r="G178" s="2"/>
      <c r="H178" s="2"/>
      <c r="I178" s="291"/>
      <c r="J178" s="291"/>
      <c r="K178" s="291"/>
      <c r="L178" s="291"/>
      <c r="M178" s="291"/>
      <c r="N178" s="291"/>
      <c r="O178" s="351"/>
      <c r="P178" s="351"/>
      <c r="Q178" s="351"/>
      <c r="R178" s="291"/>
      <c r="S178" s="291"/>
      <c r="T178" s="291"/>
      <c r="U178" s="291"/>
      <c r="V178" s="291"/>
      <c r="W178" s="291"/>
      <c r="X178" s="2"/>
      <c r="Y178" s="2"/>
      <c r="Z178" s="2"/>
      <c r="AA178" s="4"/>
    </row>
    <row r="179" spans="4:27">
      <c r="D179" s="2"/>
      <c r="E179" s="2"/>
      <c r="F179" s="2"/>
      <c r="G179" s="2"/>
      <c r="H179" s="2"/>
      <c r="I179" s="291"/>
      <c r="J179" s="291"/>
      <c r="K179" s="291"/>
      <c r="L179" s="291"/>
      <c r="M179" s="291"/>
      <c r="N179" s="291"/>
      <c r="O179" s="351"/>
      <c r="P179" s="351"/>
      <c r="Q179" s="351"/>
      <c r="R179" s="291"/>
      <c r="S179" s="291"/>
      <c r="T179" s="291"/>
      <c r="U179" s="291"/>
      <c r="V179" s="291"/>
      <c r="W179" s="291"/>
      <c r="X179" s="2"/>
      <c r="Y179" s="2"/>
      <c r="Z179" s="2"/>
      <c r="AA179" s="4"/>
    </row>
    <row r="180" spans="4:27">
      <c r="D180" s="2"/>
      <c r="E180" s="2"/>
      <c r="F180" s="2"/>
      <c r="G180" s="2"/>
      <c r="H180" s="2"/>
      <c r="I180" s="291"/>
      <c r="J180" s="291"/>
      <c r="K180" s="291"/>
      <c r="L180" s="291"/>
      <c r="M180" s="291"/>
      <c r="N180" s="291"/>
      <c r="O180" s="351"/>
      <c r="P180" s="351"/>
      <c r="Q180" s="351"/>
      <c r="R180" s="291"/>
      <c r="S180" s="291"/>
      <c r="T180" s="291"/>
      <c r="U180" s="291"/>
      <c r="V180" s="291"/>
      <c r="W180" s="291"/>
      <c r="X180" s="2"/>
      <c r="Y180" s="2"/>
      <c r="Z180" s="2"/>
      <c r="AA180" s="4"/>
    </row>
    <row r="181" spans="4:27">
      <c r="D181" s="2"/>
      <c r="E181" s="2"/>
      <c r="F181" s="2"/>
      <c r="G181" s="2"/>
      <c r="H181" s="2"/>
      <c r="I181" s="291"/>
      <c r="J181" s="291"/>
      <c r="K181" s="291"/>
      <c r="L181" s="291"/>
      <c r="M181" s="291"/>
      <c r="N181" s="291"/>
      <c r="O181" s="351"/>
      <c r="P181" s="351"/>
      <c r="Q181" s="351"/>
      <c r="R181" s="291"/>
      <c r="S181" s="291"/>
      <c r="T181" s="291"/>
      <c r="U181" s="291"/>
      <c r="V181" s="291"/>
      <c r="W181" s="291"/>
      <c r="X181" s="2"/>
      <c r="Y181" s="2"/>
      <c r="Z181" s="2"/>
      <c r="AA181" s="4"/>
    </row>
    <row r="182" spans="4:27">
      <c r="D182" s="2"/>
      <c r="E182" s="2"/>
      <c r="F182" s="2"/>
      <c r="G182" s="2"/>
      <c r="H182" s="2"/>
      <c r="I182" s="291"/>
      <c r="J182" s="291"/>
      <c r="K182" s="291"/>
      <c r="L182" s="291"/>
      <c r="M182" s="291"/>
      <c r="N182" s="291"/>
      <c r="O182" s="351"/>
      <c r="P182" s="351"/>
      <c r="Q182" s="351"/>
      <c r="R182" s="291"/>
      <c r="S182" s="291"/>
      <c r="T182" s="291"/>
      <c r="U182" s="291"/>
      <c r="V182" s="291"/>
      <c r="W182" s="291"/>
      <c r="X182" s="2"/>
      <c r="Y182" s="2"/>
      <c r="Z182" s="2"/>
      <c r="AA182" s="4"/>
    </row>
    <row r="183" spans="4:27">
      <c r="D183" s="2"/>
      <c r="E183" s="2"/>
      <c r="F183" s="2"/>
      <c r="G183" s="2"/>
      <c r="H183" s="2"/>
      <c r="I183" s="291"/>
      <c r="J183" s="291"/>
      <c r="K183" s="291"/>
      <c r="L183" s="291"/>
      <c r="M183" s="291"/>
      <c r="N183" s="291"/>
      <c r="O183" s="351"/>
      <c r="P183" s="351"/>
      <c r="Q183" s="351"/>
      <c r="R183" s="291"/>
      <c r="S183" s="291"/>
      <c r="T183" s="291"/>
      <c r="U183" s="291"/>
      <c r="V183" s="291"/>
      <c r="W183" s="291"/>
      <c r="X183" s="2"/>
      <c r="Y183" s="2"/>
      <c r="Z183" s="2"/>
      <c r="AA183" s="4"/>
    </row>
    <row r="184" spans="4:27">
      <c r="D184" s="2"/>
      <c r="E184" s="2"/>
      <c r="F184" s="2"/>
      <c r="G184" s="2"/>
      <c r="H184" s="2"/>
      <c r="I184" s="291"/>
      <c r="J184" s="291"/>
      <c r="K184" s="291"/>
      <c r="L184" s="291"/>
      <c r="M184" s="291"/>
      <c r="N184" s="291"/>
      <c r="O184" s="351"/>
      <c r="P184" s="351"/>
      <c r="Q184" s="351"/>
      <c r="R184" s="291"/>
      <c r="S184" s="291"/>
      <c r="T184" s="291"/>
      <c r="U184" s="291"/>
      <c r="V184" s="291"/>
      <c r="W184" s="291"/>
      <c r="X184" s="2"/>
      <c r="Y184" s="2"/>
      <c r="Z184" s="2"/>
      <c r="AA184" s="4"/>
    </row>
    <row r="185" spans="4:27">
      <c r="D185" s="2"/>
      <c r="E185" s="2"/>
      <c r="F185" s="2"/>
      <c r="G185" s="2"/>
      <c r="H185" s="2"/>
      <c r="I185" s="291"/>
      <c r="J185" s="291"/>
      <c r="K185" s="291"/>
      <c r="L185" s="291"/>
      <c r="M185" s="291"/>
      <c r="N185" s="291"/>
      <c r="O185" s="351"/>
      <c r="P185" s="351"/>
      <c r="Q185" s="351"/>
      <c r="R185" s="291"/>
      <c r="S185" s="291"/>
      <c r="T185" s="291"/>
      <c r="U185" s="291"/>
      <c r="V185" s="291"/>
      <c r="W185" s="291"/>
      <c r="X185" s="2"/>
      <c r="Y185" s="2"/>
      <c r="Z185" s="2"/>
      <c r="AA185" s="4"/>
    </row>
    <row r="186" spans="4:27">
      <c r="D186" s="2"/>
      <c r="E186" s="2"/>
      <c r="F186" s="2"/>
      <c r="G186" s="2"/>
      <c r="H186" s="2"/>
      <c r="I186" s="291"/>
      <c r="J186" s="291"/>
      <c r="K186" s="291"/>
      <c r="L186" s="291"/>
      <c r="M186" s="291"/>
      <c r="N186" s="291"/>
      <c r="O186" s="351"/>
      <c r="P186" s="351"/>
      <c r="Q186" s="351"/>
      <c r="R186" s="291"/>
      <c r="S186" s="291"/>
      <c r="T186" s="291"/>
      <c r="U186" s="291"/>
      <c r="V186" s="291"/>
      <c r="W186" s="291"/>
      <c r="X186" s="2"/>
      <c r="Y186" s="2"/>
      <c r="Z186" s="2"/>
      <c r="AA186" s="4"/>
    </row>
    <row r="187" spans="4:27">
      <c r="D187" s="2"/>
      <c r="E187" s="2"/>
      <c r="F187" s="2"/>
      <c r="G187" s="2"/>
      <c r="H187" s="2"/>
      <c r="I187" s="291"/>
      <c r="J187" s="291"/>
      <c r="K187" s="291"/>
      <c r="L187" s="291"/>
      <c r="M187" s="291"/>
      <c r="N187" s="291"/>
      <c r="O187" s="351"/>
      <c r="P187" s="351"/>
      <c r="Q187" s="351"/>
      <c r="R187" s="291"/>
      <c r="S187" s="291"/>
      <c r="T187" s="291"/>
      <c r="U187" s="291"/>
      <c r="V187" s="291"/>
      <c r="W187" s="291"/>
      <c r="X187" s="2"/>
      <c r="Y187" s="2"/>
      <c r="Z187" s="2"/>
      <c r="AA187" s="4"/>
    </row>
    <row r="188" spans="4:27">
      <c r="D188" s="2"/>
      <c r="E188" s="2"/>
      <c r="F188" s="2"/>
      <c r="G188" s="2"/>
      <c r="H188" s="2"/>
      <c r="I188" s="291"/>
      <c r="J188" s="291"/>
      <c r="K188" s="291"/>
      <c r="L188" s="291"/>
      <c r="M188" s="291"/>
      <c r="N188" s="291"/>
      <c r="O188" s="351"/>
      <c r="P188" s="351"/>
      <c r="Q188" s="351"/>
      <c r="R188" s="291"/>
      <c r="S188" s="291"/>
      <c r="T188" s="291"/>
      <c r="U188" s="291"/>
      <c r="V188" s="291"/>
      <c r="W188" s="291"/>
      <c r="X188" s="2"/>
      <c r="Y188" s="2"/>
      <c r="Z188" s="2"/>
      <c r="AA188" s="4"/>
    </row>
    <row r="189" spans="4:27">
      <c r="D189" s="2"/>
      <c r="E189" s="2"/>
      <c r="F189" s="2"/>
      <c r="G189" s="2"/>
      <c r="H189" s="2"/>
      <c r="I189" s="291"/>
      <c r="J189" s="291"/>
      <c r="K189" s="291"/>
      <c r="L189" s="291"/>
      <c r="M189" s="291"/>
      <c r="N189" s="291"/>
      <c r="O189" s="351"/>
      <c r="P189" s="351"/>
      <c r="Q189" s="351"/>
      <c r="R189" s="291"/>
      <c r="S189" s="291"/>
      <c r="T189" s="291"/>
      <c r="U189" s="291"/>
      <c r="V189" s="291"/>
      <c r="W189" s="291"/>
      <c r="X189" s="2"/>
      <c r="Y189" s="2"/>
      <c r="Z189" s="2"/>
      <c r="AA189" s="4"/>
    </row>
    <row r="190" spans="4:27">
      <c r="D190" s="2"/>
      <c r="E190" s="2"/>
      <c r="F190" s="2"/>
      <c r="G190" s="2"/>
      <c r="H190" s="2"/>
      <c r="I190" s="291"/>
      <c r="J190" s="291"/>
      <c r="K190" s="291"/>
      <c r="L190" s="291"/>
      <c r="M190" s="291"/>
      <c r="N190" s="291"/>
      <c r="O190" s="351"/>
      <c r="P190" s="351"/>
      <c r="Q190" s="351"/>
      <c r="R190" s="291"/>
      <c r="S190" s="291"/>
      <c r="T190" s="291"/>
      <c r="U190" s="291"/>
      <c r="V190" s="291"/>
      <c r="W190" s="291"/>
      <c r="X190" s="2"/>
      <c r="Y190" s="2"/>
      <c r="Z190" s="2"/>
      <c r="AA190" s="4"/>
    </row>
    <row r="191" spans="4:27">
      <c r="D191" s="2"/>
      <c r="E191" s="2"/>
      <c r="F191" s="2"/>
      <c r="G191" s="2"/>
      <c r="H191" s="2"/>
      <c r="I191" s="291"/>
      <c r="J191" s="291"/>
      <c r="K191" s="291"/>
      <c r="L191" s="291"/>
      <c r="M191" s="291"/>
      <c r="N191" s="291"/>
      <c r="O191" s="351"/>
      <c r="P191" s="351"/>
      <c r="Q191" s="351"/>
      <c r="R191" s="291"/>
      <c r="S191" s="291"/>
      <c r="T191" s="291"/>
      <c r="U191" s="291"/>
      <c r="V191" s="291"/>
      <c r="W191" s="291"/>
      <c r="X191" s="2"/>
      <c r="Y191" s="2"/>
      <c r="Z191" s="2"/>
      <c r="AA191" s="4"/>
    </row>
    <row r="192" spans="4:27">
      <c r="D192" s="2"/>
      <c r="E192" s="2"/>
      <c r="F192" s="2"/>
      <c r="G192" s="2"/>
      <c r="H192" s="2"/>
      <c r="I192" s="291"/>
      <c r="J192" s="291"/>
      <c r="K192" s="291"/>
      <c r="L192" s="291"/>
      <c r="M192" s="291"/>
      <c r="N192" s="291"/>
      <c r="O192" s="351"/>
      <c r="P192" s="351"/>
      <c r="Q192" s="351"/>
      <c r="R192" s="291"/>
      <c r="S192" s="291"/>
      <c r="T192" s="291"/>
      <c r="U192" s="291"/>
      <c r="V192" s="291"/>
      <c r="W192" s="291"/>
      <c r="X192" s="2"/>
      <c r="Y192" s="2"/>
      <c r="Z192" s="2"/>
      <c r="AA192" s="4"/>
    </row>
    <row r="193" spans="4:27">
      <c r="D193" s="2"/>
      <c r="E193" s="2"/>
      <c r="F193" s="2"/>
      <c r="G193" s="2"/>
      <c r="H193" s="2"/>
      <c r="I193" s="291"/>
      <c r="J193" s="291"/>
      <c r="K193" s="291"/>
      <c r="L193" s="291"/>
      <c r="M193" s="291"/>
      <c r="N193" s="291"/>
      <c r="O193" s="351"/>
      <c r="P193" s="351"/>
      <c r="Q193" s="351"/>
      <c r="R193" s="291"/>
      <c r="S193" s="291"/>
      <c r="T193" s="291"/>
      <c r="U193" s="291"/>
      <c r="V193" s="291"/>
      <c r="W193" s="291"/>
      <c r="X193" s="2"/>
      <c r="Y193" s="2"/>
      <c r="Z193" s="2"/>
      <c r="AA193" s="4"/>
    </row>
    <row r="194" spans="4:27">
      <c r="D194" s="2"/>
      <c r="E194" s="2"/>
      <c r="F194" s="2"/>
      <c r="G194" s="2"/>
      <c r="H194" s="2"/>
      <c r="I194" s="291"/>
      <c r="J194" s="291"/>
      <c r="K194" s="291"/>
      <c r="L194" s="291"/>
      <c r="M194" s="291"/>
      <c r="N194" s="291"/>
      <c r="O194" s="351"/>
      <c r="P194" s="351"/>
      <c r="Q194" s="351"/>
      <c r="R194" s="291"/>
      <c r="S194" s="291"/>
      <c r="T194" s="291"/>
      <c r="U194" s="291"/>
      <c r="V194" s="291"/>
      <c r="W194" s="291"/>
      <c r="X194" s="2"/>
      <c r="Y194" s="2"/>
      <c r="Z194" s="2"/>
      <c r="AA194" s="4"/>
    </row>
    <row r="195" spans="4:27">
      <c r="D195" s="2"/>
      <c r="E195" s="2"/>
      <c r="F195" s="2"/>
      <c r="G195" s="2"/>
      <c r="H195" s="2"/>
      <c r="I195" s="291"/>
      <c r="J195" s="291"/>
      <c r="K195" s="291"/>
      <c r="L195" s="291"/>
      <c r="M195" s="291"/>
      <c r="N195" s="291"/>
      <c r="O195" s="351"/>
      <c r="P195" s="351"/>
      <c r="Q195" s="351"/>
      <c r="R195" s="291"/>
      <c r="S195" s="291"/>
      <c r="T195" s="291"/>
      <c r="U195" s="291"/>
      <c r="V195" s="291"/>
      <c r="W195" s="291"/>
      <c r="X195" s="2"/>
      <c r="Y195" s="2"/>
      <c r="Z195" s="2"/>
      <c r="AA195" s="4"/>
    </row>
    <row r="196" spans="4:27">
      <c r="D196" s="2"/>
      <c r="E196" s="2"/>
      <c r="F196" s="2"/>
      <c r="G196" s="2"/>
      <c r="H196" s="2"/>
      <c r="I196" s="291"/>
      <c r="J196" s="291"/>
      <c r="K196" s="291"/>
      <c r="L196" s="291"/>
      <c r="M196" s="291"/>
      <c r="N196" s="291"/>
      <c r="O196" s="351"/>
      <c r="P196" s="351"/>
      <c r="Q196" s="351"/>
      <c r="R196" s="291"/>
      <c r="S196" s="291"/>
      <c r="T196" s="291"/>
      <c r="U196" s="291"/>
      <c r="V196" s="291"/>
      <c r="W196" s="291"/>
      <c r="X196" s="2"/>
      <c r="Y196" s="2"/>
      <c r="Z196" s="2"/>
      <c r="AA196" s="4"/>
    </row>
    <row r="197" spans="4:27">
      <c r="D197" s="2"/>
      <c r="E197" s="2"/>
      <c r="F197" s="2"/>
      <c r="G197" s="2"/>
      <c r="H197" s="2"/>
      <c r="I197" s="291"/>
      <c r="J197" s="291"/>
      <c r="K197" s="291"/>
      <c r="L197" s="291"/>
      <c r="M197" s="291"/>
      <c r="N197" s="291"/>
      <c r="O197" s="351"/>
      <c r="P197" s="351"/>
      <c r="Q197" s="351"/>
      <c r="R197" s="291"/>
      <c r="S197" s="291"/>
      <c r="T197" s="291"/>
      <c r="U197" s="291"/>
      <c r="V197" s="291"/>
      <c r="W197" s="291"/>
      <c r="X197" s="2"/>
      <c r="Y197" s="2"/>
      <c r="Z197" s="2"/>
      <c r="AA197" s="4"/>
    </row>
    <row r="198" spans="4:27">
      <c r="D198" s="2"/>
      <c r="E198" s="2"/>
      <c r="F198" s="2"/>
      <c r="G198" s="2"/>
      <c r="H198" s="2"/>
      <c r="I198" s="291"/>
      <c r="J198" s="291"/>
      <c r="K198" s="291"/>
      <c r="L198" s="291"/>
      <c r="M198" s="291"/>
      <c r="N198" s="291"/>
      <c r="O198" s="351"/>
      <c r="P198" s="351"/>
      <c r="Q198" s="351"/>
      <c r="R198" s="291"/>
      <c r="S198" s="291"/>
      <c r="T198" s="291"/>
      <c r="U198" s="291"/>
      <c r="V198" s="291"/>
      <c r="W198" s="291"/>
      <c r="X198" s="2"/>
      <c r="Y198" s="2"/>
      <c r="Z198" s="2"/>
      <c r="AA198" s="4"/>
    </row>
    <row r="199" spans="4:27">
      <c r="D199" s="2"/>
      <c r="E199" s="2"/>
      <c r="F199" s="2"/>
      <c r="G199" s="2"/>
      <c r="H199" s="2"/>
      <c r="I199" s="291"/>
      <c r="J199" s="291"/>
      <c r="K199" s="291"/>
      <c r="L199" s="291"/>
      <c r="M199" s="291"/>
      <c r="N199" s="291"/>
      <c r="O199" s="351"/>
      <c r="P199" s="351"/>
      <c r="Q199" s="351"/>
      <c r="R199" s="291"/>
      <c r="S199" s="291"/>
      <c r="T199" s="291"/>
      <c r="U199" s="291"/>
      <c r="V199" s="291"/>
      <c r="W199" s="291"/>
      <c r="X199" s="2"/>
      <c r="Y199" s="2"/>
      <c r="Z199" s="2"/>
      <c r="AA199" s="4"/>
    </row>
    <row r="200" spans="4:27">
      <c r="D200" s="2"/>
      <c r="E200" s="2"/>
      <c r="F200" s="2"/>
      <c r="G200" s="2"/>
      <c r="H200" s="2"/>
      <c r="I200" s="291"/>
      <c r="J200" s="291"/>
      <c r="K200" s="291"/>
      <c r="L200" s="291"/>
      <c r="M200" s="291"/>
      <c r="N200" s="291"/>
      <c r="O200" s="351"/>
      <c r="P200" s="351"/>
      <c r="Q200" s="351"/>
      <c r="R200" s="291"/>
      <c r="S200" s="291"/>
      <c r="T200" s="291"/>
      <c r="U200" s="291"/>
      <c r="V200" s="291"/>
      <c r="W200" s="291"/>
      <c r="X200" s="2"/>
      <c r="Y200" s="2"/>
      <c r="Z200" s="2"/>
      <c r="AA200" s="4"/>
    </row>
    <row r="201" spans="4:27">
      <c r="D201" s="2"/>
      <c r="E201" s="2"/>
      <c r="F201" s="2"/>
      <c r="G201" s="2"/>
      <c r="H201" s="2"/>
      <c r="I201" s="291"/>
      <c r="J201" s="291"/>
      <c r="K201" s="291"/>
      <c r="L201" s="291"/>
      <c r="M201" s="291"/>
      <c r="N201" s="291"/>
      <c r="O201" s="351"/>
      <c r="P201" s="351"/>
      <c r="Q201" s="351"/>
      <c r="R201" s="291"/>
      <c r="S201" s="291"/>
      <c r="T201" s="291"/>
      <c r="U201" s="291"/>
      <c r="V201" s="291"/>
      <c r="W201" s="291"/>
      <c r="X201" s="2"/>
      <c r="Y201" s="2"/>
      <c r="Z201" s="2"/>
      <c r="AA201" s="4"/>
    </row>
    <row r="202" spans="4:27">
      <c r="D202" s="2"/>
      <c r="E202" s="2"/>
      <c r="F202" s="2"/>
      <c r="G202" s="2"/>
      <c r="H202" s="2"/>
      <c r="I202" s="291"/>
      <c r="J202" s="291"/>
      <c r="K202" s="291"/>
      <c r="L202" s="291"/>
      <c r="M202" s="291"/>
      <c r="N202" s="291"/>
      <c r="O202" s="351"/>
      <c r="P202" s="351"/>
      <c r="Q202" s="351"/>
      <c r="R202" s="291"/>
      <c r="S202" s="291"/>
      <c r="T202" s="291"/>
      <c r="U202" s="291"/>
      <c r="V202" s="291"/>
      <c r="W202" s="291"/>
      <c r="X202" s="2"/>
      <c r="Y202" s="2"/>
      <c r="Z202" s="2"/>
      <c r="AA202" s="4"/>
    </row>
    <row r="203" spans="4:27">
      <c r="D203" s="2"/>
      <c r="E203" s="2"/>
      <c r="F203" s="2"/>
      <c r="G203" s="2"/>
      <c r="H203" s="2"/>
      <c r="I203" s="291"/>
      <c r="J203" s="291"/>
      <c r="K203" s="291"/>
      <c r="L203" s="291"/>
      <c r="M203" s="291"/>
      <c r="N203" s="291"/>
      <c r="O203" s="351"/>
      <c r="P203" s="351"/>
      <c r="Q203" s="351"/>
      <c r="R203" s="291"/>
      <c r="S203" s="291"/>
      <c r="T203" s="291"/>
      <c r="U203" s="291"/>
      <c r="V203" s="291"/>
      <c r="W203" s="291"/>
      <c r="X203" s="2"/>
      <c r="Y203" s="2"/>
      <c r="Z203" s="2"/>
      <c r="AA203" s="4"/>
    </row>
    <row r="204" spans="4:27">
      <c r="D204" s="2"/>
      <c r="E204" s="2"/>
      <c r="F204" s="2"/>
      <c r="G204" s="2"/>
      <c r="H204" s="2"/>
      <c r="I204" s="291"/>
      <c r="J204" s="291"/>
      <c r="K204" s="291"/>
      <c r="L204" s="291"/>
      <c r="M204" s="291"/>
      <c r="N204" s="291"/>
      <c r="O204" s="351"/>
      <c r="P204" s="351"/>
      <c r="Q204" s="351"/>
      <c r="R204" s="291"/>
      <c r="S204" s="291"/>
      <c r="T204" s="291"/>
      <c r="U204" s="291"/>
      <c r="V204" s="291"/>
      <c r="W204" s="291"/>
      <c r="X204" s="2"/>
      <c r="Y204" s="2"/>
      <c r="Z204" s="2"/>
      <c r="AA204" s="4"/>
    </row>
    <row r="205" spans="4:27">
      <c r="D205" s="2"/>
      <c r="E205" s="2"/>
      <c r="F205" s="2"/>
      <c r="G205" s="2"/>
      <c r="H205" s="2"/>
      <c r="I205" s="291"/>
      <c r="J205" s="291"/>
      <c r="K205" s="291"/>
      <c r="L205" s="291"/>
      <c r="M205" s="291"/>
      <c r="N205" s="291"/>
      <c r="O205" s="351"/>
      <c r="P205" s="351"/>
      <c r="Q205" s="351"/>
      <c r="R205" s="291"/>
      <c r="S205" s="291"/>
      <c r="T205" s="291"/>
      <c r="U205" s="291"/>
      <c r="V205" s="291"/>
      <c r="W205" s="291"/>
      <c r="X205" s="2"/>
      <c r="Y205" s="2"/>
      <c r="Z205" s="2"/>
      <c r="AA205" s="4"/>
    </row>
    <row r="206" spans="4:27">
      <c r="D206" s="2"/>
      <c r="E206" s="2"/>
      <c r="F206" s="2"/>
      <c r="G206" s="2"/>
      <c r="H206" s="2"/>
      <c r="I206" s="291"/>
      <c r="J206" s="291"/>
      <c r="K206" s="291"/>
      <c r="L206" s="291"/>
      <c r="M206" s="291"/>
      <c r="N206" s="291"/>
      <c r="O206" s="351"/>
      <c r="P206" s="351"/>
      <c r="Q206" s="351"/>
      <c r="R206" s="291"/>
      <c r="S206" s="291"/>
      <c r="T206" s="291"/>
      <c r="U206" s="291"/>
      <c r="V206" s="291"/>
      <c r="W206" s="291"/>
      <c r="X206" s="2"/>
      <c r="Y206" s="2"/>
      <c r="Z206" s="2"/>
      <c r="AA206" s="4"/>
    </row>
    <row r="207" spans="4:27">
      <c r="D207" s="2"/>
      <c r="E207" s="2"/>
      <c r="F207" s="2"/>
      <c r="G207" s="2"/>
      <c r="H207" s="2"/>
      <c r="I207" s="291"/>
      <c r="J207" s="291"/>
      <c r="K207" s="291"/>
      <c r="L207" s="291"/>
      <c r="M207" s="291"/>
      <c r="N207" s="291"/>
      <c r="O207" s="351"/>
      <c r="P207" s="351"/>
      <c r="Q207" s="351"/>
      <c r="R207" s="291"/>
      <c r="S207" s="291"/>
      <c r="T207" s="291"/>
      <c r="U207" s="291"/>
      <c r="V207" s="291"/>
      <c r="W207" s="291"/>
      <c r="X207" s="2"/>
      <c r="Y207" s="2"/>
      <c r="Z207" s="2"/>
      <c r="AA207" s="4"/>
    </row>
    <row r="208" spans="4:27">
      <c r="D208" s="2"/>
      <c r="E208" s="2"/>
      <c r="F208" s="2"/>
      <c r="G208" s="2"/>
      <c r="H208" s="2"/>
      <c r="I208" s="291"/>
      <c r="J208" s="291"/>
      <c r="K208" s="291"/>
      <c r="L208" s="291"/>
      <c r="M208" s="291"/>
      <c r="N208" s="291"/>
      <c r="O208" s="351"/>
      <c r="P208" s="351"/>
      <c r="Q208" s="351"/>
      <c r="R208" s="291"/>
      <c r="S208" s="291"/>
      <c r="T208" s="291"/>
      <c r="U208" s="291"/>
      <c r="V208" s="291"/>
      <c r="W208" s="291"/>
      <c r="X208" s="2"/>
      <c r="Y208" s="2"/>
      <c r="Z208" s="2"/>
      <c r="AA208" s="4"/>
    </row>
    <row r="209" spans="4:27">
      <c r="D209" s="2"/>
      <c r="E209" s="2"/>
      <c r="F209" s="2"/>
      <c r="G209" s="2"/>
      <c r="H209" s="2"/>
      <c r="I209" s="291"/>
      <c r="J209" s="291"/>
      <c r="K209" s="291"/>
      <c r="L209" s="291"/>
      <c r="M209" s="291"/>
      <c r="N209" s="291"/>
      <c r="O209" s="351"/>
      <c r="P209" s="351"/>
      <c r="Q209" s="351"/>
      <c r="R209" s="291"/>
      <c r="S209" s="291"/>
      <c r="T209" s="291"/>
      <c r="U209" s="291"/>
      <c r="V209" s="291"/>
      <c r="W209" s="291"/>
      <c r="X209" s="2"/>
      <c r="Y209" s="2"/>
      <c r="Z209" s="2"/>
      <c r="AA209" s="4"/>
    </row>
    <row r="210" spans="4:27">
      <c r="D210" s="2"/>
      <c r="E210" s="2"/>
      <c r="F210" s="2"/>
      <c r="G210" s="2"/>
      <c r="H210" s="2"/>
      <c r="I210" s="291"/>
      <c r="J210" s="291"/>
      <c r="K210" s="291"/>
      <c r="L210" s="291"/>
      <c r="M210" s="291"/>
      <c r="N210" s="291"/>
      <c r="O210" s="351"/>
      <c r="P210" s="351"/>
      <c r="Q210" s="351"/>
      <c r="R210" s="291"/>
      <c r="S210" s="291"/>
      <c r="T210" s="291"/>
      <c r="U210" s="291"/>
      <c r="V210" s="291"/>
      <c r="W210" s="291"/>
      <c r="X210" s="2"/>
      <c r="Y210" s="2"/>
      <c r="Z210" s="2"/>
      <c r="AA210" s="4"/>
    </row>
    <row r="211" spans="4:27">
      <c r="D211" s="2"/>
      <c r="E211" s="2"/>
      <c r="F211" s="2"/>
      <c r="G211" s="2"/>
      <c r="H211" s="2"/>
      <c r="I211" s="291"/>
      <c r="J211" s="291"/>
      <c r="K211" s="291"/>
      <c r="L211" s="291"/>
      <c r="M211" s="291"/>
      <c r="N211" s="291"/>
      <c r="O211" s="351"/>
      <c r="P211" s="351"/>
      <c r="Q211" s="351"/>
      <c r="R211" s="291"/>
      <c r="S211" s="291"/>
      <c r="T211" s="291"/>
      <c r="U211" s="291"/>
      <c r="V211" s="291"/>
      <c r="W211" s="291"/>
      <c r="X211" s="2"/>
      <c r="Y211" s="2"/>
      <c r="Z211" s="2"/>
      <c r="AA211" s="4"/>
    </row>
    <row r="212" spans="4:27">
      <c r="D212" s="2"/>
      <c r="E212" s="2"/>
      <c r="F212" s="2"/>
      <c r="G212" s="2"/>
      <c r="H212" s="2"/>
      <c r="I212" s="291"/>
      <c r="J212" s="291"/>
      <c r="K212" s="291"/>
      <c r="L212" s="291"/>
      <c r="M212" s="291"/>
      <c r="N212" s="291"/>
      <c r="O212" s="351"/>
      <c r="P212" s="351"/>
      <c r="Q212" s="351"/>
      <c r="R212" s="291"/>
      <c r="S212" s="291"/>
      <c r="T212" s="291"/>
      <c r="U212" s="291"/>
      <c r="V212" s="291"/>
      <c r="W212" s="291"/>
      <c r="X212" s="2"/>
      <c r="Y212" s="2"/>
      <c r="Z212" s="2"/>
      <c r="AA212" s="4"/>
    </row>
    <row r="213" spans="4:27">
      <c r="D213" s="2"/>
      <c r="E213" s="2"/>
      <c r="F213" s="2"/>
      <c r="G213" s="2"/>
      <c r="H213" s="2"/>
      <c r="I213" s="291"/>
      <c r="J213" s="291"/>
      <c r="K213" s="291"/>
      <c r="L213" s="291"/>
      <c r="M213" s="291"/>
      <c r="N213" s="291"/>
      <c r="O213" s="351"/>
      <c r="P213" s="351"/>
      <c r="Q213" s="351"/>
      <c r="R213" s="291"/>
      <c r="S213" s="291"/>
      <c r="T213" s="291"/>
      <c r="U213" s="291"/>
      <c r="V213" s="291"/>
      <c r="W213" s="291"/>
      <c r="X213" s="2"/>
      <c r="Y213" s="2"/>
      <c r="Z213" s="2"/>
      <c r="AA213" s="4"/>
    </row>
    <row r="214" spans="4:27">
      <c r="D214" s="2"/>
      <c r="E214" s="2"/>
      <c r="F214" s="2"/>
      <c r="G214" s="2"/>
      <c r="H214" s="2"/>
      <c r="I214" s="291"/>
      <c r="J214" s="291"/>
      <c r="K214" s="291"/>
      <c r="L214" s="291"/>
      <c r="M214" s="291"/>
      <c r="N214" s="291"/>
      <c r="O214" s="351"/>
      <c r="P214" s="351"/>
      <c r="Q214" s="351"/>
      <c r="R214" s="291"/>
      <c r="S214" s="291"/>
      <c r="T214" s="291"/>
      <c r="U214" s="291"/>
      <c r="V214" s="291"/>
      <c r="W214" s="291"/>
      <c r="X214" s="2"/>
      <c r="Y214" s="2"/>
      <c r="Z214" s="2"/>
      <c r="AA214" s="4"/>
    </row>
    <row r="215" spans="4:27">
      <c r="D215" s="2"/>
      <c r="E215" s="2"/>
      <c r="F215" s="2"/>
      <c r="G215" s="2"/>
      <c r="H215" s="2"/>
      <c r="I215" s="291"/>
      <c r="J215" s="291"/>
      <c r="K215" s="291"/>
      <c r="L215" s="291"/>
      <c r="M215" s="291"/>
      <c r="N215" s="291"/>
      <c r="O215" s="351"/>
      <c r="P215" s="351"/>
      <c r="Q215" s="351"/>
      <c r="R215" s="291"/>
      <c r="S215" s="291"/>
      <c r="T215" s="291"/>
      <c r="U215" s="291"/>
      <c r="V215" s="291"/>
      <c r="W215" s="291"/>
      <c r="X215" s="2"/>
      <c r="Y215" s="2"/>
      <c r="Z215" s="2"/>
      <c r="AA215" s="4"/>
    </row>
    <row r="216" spans="4:27">
      <c r="D216" s="2"/>
      <c r="E216" s="2"/>
      <c r="F216" s="2"/>
      <c r="G216" s="2"/>
      <c r="H216" s="2"/>
      <c r="I216" s="291"/>
      <c r="J216" s="291"/>
      <c r="K216" s="291"/>
      <c r="L216" s="291"/>
      <c r="M216" s="291"/>
      <c r="N216" s="291"/>
      <c r="O216" s="351"/>
      <c r="P216" s="351"/>
      <c r="Q216" s="351"/>
      <c r="R216" s="291"/>
      <c r="S216" s="291"/>
      <c r="T216" s="291"/>
      <c r="U216" s="291"/>
      <c r="V216" s="291"/>
      <c r="W216" s="291"/>
      <c r="X216" s="2"/>
      <c r="Y216" s="2"/>
      <c r="Z216" s="2"/>
      <c r="AA216" s="4"/>
    </row>
    <row r="217" spans="4:27">
      <c r="D217" s="2"/>
      <c r="E217" s="2"/>
      <c r="F217" s="2"/>
      <c r="G217" s="2"/>
      <c r="H217" s="2"/>
      <c r="I217" s="291"/>
      <c r="J217" s="291"/>
      <c r="K217" s="291"/>
      <c r="L217" s="291"/>
      <c r="M217" s="291"/>
      <c r="N217" s="291"/>
      <c r="O217" s="351"/>
      <c r="P217" s="351"/>
      <c r="Q217" s="351"/>
      <c r="R217" s="291"/>
      <c r="S217" s="291"/>
      <c r="T217" s="291"/>
      <c r="U217" s="291"/>
      <c r="V217" s="291"/>
      <c r="W217" s="291"/>
      <c r="X217" s="2"/>
      <c r="Y217" s="2"/>
      <c r="Z217" s="2"/>
      <c r="AA217" s="4"/>
    </row>
    <row r="218" spans="4:27">
      <c r="D218" s="2"/>
      <c r="E218" s="2"/>
      <c r="F218" s="2"/>
      <c r="G218" s="2"/>
      <c r="H218" s="2"/>
      <c r="I218" s="291"/>
      <c r="J218" s="291"/>
      <c r="K218" s="291"/>
      <c r="L218" s="291"/>
      <c r="M218" s="291"/>
      <c r="N218" s="291"/>
      <c r="O218" s="351"/>
      <c r="P218" s="351"/>
      <c r="Q218" s="351"/>
      <c r="R218" s="291"/>
      <c r="S218" s="291"/>
      <c r="T218" s="291"/>
      <c r="U218" s="291"/>
      <c r="V218" s="291"/>
      <c r="W218" s="291"/>
      <c r="X218" s="2"/>
      <c r="Y218" s="2"/>
      <c r="Z218" s="2"/>
      <c r="AA218" s="4"/>
    </row>
    <row r="219" spans="4:27">
      <c r="D219" s="2"/>
      <c r="E219" s="2"/>
      <c r="F219" s="2"/>
      <c r="G219" s="2"/>
      <c r="H219" s="2"/>
      <c r="I219" s="291"/>
      <c r="J219" s="291"/>
      <c r="K219" s="291"/>
      <c r="L219" s="291"/>
      <c r="M219" s="291"/>
      <c r="N219" s="291"/>
      <c r="O219" s="351"/>
      <c r="P219" s="351"/>
      <c r="Q219" s="351"/>
      <c r="R219" s="291"/>
      <c r="S219" s="291"/>
      <c r="T219" s="291"/>
      <c r="U219" s="291"/>
      <c r="V219" s="291"/>
      <c r="W219" s="291"/>
      <c r="X219" s="2"/>
      <c r="Y219" s="2"/>
      <c r="Z219" s="2"/>
      <c r="AA219" s="4"/>
    </row>
    <row r="220" spans="4:27">
      <c r="D220" s="2"/>
      <c r="E220" s="2"/>
      <c r="F220" s="2"/>
      <c r="G220" s="2"/>
      <c r="H220" s="2"/>
      <c r="I220" s="291"/>
      <c r="J220" s="291"/>
      <c r="K220" s="291"/>
      <c r="L220" s="291"/>
      <c r="M220" s="291"/>
      <c r="N220" s="291"/>
      <c r="O220" s="351"/>
      <c r="P220" s="351"/>
      <c r="Q220" s="351"/>
      <c r="R220" s="291"/>
      <c r="S220" s="291"/>
      <c r="T220" s="291"/>
      <c r="U220" s="291"/>
      <c r="V220" s="291"/>
      <c r="W220" s="291"/>
      <c r="X220" s="2"/>
      <c r="Y220" s="2"/>
      <c r="Z220" s="2"/>
      <c r="AA220" s="4"/>
    </row>
    <row r="221" spans="4:27">
      <c r="D221" s="2"/>
      <c r="E221" s="2"/>
      <c r="F221" s="2"/>
      <c r="G221" s="2"/>
      <c r="H221" s="2"/>
      <c r="I221" s="291"/>
      <c r="J221" s="291"/>
      <c r="K221" s="291"/>
      <c r="L221" s="291"/>
      <c r="M221" s="291"/>
      <c r="N221" s="291"/>
      <c r="O221" s="351"/>
      <c r="P221" s="351"/>
      <c r="Q221" s="351"/>
      <c r="R221" s="291"/>
      <c r="S221" s="291"/>
      <c r="T221" s="291"/>
      <c r="U221" s="291"/>
      <c r="V221" s="291"/>
      <c r="W221" s="291"/>
      <c r="X221" s="2"/>
      <c r="Y221" s="2"/>
      <c r="Z221" s="2"/>
      <c r="AA221" s="4"/>
    </row>
    <row r="222" spans="4:27">
      <c r="D222" s="2"/>
      <c r="E222" s="2"/>
      <c r="F222" s="2"/>
      <c r="G222" s="2"/>
      <c r="H222" s="2"/>
      <c r="I222" s="291"/>
      <c r="J222" s="291"/>
      <c r="K222" s="291"/>
      <c r="L222" s="291"/>
      <c r="M222" s="291"/>
      <c r="N222" s="291"/>
      <c r="O222" s="351"/>
      <c r="P222" s="351"/>
      <c r="Q222" s="351"/>
      <c r="R222" s="291"/>
      <c r="S222" s="291"/>
      <c r="T222" s="291"/>
      <c r="U222" s="291"/>
      <c r="V222" s="291"/>
      <c r="W222" s="291"/>
      <c r="X222" s="2"/>
      <c r="Y222" s="2"/>
      <c r="Z222" s="2"/>
      <c r="AA222" s="4"/>
    </row>
    <row r="223" spans="4:27">
      <c r="D223" s="2"/>
      <c r="E223" s="2"/>
      <c r="F223" s="2"/>
      <c r="G223" s="2"/>
      <c r="H223" s="2"/>
      <c r="I223" s="291"/>
      <c r="J223" s="291"/>
      <c r="K223" s="291"/>
      <c r="L223" s="291"/>
      <c r="M223" s="291"/>
      <c r="N223" s="291"/>
      <c r="O223" s="351"/>
      <c r="P223" s="351"/>
      <c r="Q223" s="351"/>
      <c r="R223" s="291"/>
      <c r="S223" s="291"/>
      <c r="T223" s="291"/>
      <c r="U223" s="291"/>
      <c r="V223" s="291"/>
      <c r="W223" s="291"/>
      <c r="X223" s="2"/>
      <c r="Y223" s="2"/>
      <c r="Z223" s="2"/>
      <c r="AA223" s="4"/>
    </row>
    <row r="224" spans="4:27">
      <c r="D224" s="2"/>
      <c r="E224" s="2"/>
      <c r="F224" s="2"/>
      <c r="G224" s="2"/>
      <c r="H224" s="2"/>
      <c r="I224" s="291"/>
      <c r="J224" s="291"/>
      <c r="K224" s="291"/>
      <c r="L224" s="291"/>
      <c r="M224" s="291"/>
      <c r="N224" s="291"/>
      <c r="O224" s="351"/>
      <c r="P224" s="351"/>
      <c r="Q224" s="351"/>
      <c r="R224" s="291"/>
      <c r="S224" s="291"/>
      <c r="T224" s="291"/>
      <c r="U224" s="291"/>
      <c r="V224" s="291"/>
      <c r="W224" s="291"/>
      <c r="X224" s="2"/>
      <c r="Y224" s="2"/>
      <c r="Z224" s="2"/>
      <c r="AA224" s="4"/>
    </row>
    <row r="225" spans="4:27">
      <c r="D225" s="2"/>
      <c r="E225" s="2"/>
      <c r="F225" s="2"/>
      <c r="G225" s="2"/>
      <c r="H225" s="2"/>
      <c r="I225" s="291"/>
      <c r="J225" s="291"/>
      <c r="K225" s="291"/>
      <c r="L225" s="291"/>
      <c r="M225" s="291"/>
      <c r="N225" s="291"/>
      <c r="O225" s="351"/>
      <c r="P225" s="351"/>
      <c r="Q225" s="351"/>
      <c r="R225" s="291"/>
      <c r="S225" s="291"/>
      <c r="T225" s="291"/>
      <c r="U225" s="291"/>
      <c r="V225" s="291"/>
      <c r="W225" s="291"/>
      <c r="X225" s="2"/>
      <c r="Y225" s="2"/>
      <c r="Z225" s="2"/>
      <c r="AA225" s="4"/>
    </row>
    <row r="226" spans="4:27">
      <c r="D226" s="2"/>
      <c r="E226" s="2"/>
      <c r="F226" s="2"/>
      <c r="G226" s="2"/>
      <c r="H226" s="2"/>
      <c r="I226" s="291"/>
      <c r="J226" s="291"/>
      <c r="K226" s="291"/>
      <c r="L226" s="291"/>
      <c r="M226" s="291"/>
      <c r="N226" s="291"/>
      <c r="O226" s="351"/>
      <c r="P226" s="351"/>
      <c r="Q226" s="351"/>
      <c r="R226" s="291"/>
      <c r="S226" s="291"/>
      <c r="T226" s="291"/>
      <c r="U226" s="291"/>
      <c r="V226" s="291"/>
      <c r="W226" s="291"/>
      <c r="X226" s="2"/>
      <c r="Y226" s="2"/>
      <c r="Z226" s="2"/>
      <c r="AA226" s="4"/>
    </row>
    <row r="227" spans="4:27">
      <c r="D227" s="2"/>
      <c r="E227" s="2"/>
      <c r="F227" s="2"/>
      <c r="G227" s="2"/>
      <c r="H227" s="2"/>
      <c r="I227" s="291"/>
      <c r="J227" s="291"/>
      <c r="K227" s="291"/>
      <c r="L227" s="291"/>
      <c r="M227" s="291"/>
      <c r="N227" s="291"/>
      <c r="O227" s="351"/>
      <c r="P227" s="351"/>
      <c r="Q227" s="351"/>
      <c r="R227" s="291"/>
      <c r="S227" s="291"/>
      <c r="T227" s="291"/>
      <c r="U227" s="291"/>
      <c r="V227" s="291"/>
      <c r="W227" s="291"/>
      <c r="X227" s="2"/>
      <c r="Y227" s="2"/>
      <c r="Z227" s="2"/>
      <c r="AA227" s="4"/>
    </row>
    <row r="228" spans="4:27">
      <c r="D228" s="2"/>
      <c r="E228" s="2"/>
      <c r="F228" s="2"/>
      <c r="G228" s="2"/>
      <c r="H228" s="2"/>
      <c r="I228" s="291"/>
      <c r="J228" s="291"/>
      <c r="K228" s="291"/>
      <c r="L228" s="291"/>
      <c r="M228" s="291"/>
      <c r="N228" s="291"/>
      <c r="O228" s="351"/>
      <c r="P228" s="351"/>
      <c r="Q228" s="351"/>
      <c r="R228" s="291"/>
      <c r="S228" s="291"/>
      <c r="T228" s="291"/>
      <c r="U228" s="291"/>
      <c r="V228" s="291"/>
      <c r="W228" s="291"/>
      <c r="X228" s="2"/>
      <c r="Y228" s="2"/>
      <c r="Z228" s="2"/>
      <c r="AA228" s="4"/>
    </row>
    <row r="229" spans="4:27">
      <c r="D229" s="2"/>
      <c r="E229" s="2"/>
      <c r="F229" s="2"/>
      <c r="G229" s="2"/>
      <c r="H229" s="2"/>
      <c r="I229" s="291"/>
      <c r="J229" s="291"/>
      <c r="K229" s="291"/>
      <c r="L229" s="291"/>
      <c r="M229" s="291"/>
      <c r="N229" s="291"/>
      <c r="O229" s="351"/>
      <c r="P229" s="351"/>
      <c r="Q229" s="351"/>
      <c r="R229" s="291"/>
      <c r="S229" s="291"/>
      <c r="T229" s="291"/>
      <c r="U229" s="291"/>
      <c r="V229" s="291"/>
      <c r="W229" s="291"/>
      <c r="X229" s="2"/>
      <c r="Y229" s="2"/>
      <c r="Z229" s="2"/>
      <c r="AA229" s="4"/>
    </row>
    <row r="230" spans="4:27">
      <c r="D230" s="2"/>
      <c r="E230" s="2"/>
      <c r="F230" s="2"/>
      <c r="G230" s="2"/>
      <c r="H230" s="2"/>
      <c r="I230" s="291"/>
      <c r="J230" s="291"/>
      <c r="K230" s="291"/>
      <c r="L230" s="291"/>
      <c r="M230" s="291"/>
      <c r="N230" s="291"/>
      <c r="O230" s="351"/>
      <c r="P230" s="351"/>
      <c r="Q230" s="351"/>
      <c r="R230" s="291"/>
      <c r="S230" s="291"/>
      <c r="T230" s="291"/>
      <c r="U230" s="291"/>
      <c r="V230" s="291"/>
      <c r="W230" s="291"/>
      <c r="X230" s="2"/>
      <c r="Y230" s="2"/>
      <c r="Z230" s="2"/>
      <c r="AA230" s="4"/>
    </row>
    <row r="231" spans="4:27">
      <c r="D231" s="2"/>
      <c r="E231" s="2"/>
      <c r="F231" s="2"/>
      <c r="G231" s="2"/>
      <c r="H231" s="2"/>
      <c r="I231" s="291"/>
      <c r="J231" s="291"/>
      <c r="K231" s="291"/>
      <c r="L231" s="291"/>
      <c r="M231" s="291"/>
      <c r="N231" s="291"/>
      <c r="O231" s="351"/>
      <c r="P231" s="351"/>
      <c r="Q231" s="351"/>
      <c r="R231" s="291"/>
      <c r="S231" s="291"/>
      <c r="T231" s="291"/>
      <c r="U231" s="291"/>
      <c r="V231" s="291"/>
      <c r="W231" s="291"/>
      <c r="X231" s="2"/>
      <c r="Y231" s="2"/>
      <c r="Z231" s="2"/>
      <c r="AA231" s="4"/>
    </row>
    <row r="232" spans="4:27">
      <c r="D232" s="2"/>
      <c r="E232" s="2"/>
      <c r="F232" s="2"/>
      <c r="G232" s="2"/>
      <c r="H232" s="2"/>
      <c r="I232" s="291"/>
      <c r="J232" s="291"/>
      <c r="K232" s="291"/>
      <c r="L232" s="291"/>
      <c r="M232" s="291"/>
      <c r="N232" s="291"/>
      <c r="O232" s="351"/>
      <c r="P232" s="351"/>
      <c r="Q232" s="351"/>
      <c r="R232" s="291"/>
      <c r="S232" s="291"/>
      <c r="T232" s="291"/>
      <c r="U232" s="291"/>
      <c r="V232" s="291"/>
      <c r="W232" s="291"/>
      <c r="X232" s="2"/>
      <c r="Y232" s="2"/>
      <c r="Z232" s="2"/>
      <c r="AA232" s="4"/>
    </row>
    <row r="233" spans="4:27">
      <c r="D233" s="2"/>
      <c r="E233" s="2"/>
      <c r="F233" s="2"/>
      <c r="G233" s="2"/>
      <c r="H233" s="2"/>
      <c r="I233" s="291"/>
      <c r="J233" s="291"/>
      <c r="K233" s="291"/>
      <c r="L233" s="291"/>
      <c r="M233" s="291"/>
      <c r="N233" s="291"/>
      <c r="O233" s="351"/>
      <c r="P233" s="351"/>
      <c r="Q233" s="351"/>
      <c r="R233" s="291"/>
      <c r="S233" s="291"/>
      <c r="T233" s="291"/>
      <c r="U233" s="291"/>
      <c r="V233" s="291"/>
      <c r="W233" s="291"/>
      <c r="X233" s="2"/>
      <c r="Y233" s="2"/>
      <c r="Z233" s="2"/>
      <c r="AA233" s="4"/>
    </row>
    <row r="234" spans="4:27">
      <c r="D234" s="2"/>
      <c r="E234" s="2"/>
      <c r="F234" s="2"/>
      <c r="G234" s="2"/>
      <c r="H234" s="2"/>
      <c r="I234" s="291"/>
      <c r="J234" s="291"/>
      <c r="K234" s="291"/>
      <c r="L234" s="291"/>
      <c r="M234" s="291"/>
      <c r="N234" s="291"/>
      <c r="O234" s="351"/>
      <c r="P234" s="351"/>
      <c r="Q234" s="351"/>
      <c r="R234" s="291"/>
      <c r="S234" s="291"/>
      <c r="T234" s="291"/>
      <c r="U234" s="291"/>
      <c r="V234" s="291"/>
      <c r="W234" s="291"/>
      <c r="X234" s="2"/>
      <c r="Y234" s="2"/>
      <c r="Z234" s="2"/>
      <c r="AA234" s="4"/>
    </row>
    <row r="235" spans="4:27">
      <c r="D235" s="2"/>
      <c r="E235" s="2"/>
      <c r="F235" s="2"/>
      <c r="G235" s="2"/>
      <c r="H235" s="2"/>
      <c r="I235" s="291"/>
      <c r="J235" s="291"/>
      <c r="K235" s="291"/>
      <c r="L235" s="291"/>
      <c r="M235" s="291"/>
      <c r="N235" s="291"/>
      <c r="O235" s="351"/>
      <c r="P235" s="351"/>
      <c r="Q235" s="351"/>
      <c r="R235" s="291"/>
      <c r="S235" s="291"/>
      <c r="T235" s="291"/>
      <c r="U235" s="291"/>
      <c r="V235" s="291"/>
      <c r="W235" s="291"/>
      <c r="X235" s="2"/>
      <c r="Y235" s="2"/>
      <c r="Z235" s="2"/>
      <c r="AA235" s="4"/>
    </row>
    <row r="236" spans="4:27">
      <c r="D236" s="2"/>
      <c r="E236" s="2"/>
      <c r="F236" s="2"/>
      <c r="G236" s="2"/>
      <c r="H236" s="2"/>
      <c r="I236" s="291"/>
      <c r="J236" s="291"/>
      <c r="K236" s="291"/>
      <c r="L236" s="291"/>
      <c r="M236" s="291"/>
      <c r="N236" s="291"/>
      <c r="O236" s="351"/>
      <c r="P236" s="351"/>
      <c r="Q236" s="351"/>
      <c r="R236" s="291"/>
      <c r="S236" s="291"/>
      <c r="T236" s="291"/>
      <c r="U236" s="291"/>
      <c r="V236" s="291"/>
      <c r="W236" s="291"/>
      <c r="X236" s="2"/>
      <c r="Y236" s="2"/>
      <c r="Z236" s="2"/>
      <c r="AA236" s="4"/>
    </row>
    <row r="237" spans="4:27">
      <c r="D237" s="2"/>
      <c r="E237" s="2"/>
      <c r="F237" s="2"/>
      <c r="G237" s="2"/>
      <c r="H237" s="2"/>
      <c r="I237" s="291"/>
      <c r="J237" s="291"/>
      <c r="K237" s="291"/>
      <c r="L237" s="291"/>
      <c r="M237" s="291"/>
      <c r="N237" s="291"/>
      <c r="O237" s="351"/>
      <c r="P237" s="351"/>
      <c r="Q237" s="351"/>
      <c r="R237" s="291"/>
      <c r="S237" s="291"/>
      <c r="T237" s="291"/>
      <c r="U237" s="291"/>
      <c r="V237" s="291"/>
      <c r="W237" s="291"/>
      <c r="X237" s="2"/>
      <c r="Y237" s="2"/>
      <c r="Z237" s="2"/>
      <c r="AA237" s="4"/>
    </row>
    <row r="238" spans="4:27">
      <c r="D238" s="2"/>
      <c r="E238" s="2"/>
      <c r="F238" s="2"/>
      <c r="G238" s="2"/>
      <c r="H238" s="2"/>
      <c r="I238" s="291"/>
      <c r="J238" s="291"/>
      <c r="K238" s="291"/>
      <c r="L238" s="291"/>
      <c r="M238" s="291"/>
      <c r="N238" s="291"/>
      <c r="O238" s="351"/>
      <c r="P238" s="351"/>
      <c r="Q238" s="351"/>
      <c r="R238" s="291"/>
      <c r="S238" s="291"/>
      <c r="T238" s="291"/>
      <c r="U238" s="291"/>
      <c r="V238" s="291"/>
      <c r="W238" s="291"/>
      <c r="X238" s="2"/>
      <c r="Y238" s="2"/>
      <c r="Z238" s="2"/>
      <c r="AA238" s="4"/>
    </row>
    <row r="239" spans="4:27">
      <c r="D239" s="2"/>
      <c r="E239" s="2"/>
      <c r="F239" s="2"/>
      <c r="G239" s="2"/>
      <c r="H239" s="2"/>
      <c r="I239" s="291"/>
      <c r="J239" s="291"/>
      <c r="K239" s="291"/>
      <c r="L239" s="291"/>
      <c r="M239" s="291"/>
      <c r="N239" s="291"/>
      <c r="O239" s="351"/>
      <c r="P239" s="351"/>
      <c r="Q239" s="351"/>
      <c r="R239" s="291"/>
      <c r="S239" s="291"/>
      <c r="T239" s="291"/>
      <c r="U239" s="291"/>
      <c r="V239" s="291"/>
      <c r="W239" s="291"/>
      <c r="X239" s="2"/>
      <c r="Y239" s="2"/>
      <c r="Z239" s="2"/>
      <c r="AA239" s="4"/>
    </row>
    <row r="240" spans="4:27">
      <c r="D240" s="2"/>
      <c r="E240" s="2"/>
      <c r="F240" s="2"/>
      <c r="G240" s="2"/>
      <c r="H240" s="2"/>
      <c r="I240" s="291"/>
      <c r="J240" s="291"/>
      <c r="K240" s="291"/>
      <c r="L240" s="291"/>
      <c r="M240" s="291"/>
      <c r="N240" s="291"/>
      <c r="O240" s="351"/>
      <c r="P240" s="351"/>
      <c r="Q240" s="351"/>
      <c r="R240" s="291"/>
      <c r="S240" s="291"/>
      <c r="T240" s="291"/>
      <c r="U240" s="291"/>
      <c r="V240" s="291"/>
      <c r="W240" s="291"/>
      <c r="X240" s="2"/>
      <c r="Y240" s="2"/>
      <c r="Z240" s="2"/>
      <c r="AA240" s="4"/>
    </row>
    <row r="241" spans="4:27">
      <c r="D241" s="2"/>
      <c r="E241" s="2"/>
      <c r="F241" s="2"/>
      <c r="G241" s="2"/>
      <c r="H241" s="2"/>
      <c r="I241" s="291"/>
      <c r="J241" s="291"/>
      <c r="K241" s="291"/>
      <c r="L241" s="291"/>
      <c r="M241" s="291"/>
      <c r="N241" s="291"/>
      <c r="O241" s="351"/>
      <c r="P241" s="351"/>
      <c r="Q241" s="351"/>
      <c r="R241" s="291"/>
      <c r="S241" s="291"/>
      <c r="T241" s="291"/>
      <c r="U241" s="291"/>
      <c r="V241" s="291"/>
      <c r="W241" s="291"/>
      <c r="X241" s="2"/>
      <c r="Y241" s="2"/>
      <c r="Z241" s="2"/>
      <c r="AA241" s="4"/>
    </row>
    <row r="242" spans="4:27">
      <c r="D242" s="2"/>
      <c r="E242" s="2"/>
      <c r="F242" s="2"/>
      <c r="G242" s="2"/>
      <c r="H242" s="2"/>
      <c r="I242" s="291"/>
      <c r="J242" s="291"/>
      <c r="K242" s="291"/>
      <c r="L242" s="291"/>
      <c r="M242" s="291"/>
      <c r="N242" s="291"/>
      <c r="O242" s="351"/>
      <c r="P242" s="351"/>
      <c r="Q242" s="351"/>
      <c r="R242" s="291"/>
      <c r="S242" s="291"/>
      <c r="T242" s="291"/>
      <c r="U242" s="291"/>
      <c r="V242" s="291"/>
      <c r="W242" s="291"/>
      <c r="X242" s="2"/>
      <c r="Y242" s="2"/>
      <c r="Z242" s="2"/>
      <c r="AA242" s="4"/>
    </row>
    <row r="243" spans="4:27">
      <c r="D243" s="2"/>
      <c r="E243" s="2"/>
      <c r="F243" s="2"/>
      <c r="G243" s="2"/>
      <c r="H243" s="2"/>
      <c r="I243" s="291"/>
      <c r="J243" s="291"/>
      <c r="K243" s="291"/>
      <c r="L243" s="291"/>
      <c r="M243" s="291"/>
      <c r="N243" s="291"/>
      <c r="O243" s="351"/>
      <c r="P243" s="351"/>
      <c r="Q243" s="351"/>
      <c r="R243" s="291"/>
      <c r="S243" s="291"/>
      <c r="T243" s="291"/>
      <c r="U243" s="291"/>
      <c r="V243" s="291"/>
      <c r="W243" s="291"/>
      <c r="X243" s="2"/>
      <c r="Y243" s="2"/>
      <c r="Z243" s="2"/>
      <c r="AA243" s="4"/>
    </row>
    <row r="244" spans="4:27">
      <c r="D244" s="2"/>
      <c r="E244" s="2"/>
      <c r="F244" s="2"/>
      <c r="G244" s="2"/>
      <c r="H244" s="2"/>
      <c r="I244" s="291"/>
      <c r="J244" s="291"/>
      <c r="K244" s="291"/>
      <c r="L244" s="291"/>
      <c r="M244" s="291"/>
      <c r="N244" s="291"/>
      <c r="O244" s="351"/>
      <c r="P244" s="351"/>
      <c r="Q244" s="351"/>
      <c r="R244" s="291"/>
      <c r="S244" s="291"/>
      <c r="T244" s="291"/>
      <c r="U244" s="291"/>
      <c r="V244" s="291"/>
      <c r="W244" s="291"/>
      <c r="X244" s="2"/>
      <c r="Y244" s="2"/>
      <c r="Z244" s="2"/>
      <c r="AA244" s="4"/>
    </row>
    <row r="245" spans="4:27">
      <c r="D245" s="2"/>
      <c r="E245" s="2"/>
      <c r="F245" s="2"/>
      <c r="G245" s="2"/>
      <c r="H245" s="2"/>
      <c r="I245" s="291"/>
      <c r="J245" s="291"/>
      <c r="K245" s="291"/>
      <c r="L245" s="291"/>
      <c r="M245" s="291"/>
      <c r="N245" s="291"/>
      <c r="O245" s="351"/>
      <c r="P245" s="351"/>
      <c r="Q245" s="351"/>
      <c r="R245" s="291"/>
      <c r="S245" s="291"/>
      <c r="T245" s="291"/>
      <c r="U245" s="291"/>
      <c r="V245" s="291"/>
      <c r="W245" s="291"/>
      <c r="X245" s="2"/>
      <c r="Y245" s="2"/>
      <c r="Z245" s="2"/>
      <c r="AA245" s="4"/>
    </row>
    <row r="246" spans="4:27">
      <c r="D246" s="2"/>
      <c r="E246" s="2"/>
      <c r="F246" s="2"/>
      <c r="G246" s="2"/>
      <c r="H246" s="2"/>
      <c r="I246" s="291"/>
      <c r="J246" s="291"/>
      <c r="K246" s="291"/>
      <c r="L246" s="291"/>
      <c r="M246" s="291"/>
      <c r="N246" s="291"/>
      <c r="O246" s="351"/>
      <c r="P246" s="351"/>
      <c r="Q246" s="351"/>
      <c r="R246" s="291"/>
      <c r="S246" s="291"/>
      <c r="T246" s="291"/>
      <c r="U246" s="291"/>
      <c r="V246" s="291"/>
      <c r="W246" s="291"/>
      <c r="X246" s="2"/>
      <c r="Y246" s="2"/>
      <c r="Z246" s="2"/>
      <c r="AA246" s="4"/>
    </row>
    <row r="247" spans="4:27">
      <c r="D247" s="2"/>
      <c r="E247" s="2"/>
      <c r="F247" s="2"/>
      <c r="G247" s="2"/>
      <c r="H247" s="2"/>
      <c r="I247" s="291"/>
      <c r="J247" s="291"/>
      <c r="K247" s="291"/>
      <c r="L247" s="291"/>
      <c r="M247" s="291"/>
      <c r="N247" s="291"/>
      <c r="O247" s="351"/>
      <c r="P247" s="351"/>
      <c r="Q247" s="351"/>
      <c r="R247" s="291"/>
      <c r="S247" s="291"/>
      <c r="T247" s="291"/>
      <c r="U247" s="291"/>
      <c r="V247" s="291"/>
      <c r="W247" s="291"/>
      <c r="X247" s="2"/>
      <c r="Y247" s="2"/>
      <c r="Z247" s="2"/>
      <c r="AA247" s="4"/>
    </row>
    <row r="248" spans="4:27">
      <c r="D248" s="2"/>
      <c r="E248" s="2"/>
      <c r="F248" s="2"/>
      <c r="G248" s="2"/>
      <c r="H248" s="2"/>
      <c r="I248" s="291"/>
      <c r="J248" s="291"/>
      <c r="K248" s="291"/>
      <c r="L248" s="291"/>
      <c r="M248" s="291"/>
      <c r="N248" s="291"/>
      <c r="O248" s="351"/>
      <c r="P248" s="351"/>
      <c r="Q248" s="351"/>
      <c r="R248" s="291"/>
      <c r="S248" s="291"/>
      <c r="T248" s="291"/>
      <c r="U248" s="291"/>
      <c r="V248" s="291"/>
      <c r="W248" s="291"/>
      <c r="X248" s="2"/>
      <c r="Y248" s="2"/>
      <c r="Z248" s="2"/>
      <c r="AA248" s="4"/>
    </row>
    <row r="249" spans="4:27">
      <c r="D249" s="2"/>
      <c r="E249" s="2"/>
      <c r="F249" s="2"/>
      <c r="G249" s="2"/>
      <c r="H249" s="2"/>
      <c r="I249" s="291"/>
      <c r="J249" s="291"/>
      <c r="K249" s="291"/>
      <c r="L249" s="291"/>
      <c r="M249" s="291"/>
      <c r="N249" s="291"/>
      <c r="O249" s="351"/>
      <c r="P249" s="351"/>
      <c r="Q249" s="351"/>
      <c r="R249" s="291"/>
      <c r="S249" s="291"/>
      <c r="T249" s="291"/>
      <c r="U249" s="291"/>
      <c r="V249" s="291"/>
      <c r="W249" s="291"/>
      <c r="X249" s="2"/>
      <c r="Y249" s="2"/>
      <c r="Z249" s="2"/>
      <c r="AA249" s="4"/>
    </row>
    <row r="250" spans="4:27">
      <c r="D250" s="2"/>
      <c r="E250" s="2"/>
      <c r="F250" s="2"/>
      <c r="G250" s="2"/>
      <c r="H250" s="2"/>
      <c r="I250" s="291"/>
      <c r="J250" s="291"/>
      <c r="K250" s="291"/>
      <c r="L250" s="291"/>
      <c r="M250" s="291"/>
      <c r="N250" s="291"/>
      <c r="O250" s="351"/>
      <c r="P250" s="351"/>
      <c r="Q250" s="351"/>
      <c r="R250" s="291"/>
      <c r="S250" s="291"/>
      <c r="T250" s="291"/>
      <c r="U250" s="291"/>
      <c r="V250" s="291"/>
      <c r="W250" s="291"/>
      <c r="X250" s="2"/>
      <c r="Y250" s="2"/>
      <c r="Z250" s="2"/>
      <c r="AA250" s="4"/>
    </row>
    <row r="251" spans="4:27">
      <c r="D251" s="2"/>
      <c r="E251" s="2"/>
      <c r="F251" s="2"/>
      <c r="G251" s="2"/>
      <c r="H251" s="2"/>
      <c r="I251" s="291"/>
      <c r="J251" s="291"/>
      <c r="K251" s="291"/>
      <c r="L251" s="291"/>
      <c r="M251" s="291"/>
      <c r="N251" s="291"/>
      <c r="O251" s="351"/>
      <c r="P251" s="351"/>
      <c r="Q251" s="351"/>
      <c r="R251" s="291"/>
      <c r="S251" s="291"/>
      <c r="T251" s="291"/>
      <c r="U251" s="291"/>
      <c r="V251" s="291"/>
      <c r="W251" s="291"/>
      <c r="X251" s="2"/>
      <c r="Y251" s="2"/>
      <c r="Z251" s="2"/>
      <c r="AA251" s="4"/>
    </row>
    <row r="252" spans="4:27">
      <c r="D252" s="2"/>
      <c r="E252" s="2"/>
      <c r="F252" s="2"/>
      <c r="G252" s="2"/>
      <c r="H252" s="2"/>
      <c r="I252" s="291"/>
      <c r="J252" s="291"/>
      <c r="K252" s="291"/>
      <c r="L252" s="291"/>
      <c r="M252" s="291"/>
      <c r="N252" s="291"/>
      <c r="O252" s="351"/>
      <c r="P252" s="351"/>
      <c r="Q252" s="351"/>
      <c r="R252" s="291"/>
      <c r="S252" s="291"/>
      <c r="T252" s="291"/>
      <c r="U252" s="291"/>
      <c r="V252" s="291"/>
      <c r="W252" s="291"/>
      <c r="X252" s="2"/>
      <c r="Y252" s="2"/>
      <c r="Z252" s="2"/>
      <c r="AA252" s="4"/>
    </row>
    <row r="253" spans="4:27">
      <c r="D253" s="2"/>
      <c r="E253" s="2"/>
      <c r="F253" s="2"/>
      <c r="G253" s="2"/>
      <c r="H253" s="2"/>
      <c r="I253" s="291"/>
      <c r="J253" s="291"/>
      <c r="K253" s="291"/>
      <c r="L253" s="291"/>
      <c r="M253" s="291"/>
      <c r="N253" s="291"/>
      <c r="O253" s="351"/>
      <c r="P253" s="351"/>
      <c r="Q253" s="351"/>
      <c r="R253" s="291"/>
      <c r="S253" s="291"/>
      <c r="T253" s="291"/>
      <c r="U253" s="291"/>
      <c r="V253" s="291"/>
      <c r="W253" s="291"/>
      <c r="X253" s="2"/>
      <c r="Y253" s="2"/>
      <c r="Z253" s="2"/>
      <c r="AA253" s="4"/>
    </row>
    <row r="254" spans="4:27">
      <c r="D254" s="2"/>
      <c r="E254" s="2"/>
      <c r="F254" s="2"/>
      <c r="G254" s="2"/>
      <c r="H254" s="2"/>
      <c r="I254" s="291"/>
      <c r="J254" s="291"/>
      <c r="K254" s="291"/>
      <c r="L254" s="291"/>
      <c r="M254" s="291"/>
      <c r="N254" s="291"/>
      <c r="O254" s="351"/>
      <c r="P254" s="351"/>
      <c r="Q254" s="351"/>
      <c r="R254" s="291"/>
      <c r="S254" s="291"/>
      <c r="T254" s="291"/>
      <c r="U254" s="291"/>
      <c r="V254" s="291"/>
      <c r="W254" s="291"/>
      <c r="X254" s="2"/>
      <c r="Y254" s="2"/>
      <c r="Z254" s="2"/>
      <c r="AA254" s="4"/>
    </row>
    <row r="255" spans="4:27">
      <c r="D255" s="2"/>
      <c r="E255" s="2"/>
      <c r="F255" s="2"/>
      <c r="G255" s="2"/>
      <c r="H255" s="2"/>
      <c r="I255" s="291"/>
      <c r="J255" s="291"/>
      <c r="K255" s="291"/>
      <c r="L255" s="291"/>
      <c r="M255" s="291"/>
      <c r="N255" s="291"/>
      <c r="O255" s="351"/>
      <c r="P255" s="351"/>
      <c r="Q255" s="351"/>
      <c r="R255" s="291"/>
      <c r="S255" s="291"/>
      <c r="T255" s="291"/>
      <c r="U255" s="291"/>
      <c r="V255" s="291"/>
      <c r="W255" s="291"/>
      <c r="X255" s="2"/>
      <c r="Y255" s="2"/>
      <c r="Z255" s="2"/>
      <c r="AA255" s="4"/>
    </row>
    <row r="256" spans="4:27">
      <c r="D256" s="2"/>
      <c r="E256" s="2"/>
      <c r="F256" s="2"/>
      <c r="G256" s="2"/>
      <c r="H256" s="2"/>
      <c r="I256" s="291"/>
      <c r="J256" s="291"/>
      <c r="K256" s="291"/>
      <c r="L256" s="291"/>
      <c r="M256" s="291"/>
      <c r="N256" s="291"/>
      <c r="O256" s="351"/>
      <c r="P256" s="351"/>
      <c r="Q256" s="351"/>
      <c r="R256" s="291"/>
      <c r="S256" s="291"/>
      <c r="T256" s="291"/>
      <c r="U256" s="291"/>
      <c r="V256" s="291"/>
      <c r="W256" s="291"/>
      <c r="X256" s="2"/>
      <c r="Y256" s="2"/>
      <c r="Z256" s="2"/>
      <c r="AA256" s="4"/>
    </row>
    <row r="257" spans="4:27">
      <c r="D257" s="2"/>
      <c r="E257" s="2"/>
      <c r="F257" s="2"/>
      <c r="G257" s="2"/>
      <c r="H257" s="2"/>
      <c r="I257" s="291"/>
      <c r="J257" s="291"/>
      <c r="K257" s="291"/>
      <c r="L257" s="291"/>
      <c r="M257" s="291"/>
      <c r="N257" s="291"/>
      <c r="O257" s="351"/>
      <c r="P257" s="351"/>
      <c r="Q257" s="351"/>
      <c r="R257" s="291"/>
      <c r="S257" s="291"/>
      <c r="T257" s="291"/>
      <c r="U257" s="291"/>
      <c r="V257" s="291"/>
      <c r="W257" s="291"/>
      <c r="X257" s="2"/>
      <c r="Y257" s="2"/>
      <c r="Z257" s="2"/>
      <c r="AA257" s="4"/>
    </row>
    <row r="258" spans="4:27">
      <c r="D258" s="2"/>
      <c r="E258" s="2"/>
      <c r="F258" s="2"/>
      <c r="G258" s="2"/>
      <c r="H258" s="2"/>
      <c r="I258" s="291"/>
      <c r="J258" s="291"/>
      <c r="K258" s="291"/>
      <c r="L258" s="291"/>
      <c r="M258" s="291"/>
      <c r="N258" s="291"/>
      <c r="O258" s="351"/>
      <c r="P258" s="351"/>
      <c r="Q258" s="351"/>
      <c r="R258" s="291"/>
      <c r="S258" s="291"/>
      <c r="T258" s="291"/>
      <c r="U258" s="291"/>
      <c r="V258" s="291"/>
      <c r="W258" s="291"/>
      <c r="X258" s="2"/>
      <c r="Y258" s="2"/>
      <c r="Z258" s="2"/>
      <c r="AA258" s="4"/>
    </row>
    <row r="259" spans="4:27">
      <c r="D259" s="2"/>
      <c r="E259" s="2"/>
      <c r="F259" s="2"/>
      <c r="G259" s="2"/>
      <c r="H259" s="2"/>
      <c r="I259" s="291"/>
      <c r="J259" s="291"/>
      <c r="K259" s="291"/>
      <c r="L259" s="291"/>
      <c r="M259" s="291"/>
      <c r="N259" s="291"/>
      <c r="O259" s="351"/>
      <c r="P259" s="351"/>
      <c r="Q259" s="351"/>
      <c r="R259" s="291"/>
      <c r="S259" s="291"/>
      <c r="T259" s="291"/>
      <c r="U259" s="291"/>
      <c r="V259" s="291"/>
      <c r="W259" s="291"/>
      <c r="X259" s="2"/>
      <c r="Y259" s="2"/>
      <c r="Z259" s="2"/>
      <c r="AA259" s="4"/>
    </row>
    <row r="260" spans="4:27">
      <c r="D260" s="2"/>
      <c r="E260" s="2"/>
      <c r="F260" s="2"/>
      <c r="G260" s="2"/>
      <c r="H260" s="2"/>
      <c r="I260" s="291"/>
      <c r="J260" s="291"/>
      <c r="K260" s="291"/>
      <c r="L260" s="291"/>
      <c r="M260" s="291"/>
      <c r="N260" s="291"/>
      <c r="O260" s="351"/>
      <c r="P260" s="351"/>
      <c r="Q260" s="351"/>
      <c r="R260" s="291"/>
      <c r="S260" s="291"/>
      <c r="T260" s="291"/>
      <c r="U260" s="291"/>
      <c r="V260" s="291"/>
      <c r="W260" s="291"/>
      <c r="X260" s="2"/>
      <c r="Y260" s="2"/>
      <c r="Z260" s="2"/>
      <c r="AA260" s="4"/>
    </row>
    <row r="261" spans="4:27">
      <c r="D261" s="2"/>
      <c r="E261" s="2"/>
      <c r="F261" s="2"/>
      <c r="G261" s="2"/>
      <c r="H261" s="2"/>
      <c r="I261" s="291"/>
      <c r="J261" s="291"/>
      <c r="K261" s="291"/>
      <c r="L261" s="291"/>
      <c r="M261" s="291"/>
      <c r="N261" s="291"/>
      <c r="O261" s="351"/>
      <c r="P261" s="351"/>
      <c r="Q261" s="351"/>
      <c r="R261" s="291"/>
      <c r="S261" s="291"/>
      <c r="T261" s="291"/>
      <c r="U261" s="291"/>
      <c r="V261" s="291"/>
      <c r="W261" s="291"/>
      <c r="X261" s="2"/>
      <c r="Y261" s="2"/>
      <c r="Z261" s="2"/>
      <c r="AA261" s="4"/>
    </row>
    <row r="262" spans="4:27">
      <c r="D262" s="2"/>
      <c r="E262" s="2"/>
      <c r="F262" s="2"/>
      <c r="G262" s="2"/>
      <c r="H262" s="2"/>
      <c r="I262" s="291"/>
      <c r="J262" s="291"/>
      <c r="K262" s="291"/>
      <c r="L262" s="291"/>
      <c r="M262" s="291"/>
      <c r="N262" s="291"/>
      <c r="O262" s="351"/>
      <c r="P262" s="351"/>
      <c r="Q262" s="351"/>
      <c r="R262" s="291"/>
      <c r="S262" s="291"/>
      <c r="T262" s="291"/>
      <c r="U262" s="291"/>
      <c r="V262" s="291"/>
      <c r="W262" s="291"/>
      <c r="X262" s="2"/>
      <c r="Y262" s="2"/>
      <c r="Z262" s="2"/>
      <c r="AA262" s="4"/>
    </row>
    <row r="263" spans="4:27">
      <c r="D263" s="2"/>
      <c r="E263" s="2"/>
      <c r="F263" s="2"/>
      <c r="G263" s="2"/>
      <c r="H263" s="2"/>
      <c r="I263" s="291"/>
      <c r="J263" s="291"/>
      <c r="K263" s="291"/>
      <c r="L263" s="291"/>
      <c r="M263" s="291"/>
      <c r="N263" s="291"/>
      <c r="O263" s="351"/>
      <c r="P263" s="351"/>
      <c r="Q263" s="351"/>
      <c r="R263" s="291"/>
      <c r="S263" s="291"/>
      <c r="T263" s="291"/>
      <c r="U263" s="291"/>
      <c r="V263" s="291"/>
      <c r="W263" s="291"/>
      <c r="X263" s="2"/>
      <c r="Y263" s="2"/>
      <c r="Z263" s="2"/>
      <c r="AA263" s="4"/>
    </row>
    <row r="264" spans="4:27">
      <c r="D264" s="2"/>
      <c r="E264" s="2"/>
      <c r="F264" s="2"/>
      <c r="G264" s="2"/>
      <c r="H264" s="2"/>
      <c r="I264" s="291"/>
      <c r="J264" s="291"/>
      <c r="K264" s="291"/>
      <c r="L264" s="291"/>
      <c r="M264" s="291"/>
      <c r="N264" s="291"/>
      <c r="O264" s="351"/>
      <c r="P264" s="351"/>
      <c r="Q264" s="351"/>
      <c r="R264" s="291"/>
      <c r="S264" s="291"/>
      <c r="T264" s="291"/>
      <c r="U264" s="291"/>
      <c r="V264" s="291"/>
      <c r="W264" s="291"/>
      <c r="X264" s="2"/>
      <c r="Y264" s="2"/>
      <c r="Z264" s="2"/>
      <c r="AA264" s="4"/>
    </row>
    <row r="265" spans="4:27">
      <c r="D265" s="2"/>
      <c r="E265" s="2"/>
      <c r="F265" s="2"/>
      <c r="G265" s="2"/>
      <c r="H265" s="2"/>
      <c r="I265" s="291"/>
      <c r="J265" s="291"/>
      <c r="K265" s="291"/>
      <c r="L265" s="291"/>
      <c r="M265" s="291"/>
      <c r="N265" s="291"/>
      <c r="O265" s="351"/>
      <c r="P265" s="351"/>
      <c r="Q265" s="351"/>
      <c r="R265" s="291"/>
      <c r="S265" s="291"/>
      <c r="T265" s="291"/>
      <c r="U265" s="291"/>
      <c r="V265" s="291"/>
      <c r="W265" s="291"/>
      <c r="X265" s="2"/>
      <c r="Y265" s="2"/>
      <c r="Z265" s="2"/>
      <c r="AA265" s="4"/>
    </row>
    <row r="266" spans="4:27">
      <c r="D266" s="2"/>
      <c r="E266" s="2"/>
      <c r="F266" s="2"/>
      <c r="G266" s="2"/>
      <c r="H266" s="2"/>
      <c r="I266" s="291"/>
      <c r="J266" s="291"/>
      <c r="K266" s="291"/>
      <c r="L266" s="291"/>
      <c r="M266" s="291"/>
      <c r="N266" s="291"/>
      <c r="O266" s="351"/>
      <c r="P266" s="351"/>
      <c r="Q266" s="351"/>
      <c r="R266" s="291"/>
      <c r="S266" s="291"/>
      <c r="T266" s="291"/>
      <c r="U266" s="291"/>
      <c r="V266" s="291"/>
      <c r="W266" s="291"/>
      <c r="X266" s="2"/>
      <c r="Y266" s="2"/>
      <c r="Z266" s="2"/>
      <c r="AA266" s="4"/>
    </row>
    <row r="267" spans="4:27">
      <c r="D267" s="2"/>
      <c r="E267" s="2"/>
      <c r="F267" s="2"/>
      <c r="G267" s="2"/>
      <c r="H267" s="2"/>
      <c r="I267" s="291"/>
      <c r="J267" s="291"/>
      <c r="K267" s="291"/>
      <c r="L267" s="291"/>
      <c r="M267" s="291"/>
      <c r="N267" s="291"/>
      <c r="O267" s="351"/>
      <c r="P267" s="351"/>
      <c r="Q267" s="351"/>
      <c r="R267" s="291"/>
      <c r="S267" s="291"/>
      <c r="T267" s="291"/>
      <c r="U267" s="291"/>
      <c r="V267" s="291"/>
      <c r="W267" s="291"/>
      <c r="X267" s="2"/>
      <c r="Y267" s="2"/>
      <c r="Z267" s="2"/>
      <c r="AA267" s="4"/>
    </row>
    <row r="268" spans="4:27">
      <c r="D268" s="2"/>
      <c r="E268" s="2"/>
      <c r="F268" s="2"/>
      <c r="G268" s="2"/>
      <c r="H268" s="2"/>
      <c r="I268" s="291"/>
      <c r="J268" s="291"/>
      <c r="K268" s="291"/>
      <c r="L268" s="291"/>
      <c r="M268" s="291"/>
      <c r="N268" s="291"/>
      <c r="O268" s="351"/>
      <c r="P268" s="351"/>
      <c r="Q268" s="351"/>
      <c r="R268" s="291"/>
      <c r="S268" s="291"/>
      <c r="T268" s="291"/>
      <c r="U268" s="291"/>
      <c r="V268" s="291"/>
      <c r="W268" s="291"/>
      <c r="X268" s="2"/>
      <c r="Y268" s="2"/>
      <c r="Z268" s="2"/>
      <c r="AA268" s="4"/>
    </row>
    <row r="269" spans="4:27">
      <c r="D269" s="2"/>
      <c r="E269" s="2"/>
      <c r="F269" s="2"/>
      <c r="G269" s="2"/>
      <c r="H269" s="2"/>
      <c r="I269" s="291"/>
      <c r="J269" s="291"/>
      <c r="K269" s="291"/>
      <c r="L269" s="291"/>
      <c r="M269" s="291"/>
      <c r="N269" s="291"/>
      <c r="O269" s="351"/>
      <c r="P269" s="351"/>
      <c r="Q269" s="351"/>
      <c r="R269" s="291"/>
      <c r="S269" s="291"/>
      <c r="T269" s="291"/>
      <c r="U269" s="291"/>
      <c r="V269" s="291"/>
      <c r="W269" s="291"/>
      <c r="X269" s="2"/>
      <c r="Y269" s="2"/>
      <c r="Z269" s="2"/>
      <c r="AA269" s="4"/>
    </row>
    <row r="270" spans="4:27">
      <c r="D270" s="2"/>
      <c r="E270" s="2"/>
      <c r="F270" s="2"/>
      <c r="G270" s="2"/>
      <c r="H270" s="2"/>
      <c r="I270" s="291"/>
      <c r="J270" s="291"/>
      <c r="K270" s="291"/>
      <c r="L270" s="291"/>
      <c r="M270" s="291"/>
      <c r="N270" s="291"/>
      <c r="O270" s="351"/>
      <c r="P270" s="351"/>
      <c r="Q270" s="351"/>
      <c r="R270" s="291"/>
      <c r="S270" s="291"/>
      <c r="T270" s="291"/>
      <c r="U270" s="291"/>
      <c r="V270" s="291"/>
      <c r="W270" s="291"/>
      <c r="X270" s="2"/>
      <c r="Y270" s="2"/>
      <c r="Z270" s="2"/>
      <c r="AA270" s="4"/>
    </row>
    <row r="271" spans="4:27">
      <c r="D271" s="2"/>
      <c r="E271" s="2"/>
      <c r="F271" s="2"/>
      <c r="G271" s="2"/>
      <c r="H271" s="2"/>
      <c r="I271" s="291"/>
      <c r="J271" s="291"/>
      <c r="K271" s="291"/>
      <c r="L271" s="291"/>
      <c r="M271" s="291"/>
      <c r="N271" s="291"/>
      <c r="O271" s="351"/>
      <c r="P271" s="351"/>
      <c r="Q271" s="351"/>
      <c r="R271" s="291"/>
      <c r="S271" s="291"/>
      <c r="T271" s="291"/>
      <c r="U271" s="291"/>
      <c r="V271" s="291"/>
      <c r="W271" s="291"/>
      <c r="X271" s="2"/>
      <c r="Y271" s="2"/>
      <c r="Z271" s="2"/>
      <c r="AA271" s="4"/>
    </row>
    <row r="272" spans="4:27">
      <c r="D272" s="2"/>
      <c r="E272" s="2"/>
      <c r="F272" s="2"/>
      <c r="G272" s="2"/>
      <c r="H272" s="2"/>
      <c r="I272" s="291"/>
      <c r="J272" s="291"/>
      <c r="K272" s="291"/>
      <c r="L272" s="291"/>
      <c r="M272" s="291"/>
      <c r="N272" s="291"/>
      <c r="O272" s="351"/>
      <c r="P272" s="351"/>
      <c r="Q272" s="351"/>
      <c r="R272" s="291"/>
      <c r="S272" s="291"/>
      <c r="T272" s="291"/>
      <c r="U272" s="291"/>
      <c r="V272" s="291"/>
      <c r="W272" s="291"/>
      <c r="X272" s="2"/>
      <c r="Y272" s="2"/>
      <c r="Z272" s="2"/>
      <c r="AA272" s="4"/>
    </row>
    <row r="273" spans="4:27">
      <c r="D273" s="2"/>
      <c r="E273" s="2"/>
      <c r="F273" s="2"/>
      <c r="G273" s="2"/>
      <c r="H273" s="2"/>
      <c r="I273" s="291"/>
      <c r="J273" s="291"/>
      <c r="K273" s="291"/>
      <c r="L273" s="291"/>
      <c r="M273" s="291"/>
      <c r="N273" s="291"/>
      <c r="O273" s="351"/>
      <c r="P273" s="351"/>
      <c r="Q273" s="351"/>
      <c r="R273" s="291"/>
      <c r="S273" s="291"/>
      <c r="T273" s="291"/>
      <c r="U273" s="291"/>
      <c r="V273" s="291"/>
      <c r="W273" s="291"/>
      <c r="X273" s="2"/>
      <c r="Y273" s="2"/>
      <c r="Z273" s="2"/>
      <c r="AA273" s="4"/>
    </row>
    <row r="274" spans="4:27">
      <c r="D274" s="2"/>
      <c r="E274" s="2"/>
      <c r="F274" s="2"/>
      <c r="G274" s="2"/>
      <c r="H274" s="2"/>
      <c r="I274" s="291"/>
      <c r="J274" s="291"/>
      <c r="K274" s="291"/>
      <c r="L274" s="291"/>
      <c r="M274" s="291"/>
      <c r="N274" s="291"/>
      <c r="O274" s="351"/>
      <c r="P274" s="351"/>
      <c r="Q274" s="351"/>
      <c r="R274" s="291"/>
      <c r="S274" s="291"/>
      <c r="T274" s="291"/>
      <c r="U274" s="291"/>
      <c r="V274" s="291"/>
      <c r="W274" s="291"/>
      <c r="X274" s="2"/>
      <c r="Y274" s="2"/>
      <c r="Z274" s="2"/>
      <c r="AA274" s="4"/>
    </row>
    <row r="275" spans="4:27">
      <c r="D275" s="2"/>
      <c r="E275" s="2"/>
      <c r="F275" s="2"/>
      <c r="G275" s="2"/>
      <c r="H275" s="2"/>
      <c r="I275" s="291"/>
      <c r="J275" s="291"/>
      <c r="K275" s="291"/>
      <c r="L275" s="291"/>
      <c r="M275" s="291"/>
      <c r="N275" s="291"/>
      <c r="O275" s="351"/>
      <c r="P275" s="351"/>
      <c r="Q275" s="351"/>
      <c r="R275" s="291"/>
      <c r="S275" s="291"/>
      <c r="T275" s="291"/>
      <c r="U275" s="291"/>
      <c r="V275" s="291"/>
      <c r="W275" s="291"/>
      <c r="X275" s="2"/>
      <c r="Y275" s="2"/>
      <c r="Z275" s="2"/>
      <c r="AA275" s="4"/>
    </row>
    <row r="276" spans="4:27">
      <c r="D276" s="2"/>
      <c r="E276" s="2"/>
      <c r="F276" s="2"/>
      <c r="G276" s="2"/>
      <c r="H276" s="2"/>
      <c r="I276" s="291"/>
      <c r="J276" s="291"/>
      <c r="K276" s="291"/>
      <c r="L276" s="291"/>
      <c r="M276" s="291"/>
      <c r="N276" s="291"/>
      <c r="O276" s="351"/>
      <c r="P276" s="351"/>
      <c r="Q276" s="351"/>
      <c r="R276" s="291"/>
      <c r="S276" s="291"/>
      <c r="T276" s="291"/>
      <c r="U276" s="291"/>
      <c r="V276" s="291"/>
      <c r="W276" s="291"/>
      <c r="X276" s="2"/>
      <c r="Y276" s="2"/>
      <c r="Z276" s="2"/>
      <c r="AA276" s="4"/>
    </row>
    <row r="277" spans="4:27">
      <c r="D277" s="2"/>
      <c r="E277" s="2"/>
      <c r="F277" s="2"/>
      <c r="G277" s="2"/>
      <c r="H277" s="2"/>
      <c r="I277" s="291"/>
      <c r="J277" s="291"/>
      <c r="K277" s="291"/>
      <c r="L277" s="291"/>
      <c r="M277" s="291"/>
      <c r="N277" s="291"/>
      <c r="O277" s="351"/>
      <c r="P277" s="351"/>
      <c r="Q277" s="351"/>
      <c r="R277" s="291"/>
      <c r="S277" s="291"/>
      <c r="T277" s="291"/>
      <c r="U277" s="291"/>
      <c r="V277" s="291"/>
      <c r="W277" s="291"/>
      <c r="X277" s="2"/>
      <c r="Y277" s="2"/>
      <c r="Z277" s="2"/>
      <c r="AA277" s="4"/>
    </row>
    <row r="278" spans="4:27">
      <c r="D278" s="2"/>
      <c r="E278" s="2"/>
      <c r="F278" s="2"/>
      <c r="G278" s="2"/>
      <c r="H278" s="2"/>
      <c r="I278" s="291"/>
      <c r="J278" s="291"/>
      <c r="K278" s="291"/>
      <c r="L278" s="291"/>
      <c r="M278" s="291"/>
      <c r="N278" s="291"/>
      <c r="O278" s="351"/>
      <c r="P278" s="351"/>
      <c r="Q278" s="351"/>
      <c r="R278" s="291"/>
      <c r="S278" s="291"/>
      <c r="T278" s="291"/>
      <c r="U278" s="291"/>
      <c r="V278" s="291"/>
      <c r="W278" s="291"/>
      <c r="X278" s="2"/>
      <c r="Y278" s="2"/>
      <c r="Z278" s="2"/>
      <c r="AA278" s="4"/>
    </row>
    <row r="279" spans="4:27">
      <c r="D279" s="2"/>
      <c r="E279" s="2"/>
      <c r="F279" s="2"/>
      <c r="G279" s="2"/>
      <c r="H279" s="2"/>
      <c r="I279" s="291"/>
      <c r="J279" s="291"/>
      <c r="K279" s="291"/>
      <c r="L279" s="291"/>
      <c r="M279" s="291"/>
      <c r="N279" s="291"/>
      <c r="O279" s="351"/>
      <c r="P279" s="351"/>
      <c r="Q279" s="351"/>
      <c r="R279" s="291"/>
      <c r="S279" s="291"/>
      <c r="T279" s="291"/>
      <c r="U279" s="291"/>
      <c r="V279" s="291"/>
      <c r="W279" s="291"/>
      <c r="X279" s="2"/>
      <c r="Y279" s="2"/>
      <c r="Z279" s="2"/>
      <c r="AA279" s="4"/>
    </row>
    <row r="280" spans="4:27">
      <c r="D280" s="2"/>
      <c r="E280" s="2"/>
      <c r="F280" s="2"/>
      <c r="G280" s="2"/>
      <c r="H280" s="2"/>
      <c r="I280" s="291"/>
      <c r="J280" s="291"/>
      <c r="K280" s="291"/>
      <c r="L280" s="291"/>
      <c r="M280" s="291"/>
      <c r="N280" s="291"/>
      <c r="O280" s="351"/>
      <c r="P280" s="351"/>
      <c r="Q280" s="351"/>
      <c r="R280" s="291"/>
      <c r="S280" s="291"/>
      <c r="T280" s="291"/>
      <c r="U280" s="291"/>
      <c r="V280" s="291"/>
      <c r="W280" s="291"/>
      <c r="X280" s="2"/>
      <c r="Y280" s="2"/>
      <c r="Z280" s="2"/>
      <c r="AA280" s="4"/>
    </row>
    <row r="281" spans="4:27">
      <c r="D281" s="2"/>
      <c r="E281" s="2"/>
      <c r="F281" s="2"/>
      <c r="G281" s="2"/>
      <c r="H281" s="2"/>
      <c r="I281" s="291"/>
      <c r="J281" s="291"/>
      <c r="K281" s="291"/>
      <c r="L281" s="291"/>
      <c r="M281" s="291"/>
      <c r="N281" s="291"/>
      <c r="O281" s="351"/>
      <c r="P281" s="351"/>
      <c r="Q281" s="351"/>
      <c r="R281" s="291"/>
      <c r="S281" s="291"/>
      <c r="T281" s="291"/>
      <c r="U281" s="291"/>
      <c r="V281" s="291"/>
      <c r="W281" s="291"/>
      <c r="X281" s="2"/>
      <c r="Y281" s="2"/>
      <c r="Z281" s="2"/>
      <c r="AA281" s="4"/>
    </row>
    <row r="282" spans="4:27">
      <c r="D282" s="2"/>
      <c r="E282" s="2"/>
      <c r="F282" s="2"/>
      <c r="G282" s="2"/>
      <c r="H282" s="2"/>
      <c r="I282" s="291"/>
      <c r="J282" s="291"/>
      <c r="K282" s="291"/>
      <c r="L282" s="291"/>
      <c r="M282" s="291"/>
      <c r="N282" s="291"/>
      <c r="O282" s="351"/>
      <c r="P282" s="351"/>
      <c r="Q282" s="351"/>
      <c r="R282" s="291"/>
      <c r="S282" s="291"/>
      <c r="T282" s="291"/>
      <c r="U282" s="291"/>
      <c r="V282" s="291"/>
      <c r="W282" s="291"/>
      <c r="X282" s="2"/>
      <c r="Y282" s="2"/>
      <c r="Z282" s="2"/>
      <c r="AA282" s="4"/>
    </row>
    <row r="283" spans="4:27">
      <c r="D283" s="2"/>
      <c r="E283" s="2"/>
      <c r="F283" s="2"/>
      <c r="G283" s="2"/>
      <c r="H283" s="2"/>
      <c r="I283" s="291"/>
      <c r="J283" s="291"/>
      <c r="K283" s="291"/>
      <c r="L283" s="291"/>
      <c r="M283" s="291"/>
      <c r="N283" s="291"/>
      <c r="O283" s="351"/>
      <c r="P283" s="351"/>
      <c r="Q283" s="351"/>
      <c r="R283" s="291"/>
      <c r="S283" s="291"/>
      <c r="T283" s="291"/>
      <c r="U283" s="291"/>
      <c r="V283" s="291"/>
      <c r="W283" s="291"/>
      <c r="X283" s="2"/>
      <c r="Y283" s="2"/>
      <c r="Z283" s="2"/>
      <c r="AA283" s="4"/>
    </row>
    <row r="284" spans="4:27">
      <c r="D284" s="2"/>
      <c r="E284" s="2"/>
      <c r="F284" s="2"/>
      <c r="G284" s="2"/>
      <c r="H284" s="2"/>
      <c r="I284" s="291"/>
      <c r="J284" s="291"/>
      <c r="K284" s="291"/>
      <c r="L284" s="291"/>
      <c r="M284" s="291"/>
      <c r="N284" s="291"/>
      <c r="O284" s="351"/>
      <c r="P284" s="351"/>
      <c r="Q284" s="351"/>
      <c r="R284" s="291"/>
      <c r="S284" s="291"/>
      <c r="T284" s="291"/>
      <c r="U284" s="291"/>
      <c r="V284" s="291"/>
      <c r="W284" s="291"/>
      <c r="X284" s="2"/>
      <c r="Y284" s="2"/>
      <c r="Z284" s="2"/>
      <c r="AA284" s="4"/>
    </row>
    <row r="285" spans="4:27">
      <c r="D285" s="2"/>
      <c r="E285" s="2"/>
      <c r="F285" s="2"/>
      <c r="G285" s="2"/>
      <c r="H285" s="2"/>
      <c r="I285" s="291"/>
      <c r="J285" s="291"/>
      <c r="K285" s="291"/>
      <c r="L285" s="291"/>
      <c r="M285" s="291"/>
      <c r="N285" s="291"/>
      <c r="O285" s="351"/>
      <c r="P285" s="351"/>
      <c r="Q285" s="351"/>
      <c r="R285" s="291"/>
      <c r="S285" s="291"/>
      <c r="T285" s="291"/>
      <c r="U285" s="291"/>
      <c r="V285" s="291"/>
      <c r="W285" s="291"/>
      <c r="X285" s="2"/>
      <c r="Y285" s="2"/>
      <c r="Z285" s="2"/>
      <c r="AA285" s="4"/>
    </row>
    <row r="286" spans="4:27">
      <c r="D286" s="2"/>
      <c r="E286" s="2"/>
      <c r="F286" s="2"/>
      <c r="G286" s="2"/>
      <c r="H286" s="2"/>
      <c r="I286" s="291"/>
      <c r="J286" s="291"/>
      <c r="K286" s="291"/>
      <c r="L286" s="291"/>
      <c r="M286" s="291"/>
      <c r="N286" s="291"/>
      <c r="O286" s="351"/>
      <c r="P286" s="351"/>
      <c r="Q286" s="351"/>
      <c r="R286" s="291"/>
      <c r="S286" s="291"/>
      <c r="T286" s="291"/>
      <c r="U286" s="291"/>
      <c r="V286" s="291"/>
      <c r="W286" s="291"/>
      <c r="X286" s="2"/>
      <c r="Y286" s="2"/>
      <c r="Z286" s="2"/>
      <c r="AA286" s="4"/>
    </row>
    <row r="287" spans="4:27">
      <c r="D287" s="2"/>
      <c r="E287" s="2"/>
      <c r="F287" s="2"/>
      <c r="G287" s="2"/>
      <c r="H287" s="2"/>
      <c r="I287" s="291"/>
      <c r="J287" s="291"/>
      <c r="K287" s="291"/>
      <c r="L287" s="291"/>
      <c r="M287" s="291"/>
      <c r="N287" s="291"/>
      <c r="O287" s="351"/>
      <c r="P287" s="351"/>
      <c r="Q287" s="351"/>
      <c r="R287" s="291"/>
      <c r="S287" s="291"/>
      <c r="T287" s="291"/>
      <c r="U287" s="291"/>
      <c r="V287" s="291"/>
      <c r="W287" s="291"/>
      <c r="X287" s="2"/>
      <c r="Y287" s="2"/>
      <c r="Z287" s="2"/>
      <c r="AA287" s="4"/>
    </row>
    <row r="288" spans="4:27">
      <c r="D288" s="2"/>
      <c r="E288" s="2"/>
      <c r="F288" s="2"/>
      <c r="G288" s="2"/>
      <c r="H288" s="2"/>
      <c r="I288" s="291"/>
      <c r="J288" s="291"/>
      <c r="K288" s="291"/>
      <c r="L288" s="291"/>
      <c r="M288" s="291"/>
      <c r="N288" s="291"/>
      <c r="O288" s="351"/>
      <c r="P288" s="351"/>
      <c r="Q288" s="351"/>
      <c r="R288" s="291"/>
      <c r="S288" s="291"/>
      <c r="T288" s="291"/>
      <c r="U288" s="291"/>
      <c r="V288" s="291"/>
      <c r="W288" s="291"/>
      <c r="X288" s="2"/>
      <c r="Y288" s="2"/>
      <c r="Z288" s="2"/>
      <c r="AA288" s="4"/>
    </row>
    <row r="289" spans="4:27">
      <c r="D289" s="2"/>
      <c r="E289" s="2"/>
      <c r="F289" s="2"/>
      <c r="G289" s="2"/>
      <c r="H289" s="2"/>
      <c r="I289" s="291"/>
      <c r="J289" s="291"/>
      <c r="K289" s="291"/>
      <c r="L289" s="291"/>
      <c r="M289" s="291"/>
      <c r="N289" s="291"/>
      <c r="O289" s="351"/>
      <c r="P289" s="351"/>
      <c r="Q289" s="351"/>
      <c r="R289" s="291"/>
      <c r="S289" s="291"/>
      <c r="T289" s="291"/>
      <c r="U289" s="291"/>
      <c r="V289" s="291"/>
      <c r="W289" s="291"/>
      <c r="X289" s="2"/>
      <c r="Y289" s="2"/>
      <c r="Z289" s="2"/>
      <c r="AA289" s="4"/>
    </row>
    <row r="290" spans="4:27">
      <c r="D290" s="2"/>
      <c r="E290" s="2"/>
      <c r="F290" s="2"/>
      <c r="G290" s="2"/>
      <c r="H290" s="2"/>
      <c r="I290" s="291"/>
      <c r="J290" s="291"/>
      <c r="K290" s="291"/>
      <c r="L290" s="291"/>
      <c r="M290" s="291"/>
      <c r="N290" s="291"/>
      <c r="O290" s="351"/>
      <c r="P290" s="351"/>
      <c r="Q290" s="351"/>
      <c r="R290" s="291"/>
      <c r="S290" s="291"/>
      <c r="T290" s="291"/>
      <c r="U290" s="291"/>
      <c r="V290" s="291"/>
      <c r="W290" s="291"/>
      <c r="X290" s="2"/>
      <c r="Y290" s="2"/>
      <c r="Z290" s="2"/>
      <c r="AA290" s="4"/>
    </row>
    <row r="291" spans="4:27">
      <c r="D291" s="2"/>
      <c r="E291" s="2"/>
      <c r="F291" s="2"/>
      <c r="G291" s="2"/>
      <c r="H291" s="2"/>
      <c r="I291" s="291"/>
      <c r="J291" s="291"/>
      <c r="K291" s="291"/>
      <c r="L291" s="291"/>
      <c r="M291" s="291"/>
      <c r="N291" s="291"/>
      <c r="O291" s="351"/>
      <c r="P291" s="351"/>
      <c r="Q291" s="351"/>
      <c r="R291" s="291"/>
      <c r="S291" s="291"/>
      <c r="T291" s="291"/>
      <c r="U291" s="291"/>
      <c r="V291" s="291"/>
      <c r="W291" s="291"/>
      <c r="X291" s="2"/>
      <c r="Y291" s="2"/>
      <c r="Z291" s="2"/>
      <c r="AA291" s="4"/>
    </row>
    <row r="292" spans="4:27">
      <c r="D292" s="2"/>
      <c r="E292" s="2"/>
      <c r="F292" s="2"/>
      <c r="G292" s="2"/>
      <c r="H292" s="2"/>
      <c r="I292" s="291"/>
      <c r="J292" s="291"/>
      <c r="K292" s="291"/>
      <c r="L292" s="291"/>
      <c r="M292" s="291"/>
      <c r="N292" s="291"/>
      <c r="O292" s="351"/>
      <c r="P292" s="351"/>
      <c r="Q292" s="351"/>
      <c r="R292" s="291"/>
      <c r="S292" s="291"/>
      <c r="T292" s="291"/>
      <c r="U292" s="291"/>
      <c r="V292" s="291"/>
      <c r="W292" s="291"/>
      <c r="X292" s="2"/>
      <c r="Y292" s="2"/>
      <c r="Z292" s="2"/>
      <c r="AA292" s="4"/>
    </row>
  </sheetData>
  <mergeCells count="30">
    <mergeCell ref="B94:C94"/>
    <mergeCell ref="B97:AA97"/>
    <mergeCell ref="B99:C99"/>
    <mergeCell ref="B101:C101"/>
    <mergeCell ref="A113:AA113"/>
    <mergeCell ref="B90:AA90"/>
    <mergeCell ref="I7:K7"/>
    <mergeCell ref="L7:N7"/>
    <mergeCell ref="O7:Q7"/>
    <mergeCell ref="R7:T7"/>
    <mergeCell ref="X7:Z7"/>
    <mergeCell ref="AA7:AA8"/>
    <mergeCell ref="F7:H7"/>
    <mergeCell ref="B10:AA10"/>
    <mergeCell ref="B7:B8"/>
    <mergeCell ref="C7:C8"/>
    <mergeCell ref="B11:AA11"/>
    <mergeCell ref="B72:C72"/>
    <mergeCell ref="B82:AA82"/>
    <mergeCell ref="B86:C86"/>
    <mergeCell ref="D7:D8"/>
    <mergeCell ref="E7:E8"/>
    <mergeCell ref="A6:AA6"/>
    <mergeCell ref="U7:W7"/>
    <mergeCell ref="J1:AA1"/>
    <mergeCell ref="J2:AA2"/>
    <mergeCell ref="J3:AA3"/>
    <mergeCell ref="J4:AA4"/>
    <mergeCell ref="J5:AA5"/>
    <mergeCell ref="A7:A8"/>
  </mergeCells>
  <phoneticPr fontId="28" type="noConversion"/>
  <pageMargins left="0.70866141732283472" right="0.70866141732283472" top="0.74803149606299213" bottom="0.74803149606299213" header="0.31496062992125984" footer="0.31496062992125984"/>
  <pageSetup paperSize="9" scale="51" orientation="landscape" r:id="rId1"/>
  <colBreaks count="1" manualBreakCount="1">
    <brk id="27" max="292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AQ290"/>
  <sheetViews>
    <sheetView view="pageBreakPreview" topLeftCell="A6" zoomScale="60" workbookViewId="0">
      <pane xSplit="5" ySplit="2" topLeftCell="F65" activePane="bottomRight" state="frozen"/>
      <selection activeCell="A6" sqref="A6"/>
      <selection pane="topRight" activeCell="F6" sqref="F6"/>
      <selection pane="bottomLeft" activeCell="A8" sqref="A8"/>
      <selection pane="bottomRight" activeCell="H72" sqref="H72:AA80"/>
    </sheetView>
  </sheetViews>
  <sheetFormatPr defaultRowHeight="15.75"/>
  <cols>
    <col min="1" max="1" width="5.85546875" style="116" customWidth="1"/>
    <col min="2" max="2" width="37.85546875" style="1" customWidth="1"/>
    <col min="3" max="3" width="14.5703125" style="1" customWidth="1"/>
    <col min="4" max="4" width="5.85546875" style="1" customWidth="1"/>
    <col min="5" max="5" width="6.140625" style="1" customWidth="1"/>
    <col min="6" max="6" width="11.42578125" style="1" customWidth="1"/>
    <col min="7" max="7" width="9.5703125" style="1" customWidth="1"/>
    <col min="8" max="8" width="9.28515625" style="1" customWidth="1"/>
    <col min="9" max="9" width="7.140625" style="253" customWidth="1"/>
    <col min="10" max="10" width="8.140625" style="253" customWidth="1"/>
    <col min="11" max="12" width="11" style="253" customWidth="1"/>
    <col min="13" max="13" width="7.28515625" style="253" customWidth="1"/>
    <col min="14" max="14" width="9" style="253" customWidth="1"/>
    <col min="15" max="15" width="7" style="253" customWidth="1"/>
    <col min="16" max="16" width="7.28515625" style="253" customWidth="1"/>
    <col min="17" max="17" width="9" style="253" customWidth="1"/>
    <col min="18" max="18" width="7.42578125" style="253" customWidth="1"/>
    <col min="19" max="19" width="8" style="253" customWidth="1"/>
    <col min="20" max="20" width="10.28515625" style="253" customWidth="1"/>
    <col min="21" max="21" width="7.42578125" style="253" customWidth="1"/>
    <col min="22" max="22" width="8" style="253" customWidth="1"/>
    <col min="23" max="23" width="10.28515625" style="253" customWidth="1"/>
    <col min="24" max="24" width="7.42578125" style="1" customWidth="1"/>
    <col min="25" max="25" width="8" style="1" customWidth="1"/>
    <col min="26" max="26" width="10.28515625" style="1" customWidth="1"/>
    <col min="27" max="27" width="14.140625" style="3" customWidth="1"/>
    <col min="28" max="28" width="44.5703125" style="5" customWidth="1"/>
    <col min="29" max="16384" width="9.140625" style="1"/>
  </cols>
  <sheetData>
    <row r="1" spans="1:41" s="3" customFormat="1">
      <c r="A1" s="117"/>
      <c r="I1" s="253"/>
      <c r="J1" s="468" t="s">
        <v>71</v>
      </c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468"/>
      <c r="Z1" s="468"/>
      <c r="AA1" s="468"/>
      <c r="AB1" s="119"/>
    </row>
    <row r="2" spans="1:41" s="3" customFormat="1">
      <c r="A2" s="117"/>
      <c r="I2" s="311"/>
      <c r="J2" s="501" t="s">
        <v>646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501"/>
      <c r="AB2" s="119"/>
    </row>
    <row r="3" spans="1:41" s="3" customFormat="1">
      <c r="A3" s="117"/>
      <c r="I3" s="312"/>
      <c r="J3" s="501" t="s">
        <v>185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119"/>
    </row>
    <row r="4" spans="1:41" s="3" customFormat="1">
      <c r="A4" s="117"/>
      <c r="I4" s="254"/>
      <c r="J4" s="468" t="s">
        <v>71</v>
      </c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119"/>
    </row>
    <row r="5" spans="1:41" s="3" customFormat="1" ht="37.5" customHeight="1">
      <c r="A5" s="117"/>
      <c r="I5" s="254"/>
      <c r="J5" s="500" t="s">
        <v>335</v>
      </c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119"/>
    </row>
    <row r="6" spans="1:41" s="3" customFormat="1" ht="18.75">
      <c r="A6" s="483" t="s">
        <v>321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3"/>
      <c r="AB6" s="119"/>
    </row>
    <row r="7" spans="1:41" s="3" customFormat="1" ht="15">
      <c r="A7" s="476" t="s">
        <v>57</v>
      </c>
      <c r="B7" s="478" t="s">
        <v>64</v>
      </c>
      <c r="C7" s="499" t="s">
        <v>65</v>
      </c>
      <c r="D7" s="478" t="s">
        <v>66</v>
      </c>
      <c r="E7" s="478" t="s">
        <v>67</v>
      </c>
      <c r="F7" s="480" t="s">
        <v>58</v>
      </c>
      <c r="G7" s="480"/>
      <c r="H7" s="480"/>
      <c r="I7" s="480" t="s">
        <v>72</v>
      </c>
      <c r="J7" s="480"/>
      <c r="K7" s="480"/>
      <c r="L7" s="480" t="s">
        <v>186</v>
      </c>
      <c r="M7" s="480"/>
      <c r="N7" s="480"/>
      <c r="O7" s="480" t="s">
        <v>361</v>
      </c>
      <c r="P7" s="480"/>
      <c r="Q7" s="480"/>
      <c r="R7" s="488" t="s">
        <v>533</v>
      </c>
      <c r="S7" s="489"/>
      <c r="T7" s="490"/>
      <c r="U7" s="488" t="s">
        <v>619</v>
      </c>
      <c r="V7" s="489"/>
      <c r="W7" s="490"/>
      <c r="X7" s="488" t="s">
        <v>620</v>
      </c>
      <c r="Y7" s="489"/>
      <c r="Z7" s="490"/>
      <c r="AA7" s="478" t="s">
        <v>322</v>
      </c>
      <c r="AB7" s="119"/>
    </row>
    <row r="8" spans="1:41" s="3" customFormat="1" ht="88.5">
      <c r="A8" s="477"/>
      <c r="B8" s="479"/>
      <c r="C8" s="479"/>
      <c r="D8" s="479"/>
      <c r="E8" s="479"/>
      <c r="F8" s="120" t="s">
        <v>68</v>
      </c>
      <c r="G8" s="120" t="s">
        <v>323</v>
      </c>
      <c r="H8" s="120" t="s">
        <v>324</v>
      </c>
      <c r="I8" s="255" t="s">
        <v>68</v>
      </c>
      <c r="J8" s="255" t="s">
        <v>323</v>
      </c>
      <c r="K8" s="255" t="s">
        <v>324</v>
      </c>
      <c r="L8" s="255" t="s">
        <v>68</v>
      </c>
      <c r="M8" s="255" t="s">
        <v>323</v>
      </c>
      <c r="N8" s="255" t="s">
        <v>324</v>
      </c>
      <c r="O8" s="255" t="s">
        <v>68</v>
      </c>
      <c r="P8" s="255" t="s">
        <v>323</v>
      </c>
      <c r="Q8" s="255" t="s">
        <v>324</v>
      </c>
      <c r="R8" s="255" t="s">
        <v>68</v>
      </c>
      <c r="S8" s="255" t="s">
        <v>323</v>
      </c>
      <c r="T8" s="255" t="s">
        <v>324</v>
      </c>
      <c r="U8" s="255" t="s">
        <v>68</v>
      </c>
      <c r="V8" s="255" t="s">
        <v>323</v>
      </c>
      <c r="W8" s="255" t="s">
        <v>324</v>
      </c>
      <c r="X8" s="120" t="s">
        <v>68</v>
      </c>
      <c r="Y8" s="120" t="s">
        <v>323</v>
      </c>
      <c r="Z8" s="120" t="s">
        <v>324</v>
      </c>
      <c r="AA8" s="479"/>
      <c r="AB8" s="119"/>
    </row>
    <row r="9" spans="1:41" s="3" customFormat="1">
      <c r="A9" s="121">
        <v>1</v>
      </c>
      <c r="B9" s="122">
        <v>2</v>
      </c>
      <c r="C9" s="122">
        <v>3</v>
      </c>
      <c r="D9" s="122">
        <v>4</v>
      </c>
      <c r="E9" s="122">
        <v>5</v>
      </c>
      <c r="F9" s="122">
        <v>6</v>
      </c>
      <c r="G9" s="122">
        <v>7</v>
      </c>
      <c r="H9" s="122">
        <v>8</v>
      </c>
      <c r="I9" s="256">
        <v>9</v>
      </c>
      <c r="J9" s="256">
        <v>10</v>
      </c>
      <c r="K9" s="256">
        <v>11</v>
      </c>
      <c r="L9" s="256">
        <v>12</v>
      </c>
      <c r="M9" s="256">
        <v>13</v>
      </c>
      <c r="N9" s="256">
        <v>14</v>
      </c>
      <c r="O9" s="256">
        <v>15</v>
      </c>
      <c r="P9" s="256">
        <v>16</v>
      </c>
      <c r="Q9" s="256">
        <v>17</v>
      </c>
      <c r="R9" s="256">
        <v>18</v>
      </c>
      <c r="S9" s="256">
        <v>19</v>
      </c>
      <c r="T9" s="256">
        <v>20</v>
      </c>
      <c r="U9" s="256">
        <v>21</v>
      </c>
      <c r="V9" s="256">
        <v>22</v>
      </c>
      <c r="W9" s="256">
        <v>23</v>
      </c>
      <c r="X9" s="122">
        <v>21</v>
      </c>
      <c r="Y9" s="122">
        <v>22</v>
      </c>
      <c r="Z9" s="122">
        <v>23</v>
      </c>
      <c r="AA9" s="122">
        <v>24</v>
      </c>
      <c r="AB9" s="119"/>
    </row>
    <row r="10" spans="1:41" s="3" customFormat="1">
      <c r="A10" s="121"/>
      <c r="B10" s="485" t="s">
        <v>209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7"/>
      <c r="AB10" s="119"/>
    </row>
    <row r="11" spans="1:41" s="3" customFormat="1">
      <c r="A11" s="121" t="s">
        <v>319</v>
      </c>
      <c r="B11" s="461" t="s">
        <v>73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3"/>
      <c r="AB11" s="123"/>
      <c r="AC11" s="124"/>
      <c r="AD11" s="124"/>
      <c r="AE11" s="124"/>
      <c r="AF11" s="124"/>
      <c r="AG11" s="124"/>
      <c r="AH11" s="124"/>
      <c r="AI11" s="125"/>
      <c r="AJ11" s="125"/>
      <c r="AK11" s="125"/>
      <c r="AL11" s="125"/>
      <c r="AM11" s="125"/>
      <c r="AN11" s="126"/>
      <c r="AO11" s="126"/>
    </row>
    <row r="12" spans="1:41" s="3" customFormat="1" ht="51">
      <c r="A12" s="127" t="s">
        <v>59</v>
      </c>
      <c r="B12" s="128" t="s">
        <v>74</v>
      </c>
      <c r="C12" s="129"/>
      <c r="D12" s="130"/>
      <c r="E12" s="130"/>
      <c r="F12" s="131"/>
      <c r="G12" s="131"/>
      <c r="H12" s="131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131"/>
      <c r="Y12" s="131"/>
      <c r="Z12" s="131"/>
      <c r="AA12" s="132"/>
      <c r="AB12" s="133"/>
    </row>
    <row r="13" spans="1:41" s="126" customFormat="1" ht="331.5">
      <c r="A13" s="134" t="s">
        <v>60</v>
      </c>
      <c r="B13" s="252" t="s">
        <v>24</v>
      </c>
      <c r="C13" s="135" t="s">
        <v>23</v>
      </c>
      <c r="D13" s="113" t="s">
        <v>585</v>
      </c>
      <c r="E13" s="135" t="s">
        <v>569</v>
      </c>
      <c r="F13" s="136" t="s">
        <v>417</v>
      </c>
      <c r="G13" s="138" t="s">
        <v>346</v>
      </c>
      <c r="H13" s="115">
        <v>600</v>
      </c>
      <c r="I13" s="258" t="s">
        <v>445</v>
      </c>
      <c r="J13" s="259" t="s">
        <v>419</v>
      </c>
      <c r="K13" s="260">
        <v>6800</v>
      </c>
      <c r="L13" s="258" t="s">
        <v>589</v>
      </c>
      <c r="M13" s="259" t="s">
        <v>560</v>
      </c>
      <c r="N13" s="260">
        <v>4296</v>
      </c>
      <c r="O13" s="211" t="s">
        <v>22</v>
      </c>
      <c r="P13" s="208" t="s">
        <v>622</v>
      </c>
      <c r="Q13" s="210">
        <v>1796</v>
      </c>
      <c r="R13" s="362" t="s">
        <v>18</v>
      </c>
      <c r="S13" s="208" t="s">
        <v>19</v>
      </c>
      <c r="T13" s="363">
        <v>1796</v>
      </c>
      <c r="U13" s="362" t="s">
        <v>18</v>
      </c>
      <c r="V13" s="208" t="s">
        <v>19</v>
      </c>
      <c r="W13" s="363">
        <v>1796</v>
      </c>
      <c r="X13" s="362" t="s">
        <v>20</v>
      </c>
      <c r="Y13" s="208" t="s">
        <v>21</v>
      </c>
      <c r="Z13" s="363">
        <v>724</v>
      </c>
      <c r="AA13" s="115">
        <v>17808</v>
      </c>
      <c r="AB13" s="123"/>
    </row>
    <row r="14" spans="1:41" s="3" customFormat="1" ht="68.25" customHeight="1">
      <c r="A14" s="139" t="s">
        <v>61</v>
      </c>
      <c r="B14" s="140" t="s">
        <v>75</v>
      </c>
      <c r="C14" s="141" t="s">
        <v>661</v>
      </c>
      <c r="D14" s="142" t="s">
        <v>584</v>
      </c>
      <c r="E14" s="141" t="s">
        <v>566</v>
      </c>
      <c r="F14" s="143">
        <v>0</v>
      </c>
      <c r="G14" s="144">
        <v>0</v>
      </c>
      <c r="H14" s="145">
        <v>0</v>
      </c>
      <c r="I14" s="261">
        <v>0</v>
      </c>
      <c r="J14" s="262">
        <v>0</v>
      </c>
      <c r="K14" s="263">
        <v>0</v>
      </c>
      <c r="L14" s="261">
        <v>0</v>
      </c>
      <c r="M14" s="262">
        <v>0</v>
      </c>
      <c r="N14" s="263">
        <v>0</v>
      </c>
      <c r="O14" s="261">
        <v>0</v>
      </c>
      <c r="P14" s="262">
        <v>0</v>
      </c>
      <c r="Q14" s="263">
        <v>0</v>
      </c>
      <c r="R14" s="261"/>
      <c r="S14" s="262">
        <v>0</v>
      </c>
      <c r="T14" s="263">
        <v>0</v>
      </c>
      <c r="U14" s="261"/>
      <c r="V14" s="356">
        <v>89</v>
      </c>
      <c r="W14" s="263">
        <v>0</v>
      </c>
      <c r="X14" s="143" t="s">
        <v>326</v>
      </c>
      <c r="Y14" s="146" t="s">
        <v>339</v>
      </c>
      <c r="Z14" s="145">
        <v>685</v>
      </c>
      <c r="AA14" s="115">
        <v>685</v>
      </c>
      <c r="AB14" s="123"/>
    </row>
    <row r="15" spans="1:41" s="153" customFormat="1">
      <c r="A15" s="134" t="s">
        <v>62</v>
      </c>
      <c r="B15" s="147" t="s">
        <v>79</v>
      </c>
      <c r="C15" s="148"/>
      <c r="D15" s="148"/>
      <c r="E15" s="148"/>
      <c r="F15" s="149">
        <v>4</v>
      </c>
      <c r="G15" s="150"/>
      <c r="H15" s="151">
        <v>600</v>
      </c>
      <c r="I15" s="264">
        <v>94</v>
      </c>
      <c r="J15" s="265"/>
      <c r="K15" s="266">
        <v>6800</v>
      </c>
      <c r="L15" s="264">
        <v>64</v>
      </c>
      <c r="M15" s="265"/>
      <c r="N15" s="266">
        <v>4296</v>
      </c>
      <c r="O15" s="213">
        <v>14</v>
      </c>
      <c r="P15" s="265"/>
      <c r="Q15" s="266">
        <v>1796</v>
      </c>
      <c r="R15" s="213">
        <v>14</v>
      </c>
      <c r="S15" s="265"/>
      <c r="T15" s="266">
        <v>1796</v>
      </c>
      <c r="U15" s="213">
        <v>14</v>
      </c>
      <c r="V15" s="265"/>
      <c r="W15" s="266">
        <v>1796</v>
      </c>
      <c r="X15" s="213">
        <v>8</v>
      </c>
      <c r="Y15" s="150"/>
      <c r="Z15" s="151">
        <v>1409</v>
      </c>
      <c r="AA15" s="151">
        <v>18493</v>
      </c>
      <c r="AB15" s="152"/>
    </row>
    <row r="16" spans="1:41" s="3" customFormat="1" ht="51">
      <c r="A16" s="134" t="s">
        <v>63</v>
      </c>
      <c r="B16" s="154" t="s">
        <v>80</v>
      </c>
      <c r="C16" s="155"/>
      <c r="D16" s="155"/>
      <c r="E16" s="155"/>
      <c r="F16" s="155"/>
      <c r="G16" s="156"/>
      <c r="H16" s="157"/>
      <c r="I16" s="267"/>
      <c r="J16" s="268"/>
      <c r="K16" s="269"/>
      <c r="L16" s="267"/>
      <c r="M16" s="268"/>
      <c r="N16" s="269"/>
      <c r="O16" s="267"/>
      <c r="P16" s="268"/>
      <c r="Q16" s="269"/>
      <c r="R16" s="267"/>
      <c r="S16" s="268"/>
      <c r="T16" s="269"/>
      <c r="U16" s="267"/>
      <c r="V16" s="268"/>
      <c r="W16" s="269"/>
      <c r="X16" s="155"/>
      <c r="Y16" s="156"/>
      <c r="Z16" s="157"/>
      <c r="AA16" s="157"/>
      <c r="AB16" s="119"/>
    </row>
    <row r="17" spans="1:28" s="3" customFormat="1" ht="25.5">
      <c r="A17" s="134" t="s">
        <v>92</v>
      </c>
      <c r="B17" s="158" t="s">
        <v>204</v>
      </c>
      <c r="C17" s="155"/>
      <c r="D17" s="155"/>
      <c r="E17" s="155"/>
      <c r="F17" s="155"/>
      <c r="G17" s="156"/>
      <c r="H17" s="157"/>
      <c r="I17" s="267"/>
      <c r="J17" s="268"/>
      <c r="K17" s="269"/>
      <c r="L17" s="267"/>
      <c r="M17" s="268"/>
      <c r="N17" s="269"/>
      <c r="O17" s="267"/>
      <c r="P17" s="268"/>
      <c r="Q17" s="269"/>
      <c r="R17" s="267"/>
      <c r="S17" s="268"/>
      <c r="T17" s="269"/>
      <c r="U17" s="267"/>
      <c r="V17" s="268"/>
      <c r="W17" s="269"/>
      <c r="X17" s="155"/>
      <c r="Y17" s="156"/>
      <c r="Z17" s="157"/>
      <c r="AA17" s="157"/>
      <c r="AB17" s="119"/>
    </row>
    <row r="18" spans="1:28" s="3" customFormat="1" ht="101.25">
      <c r="A18" s="134" t="s">
        <v>93</v>
      </c>
      <c r="B18" s="158" t="s">
        <v>81</v>
      </c>
      <c r="C18" s="135" t="s">
        <v>678</v>
      </c>
      <c r="D18" s="113" t="s">
        <v>584</v>
      </c>
      <c r="E18" s="135" t="s">
        <v>567</v>
      </c>
      <c r="F18" s="112" t="s">
        <v>356</v>
      </c>
      <c r="G18" s="113" t="s">
        <v>357</v>
      </c>
      <c r="H18" s="115">
        <v>222</v>
      </c>
      <c r="I18" s="270">
        <v>0</v>
      </c>
      <c r="J18" s="271">
        <v>0</v>
      </c>
      <c r="K18" s="260">
        <v>0</v>
      </c>
      <c r="L18" s="270">
        <v>0</v>
      </c>
      <c r="M18" s="271">
        <v>0</v>
      </c>
      <c r="N18" s="260">
        <v>0</v>
      </c>
      <c r="O18" s="270">
        <v>0</v>
      </c>
      <c r="P18" s="271">
        <v>0</v>
      </c>
      <c r="Q18" s="260">
        <v>0</v>
      </c>
      <c r="R18" s="272" t="s">
        <v>327</v>
      </c>
      <c r="S18" s="273" t="s">
        <v>537</v>
      </c>
      <c r="T18" s="260">
        <v>256</v>
      </c>
      <c r="U18" s="272">
        <v>0</v>
      </c>
      <c r="V18" s="273">
        <v>0</v>
      </c>
      <c r="W18" s="260">
        <v>0</v>
      </c>
      <c r="X18" s="112">
        <v>0</v>
      </c>
      <c r="Y18" s="113">
        <v>0</v>
      </c>
      <c r="Z18" s="115">
        <v>0</v>
      </c>
      <c r="AA18" s="115">
        <v>478</v>
      </c>
      <c r="AB18" s="119"/>
    </row>
    <row r="19" spans="1:28" s="3" customFormat="1" ht="112.5">
      <c r="A19" s="134" t="s">
        <v>94</v>
      </c>
      <c r="B19" s="158" t="s">
        <v>82</v>
      </c>
      <c r="C19" s="135" t="s">
        <v>662</v>
      </c>
      <c r="D19" s="113" t="s">
        <v>584</v>
      </c>
      <c r="E19" s="135" t="s">
        <v>568</v>
      </c>
      <c r="F19" s="159">
        <v>0</v>
      </c>
      <c r="G19" s="160">
        <v>0</v>
      </c>
      <c r="H19" s="115">
        <v>0</v>
      </c>
      <c r="I19" s="270">
        <v>0</v>
      </c>
      <c r="J19" s="271">
        <v>0</v>
      </c>
      <c r="K19" s="260">
        <v>0</v>
      </c>
      <c r="L19" s="270">
        <v>0</v>
      </c>
      <c r="M19" s="271">
        <v>0</v>
      </c>
      <c r="N19" s="260">
        <v>0</v>
      </c>
      <c r="O19" s="270">
        <v>0</v>
      </c>
      <c r="P19" s="271">
        <v>0</v>
      </c>
      <c r="Q19" s="260">
        <v>0</v>
      </c>
      <c r="R19" s="272">
        <v>0</v>
      </c>
      <c r="S19" s="273">
        <v>0</v>
      </c>
      <c r="T19" s="260">
        <v>0</v>
      </c>
      <c r="U19" s="272">
        <v>0</v>
      </c>
      <c r="V19" s="273">
        <v>0</v>
      </c>
      <c r="W19" s="260">
        <v>0</v>
      </c>
      <c r="X19" s="112">
        <v>0</v>
      </c>
      <c r="Y19" s="113">
        <v>0</v>
      </c>
      <c r="Z19" s="115">
        <v>0</v>
      </c>
      <c r="AA19" s="115">
        <v>0</v>
      </c>
      <c r="AB19" s="119"/>
    </row>
    <row r="20" spans="1:28" s="3" customFormat="1" ht="123.75">
      <c r="A20" s="134" t="s">
        <v>95</v>
      </c>
      <c r="B20" s="158" t="s">
        <v>83</v>
      </c>
      <c r="C20" s="247" t="s">
        <v>565</v>
      </c>
      <c r="D20" s="113" t="s">
        <v>584</v>
      </c>
      <c r="E20" s="135" t="s">
        <v>570</v>
      </c>
      <c r="F20" s="159">
        <v>0</v>
      </c>
      <c r="G20" s="160">
        <v>0</v>
      </c>
      <c r="H20" s="115">
        <v>0</v>
      </c>
      <c r="I20" s="272" t="s">
        <v>485</v>
      </c>
      <c r="J20" s="273" t="s">
        <v>521</v>
      </c>
      <c r="K20" s="260">
        <v>426</v>
      </c>
      <c r="L20" s="270">
        <v>0</v>
      </c>
      <c r="M20" s="271">
        <v>0</v>
      </c>
      <c r="N20" s="260">
        <v>0</v>
      </c>
      <c r="O20" s="270">
        <v>0</v>
      </c>
      <c r="P20" s="271">
        <v>0</v>
      </c>
      <c r="Q20" s="260">
        <v>0</v>
      </c>
      <c r="R20" s="270">
        <v>0</v>
      </c>
      <c r="S20" s="271">
        <v>0</v>
      </c>
      <c r="T20" s="260">
        <v>0</v>
      </c>
      <c r="U20" s="270">
        <v>0</v>
      </c>
      <c r="V20" s="271">
        <v>0</v>
      </c>
      <c r="W20" s="260">
        <v>0</v>
      </c>
      <c r="X20" s="159">
        <v>0</v>
      </c>
      <c r="Y20" s="160">
        <v>0</v>
      </c>
      <c r="Z20" s="115">
        <v>0</v>
      </c>
      <c r="AA20" s="115">
        <v>426</v>
      </c>
      <c r="AB20" s="123"/>
    </row>
    <row r="21" spans="1:28" s="3" customFormat="1" ht="78.75">
      <c r="A21" s="134" t="s">
        <v>96</v>
      </c>
      <c r="B21" s="158" t="s">
        <v>190</v>
      </c>
      <c r="C21" s="135" t="s">
        <v>318</v>
      </c>
      <c r="D21" s="113" t="s">
        <v>584</v>
      </c>
      <c r="E21" s="135" t="s">
        <v>571</v>
      </c>
      <c r="F21" s="112" t="s">
        <v>329</v>
      </c>
      <c r="G21" s="113" t="s">
        <v>403</v>
      </c>
      <c r="H21" s="115">
        <v>101</v>
      </c>
      <c r="I21" s="270">
        <v>0</v>
      </c>
      <c r="J21" s="273">
        <v>0</v>
      </c>
      <c r="K21" s="260">
        <v>0</v>
      </c>
      <c r="L21" s="270">
        <v>0</v>
      </c>
      <c r="M21" s="271">
        <v>0</v>
      </c>
      <c r="N21" s="260">
        <v>0</v>
      </c>
      <c r="O21" s="270">
        <v>0</v>
      </c>
      <c r="P21" s="271">
        <v>0</v>
      </c>
      <c r="Q21" s="260">
        <v>0</v>
      </c>
      <c r="R21" s="270">
        <v>0</v>
      </c>
      <c r="S21" s="271">
        <v>0</v>
      </c>
      <c r="T21" s="260">
        <v>0</v>
      </c>
      <c r="U21" s="270">
        <v>0</v>
      </c>
      <c r="V21" s="271">
        <v>0</v>
      </c>
      <c r="W21" s="260">
        <v>0</v>
      </c>
      <c r="X21" s="159">
        <v>0</v>
      </c>
      <c r="Y21" s="160">
        <v>0</v>
      </c>
      <c r="Z21" s="115">
        <v>0</v>
      </c>
      <c r="AA21" s="115">
        <v>101</v>
      </c>
      <c r="AB21" s="119"/>
    </row>
    <row r="22" spans="1:28" s="3" customFormat="1" ht="112.5">
      <c r="A22" s="134" t="s">
        <v>97</v>
      </c>
      <c r="B22" s="158" t="s">
        <v>563</v>
      </c>
      <c r="C22" s="135" t="s">
        <v>663</v>
      </c>
      <c r="D22" s="113" t="s">
        <v>584</v>
      </c>
      <c r="E22" s="135" t="s">
        <v>568</v>
      </c>
      <c r="F22" s="159">
        <v>0</v>
      </c>
      <c r="G22" s="160">
        <v>0</v>
      </c>
      <c r="H22" s="115">
        <v>0</v>
      </c>
      <c r="I22" s="270">
        <v>0</v>
      </c>
      <c r="J22" s="273">
        <v>0</v>
      </c>
      <c r="K22" s="260">
        <v>0</v>
      </c>
      <c r="L22" s="270">
        <v>0</v>
      </c>
      <c r="M22" s="271">
        <v>0</v>
      </c>
      <c r="N22" s="260">
        <v>0</v>
      </c>
      <c r="O22" s="270">
        <v>0</v>
      </c>
      <c r="P22" s="271">
        <v>0</v>
      </c>
      <c r="Q22" s="260">
        <v>0</v>
      </c>
      <c r="R22" s="270">
        <v>0</v>
      </c>
      <c r="S22" s="271">
        <v>0</v>
      </c>
      <c r="T22" s="260">
        <v>0</v>
      </c>
      <c r="U22" s="270">
        <v>0</v>
      </c>
      <c r="V22" s="271">
        <v>0</v>
      </c>
      <c r="W22" s="260">
        <v>0</v>
      </c>
      <c r="X22" s="159">
        <v>0</v>
      </c>
      <c r="Y22" s="160">
        <v>0</v>
      </c>
      <c r="Z22" s="115">
        <v>0</v>
      </c>
      <c r="AA22" s="115">
        <v>0</v>
      </c>
      <c r="AB22" s="119"/>
    </row>
    <row r="23" spans="1:28" s="153" customFormat="1">
      <c r="A23" s="134" t="s">
        <v>99</v>
      </c>
      <c r="B23" s="147" t="s">
        <v>122</v>
      </c>
      <c r="C23" s="148"/>
      <c r="D23" s="148"/>
      <c r="E23" s="148"/>
      <c r="F23" s="149">
        <f>4+1</f>
        <v>5</v>
      </c>
      <c r="G23" s="150"/>
      <c r="H23" s="161">
        <v>323</v>
      </c>
      <c r="I23" s="289">
        <v>2</v>
      </c>
      <c r="J23" s="271">
        <v>0</v>
      </c>
      <c r="K23" s="292">
        <v>426</v>
      </c>
      <c r="L23" s="353">
        <v>0</v>
      </c>
      <c r="M23" s="354"/>
      <c r="N23" s="292">
        <v>0</v>
      </c>
      <c r="O23" s="353">
        <v>0</v>
      </c>
      <c r="P23" s="354"/>
      <c r="Q23" s="292">
        <v>0</v>
      </c>
      <c r="R23" s="353">
        <v>2</v>
      </c>
      <c r="S23" s="354"/>
      <c r="T23" s="292">
        <v>256</v>
      </c>
      <c r="U23" s="353">
        <v>0</v>
      </c>
      <c r="V23" s="354"/>
      <c r="W23" s="292">
        <v>0</v>
      </c>
      <c r="X23" s="162">
        <v>0</v>
      </c>
      <c r="Y23" s="163"/>
      <c r="Z23" s="161">
        <v>0</v>
      </c>
      <c r="AA23" s="161">
        <v>1005</v>
      </c>
      <c r="AB23" s="152"/>
    </row>
    <row r="24" spans="1:28" s="3" customFormat="1" ht="25.5">
      <c r="A24" s="134" t="s">
        <v>100</v>
      </c>
      <c r="B24" s="72" t="s">
        <v>102</v>
      </c>
      <c r="C24" s="155"/>
      <c r="D24" s="155"/>
      <c r="E24" s="155"/>
      <c r="F24" s="155"/>
      <c r="G24" s="156"/>
      <c r="H24" s="157"/>
      <c r="I24" s="267"/>
      <c r="J24" s="268"/>
      <c r="K24" s="269"/>
      <c r="L24" s="267"/>
      <c r="M24" s="268"/>
      <c r="N24" s="269"/>
      <c r="O24" s="267"/>
      <c r="P24" s="268"/>
      <c r="Q24" s="269"/>
      <c r="R24" s="267"/>
      <c r="S24" s="268"/>
      <c r="T24" s="269"/>
      <c r="U24" s="267"/>
      <c r="V24" s="268"/>
      <c r="W24" s="269"/>
      <c r="X24" s="155"/>
      <c r="Y24" s="156"/>
      <c r="Z24" s="157"/>
      <c r="AA24" s="157"/>
      <c r="AB24" s="119"/>
    </row>
    <row r="25" spans="1:28" s="3" customFormat="1" ht="78.75">
      <c r="A25" s="134" t="s">
        <v>101</v>
      </c>
      <c r="B25" s="72" t="s">
        <v>81</v>
      </c>
      <c r="C25" s="135" t="s">
        <v>103</v>
      </c>
      <c r="D25" s="113" t="s">
        <v>584</v>
      </c>
      <c r="E25" s="135" t="s">
        <v>573</v>
      </c>
      <c r="F25" s="112" t="s">
        <v>404</v>
      </c>
      <c r="G25" s="113" t="s">
        <v>414</v>
      </c>
      <c r="H25" s="115">
        <v>56</v>
      </c>
      <c r="I25" s="272" t="s">
        <v>498</v>
      </c>
      <c r="J25" s="273" t="s">
        <v>499</v>
      </c>
      <c r="K25" s="260">
        <v>192.5</v>
      </c>
      <c r="L25" s="270">
        <v>0</v>
      </c>
      <c r="M25" s="271">
        <v>0</v>
      </c>
      <c r="N25" s="260">
        <v>0</v>
      </c>
      <c r="O25" s="270">
        <v>0</v>
      </c>
      <c r="P25" s="271">
        <v>0</v>
      </c>
      <c r="Q25" s="260">
        <v>0</v>
      </c>
      <c r="R25" s="272">
        <v>0</v>
      </c>
      <c r="S25" s="273">
        <v>0</v>
      </c>
      <c r="T25" s="277">
        <v>0</v>
      </c>
      <c r="U25" s="272">
        <v>0</v>
      </c>
      <c r="V25" s="273">
        <v>0</v>
      </c>
      <c r="W25" s="277">
        <v>0</v>
      </c>
      <c r="X25" s="112">
        <v>0</v>
      </c>
      <c r="Y25" s="113">
        <v>0</v>
      </c>
      <c r="Z25" s="114">
        <v>0</v>
      </c>
      <c r="AA25" s="115">
        <v>248.5</v>
      </c>
      <c r="AB25" s="119"/>
    </row>
    <row r="26" spans="1:28" s="3" customFormat="1" ht="103.5" customHeight="1">
      <c r="A26" s="134" t="s">
        <v>106</v>
      </c>
      <c r="B26" s="72" t="s">
        <v>82</v>
      </c>
      <c r="C26" s="135" t="s">
        <v>664</v>
      </c>
      <c r="D26" s="113" t="s">
        <v>584</v>
      </c>
      <c r="E26" s="135" t="s">
        <v>568</v>
      </c>
      <c r="F26" s="159">
        <v>0</v>
      </c>
      <c r="G26" s="160">
        <v>0</v>
      </c>
      <c r="H26" s="115">
        <v>0</v>
      </c>
      <c r="I26" s="270">
        <v>0</v>
      </c>
      <c r="J26" s="271">
        <v>0</v>
      </c>
      <c r="K26" s="260">
        <v>0</v>
      </c>
      <c r="L26" s="270">
        <v>0</v>
      </c>
      <c r="M26" s="271">
        <v>0</v>
      </c>
      <c r="N26" s="260">
        <v>0</v>
      </c>
      <c r="O26" s="270">
        <v>0</v>
      </c>
      <c r="P26" s="271">
        <v>0</v>
      </c>
      <c r="Q26" s="260">
        <v>0</v>
      </c>
      <c r="R26" s="272">
        <v>0</v>
      </c>
      <c r="S26" s="273">
        <v>0</v>
      </c>
      <c r="T26" s="277">
        <v>0</v>
      </c>
      <c r="U26" s="272">
        <v>0</v>
      </c>
      <c r="V26" s="273">
        <v>0</v>
      </c>
      <c r="W26" s="277">
        <v>0</v>
      </c>
      <c r="X26" s="112">
        <v>0</v>
      </c>
      <c r="Y26" s="113">
        <v>0</v>
      </c>
      <c r="Z26" s="114">
        <v>0</v>
      </c>
      <c r="AA26" s="115">
        <v>0</v>
      </c>
      <c r="AB26" s="119"/>
    </row>
    <row r="27" spans="1:28" s="3" customFormat="1" ht="112.5">
      <c r="A27" s="134" t="s">
        <v>107</v>
      </c>
      <c r="B27" s="72" t="s">
        <v>83</v>
      </c>
      <c r="C27" s="247" t="s">
        <v>562</v>
      </c>
      <c r="D27" s="113" t="s">
        <v>584</v>
      </c>
      <c r="E27" s="135" t="s">
        <v>570</v>
      </c>
      <c r="F27" s="159">
        <v>0</v>
      </c>
      <c r="G27" s="160">
        <v>0</v>
      </c>
      <c r="H27" s="115">
        <v>0</v>
      </c>
      <c r="I27" s="272" t="s">
        <v>471</v>
      </c>
      <c r="J27" s="273" t="s">
        <v>522</v>
      </c>
      <c r="K27" s="260">
        <v>170</v>
      </c>
      <c r="L27" s="270">
        <v>0</v>
      </c>
      <c r="M27" s="271">
        <v>0</v>
      </c>
      <c r="N27" s="260">
        <v>0</v>
      </c>
      <c r="O27" s="270">
        <v>0</v>
      </c>
      <c r="P27" s="271">
        <v>0</v>
      </c>
      <c r="Q27" s="260">
        <v>0</v>
      </c>
      <c r="R27" s="272">
        <v>0</v>
      </c>
      <c r="S27" s="273">
        <v>0</v>
      </c>
      <c r="T27" s="277">
        <v>0</v>
      </c>
      <c r="U27" s="272">
        <v>0</v>
      </c>
      <c r="V27" s="273">
        <v>0</v>
      </c>
      <c r="W27" s="277">
        <v>0</v>
      </c>
      <c r="X27" s="112">
        <v>0</v>
      </c>
      <c r="Y27" s="113">
        <v>0</v>
      </c>
      <c r="Z27" s="114">
        <v>0</v>
      </c>
      <c r="AA27" s="115">
        <v>170</v>
      </c>
      <c r="AB27" s="119"/>
    </row>
    <row r="28" spans="1:28" s="153" customFormat="1">
      <c r="A28" s="134" t="s">
        <v>108</v>
      </c>
      <c r="B28" s="147" t="s">
        <v>123</v>
      </c>
      <c r="C28" s="148"/>
      <c r="D28" s="148"/>
      <c r="E28" s="148"/>
      <c r="F28" s="164">
        <v>1</v>
      </c>
      <c r="G28" s="165"/>
      <c r="H28" s="166">
        <v>56</v>
      </c>
      <c r="I28" s="274">
        <v>15</v>
      </c>
      <c r="J28" s="275"/>
      <c r="K28" s="276">
        <f>SUM(K25:K27)</f>
        <v>362.5</v>
      </c>
      <c r="L28" s="274">
        <v>0</v>
      </c>
      <c r="M28" s="275"/>
      <c r="N28" s="276">
        <v>0</v>
      </c>
      <c r="O28" s="274">
        <v>0</v>
      </c>
      <c r="P28" s="275"/>
      <c r="Q28" s="276">
        <v>0</v>
      </c>
      <c r="R28" s="274">
        <v>0</v>
      </c>
      <c r="S28" s="275"/>
      <c r="T28" s="276">
        <v>0</v>
      </c>
      <c r="U28" s="274">
        <v>0</v>
      </c>
      <c r="V28" s="275"/>
      <c r="W28" s="276">
        <v>0</v>
      </c>
      <c r="X28" s="164">
        <v>0</v>
      </c>
      <c r="Y28" s="165"/>
      <c r="Z28" s="166">
        <v>0</v>
      </c>
      <c r="AA28" s="167">
        <f>H28+K28</f>
        <v>418.5</v>
      </c>
      <c r="AB28" s="152"/>
    </row>
    <row r="29" spans="1:28" s="3" customFormat="1" ht="51">
      <c r="A29" s="134" t="s">
        <v>109</v>
      </c>
      <c r="B29" s="72" t="s">
        <v>203</v>
      </c>
      <c r="C29" s="155"/>
      <c r="D29" s="155"/>
      <c r="E29" s="155"/>
      <c r="F29" s="155"/>
      <c r="G29" s="156"/>
      <c r="H29" s="157"/>
      <c r="I29" s="267"/>
      <c r="J29" s="268"/>
      <c r="K29" s="269"/>
      <c r="L29" s="267"/>
      <c r="M29" s="268"/>
      <c r="N29" s="269"/>
      <c r="O29" s="267"/>
      <c r="P29" s="268"/>
      <c r="Q29" s="269"/>
      <c r="R29" s="267"/>
      <c r="S29" s="268"/>
      <c r="T29" s="269"/>
      <c r="U29" s="267"/>
      <c r="V29" s="268"/>
      <c r="W29" s="269"/>
      <c r="X29" s="155"/>
      <c r="Y29" s="156"/>
      <c r="Z29" s="157"/>
      <c r="AA29" s="157"/>
      <c r="AB29" s="119"/>
    </row>
    <row r="30" spans="1:28" s="3" customFormat="1" ht="101.25">
      <c r="A30" s="134" t="s">
        <v>110</v>
      </c>
      <c r="B30" s="72" t="s">
        <v>81</v>
      </c>
      <c r="C30" s="135" t="s">
        <v>679</v>
      </c>
      <c r="D30" s="113" t="s">
        <v>584</v>
      </c>
      <c r="E30" s="135" t="s">
        <v>574</v>
      </c>
      <c r="F30" s="112" t="s">
        <v>358</v>
      </c>
      <c r="G30" s="113" t="s">
        <v>405</v>
      </c>
      <c r="H30" s="114">
        <v>314</v>
      </c>
      <c r="I30" s="272" t="s">
        <v>330</v>
      </c>
      <c r="J30" s="273" t="s">
        <v>232</v>
      </c>
      <c r="K30" s="277">
        <v>140</v>
      </c>
      <c r="L30" s="270">
        <v>0</v>
      </c>
      <c r="M30" s="271">
        <v>0</v>
      </c>
      <c r="N30" s="260">
        <v>0</v>
      </c>
      <c r="O30" s="270">
        <v>0</v>
      </c>
      <c r="P30" s="271">
        <v>0</v>
      </c>
      <c r="Q30" s="260">
        <v>0</v>
      </c>
      <c r="R30" s="272" t="s">
        <v>330</v>
      </c>
      <c r="S30" s="273" t="s">
        <v>379</v>
      </c>
      <c r="T30" s="260">
        <v>167</v>
      </c>
      <c r="U30" s="272">
        <v>0</v>
      </c>
      <c r="V30" s="273">
        <v>0</v>
      </c>
      <c r="W30" s="277">
        <v>0</v>
      </c>
      <c r="X30" s="112">
        <v>0</v>
      </c>
      <c r="Y30" s="113">
        <v>0</v>
      </c>
      <c r="Z30" s="114">
        <v>0</v>
      </c>
      <c r="AA30" s="115">
        <f>H30+K30+N30+Q30+T30+W30</f>
        <v>621</v>
      </c>
      <c r="AB30" s="119"/>
    </row>
    <row r="31" spans="1:28" s="3" customFormat="1" ht="105" customHeight="1">
      <c r="A31" s="134" t="s">
        <v>115</v>
      </c>
      <c r="B31" s="72" t="s">
        <v>82</v>
      </c>
      <c r="C31" s="135" t="s">
        <v>665</v>
      </c>
      <c r="D31" s="113" t="s">
        <v>584</v>
      </c>
      <c r="E31" s="135" t="s">
        <v>568</v>
      </c>
      <c r="F31" s="159">
        <v>0</v>
      </c>
      <c r="G31" s="160">
        <v>0</v>
      </c>
      <c r="H31" s="115">
        <v>0</v>
      </c>
      <c r="I31" s="270">
        <v>0</v>
      </c>
      <c r="J31" s="271">
        <v>0</v>
      </c>
      <c r="K31" s="260">
        <v>0</v>
      </c>
      <c r="L31" s="270">
        <v>0</v>
      </c>
      <c r="M31" s="271">
        <v>0</v>
      </c>
      <c r="N31" s="260">
        <v>0</v>
      </c>
      <c r="O31" s="270">
        <v>0</v>
      </c>
      <c r="P31" s="271">
        <v>0</v>
      </c>
      <c r="Q31" s="260">
        <v>0</v>
      </c>
      <c r="R31" s="272">
        <v>0</v>
      </c>
      <c r="S31" s="273">
        <v>0</v>
      </c>
      <c r="T31" s="277">
        <v>0</v>
      </c>
      <c r="U31" s="272">
        <v>0</v>
      </c>
      <c r="V31" s="273">
        <v>0</v>
      </c>
      <c r="W31" s="277">
        <v>0</v>
      </c>
      <c r="X31" s="112">
        <v>0</v>
      </c>
      <c r="Y31" s="113">
        <v>0</v>
      </c>
      <c r="Z31" s="114">
        <v>0</v>
      </c>
      <c r="AA31" s="115">
        <v>0</v>
      </c>
      <c r="AB31" s="119"/>
    </row>
    <row r="32" spans="1:28" s="3" customFormat="1" ht="90">
      <c r="A32" s="134" t="s">
        <v>116</v>
      </c>
      <c r="B32" s="72" t="s">
        <v>83</v>
      </c>
      <c r="C32" s="135" t="s">
        <v>523</v>
      </c>
      <c r="D32" s="113" t="s">
        <v>584</v>
      </c>
      <c r="E32" s="135" t="s">
        <v>570</v>
      </c>
      <c r="F32" s="159">
        <v>0</v>
      </c>
      <c r="G32" s="160">
        <v>0</v>
      </c>
      <c r="H32" s="115">
        <v>0</v>
      </c>
      <c r="I32" s="272" t="s">
        <v>524</v>
      </c>
      <c r="J32" s="273" t="s">
        <v>514</v>
      </c>
      <c r="K32" s="260">
        <v>968</v>
      </c>
      <c r="L32" s="272">
        <v>0</v>
      </c>
      <c r="M32" s="273">
        <v>0</v>
      </c>
      <c r="N32" s="277">
        <v>0</v>
      </c>
      <c r="O32" s="272">
        <v>0</v>
      </c>
      <c r="P32" s="273">
        <v>0</v>
      </c>
      <c r="Q32" s="277">
        <v>0</v>
      </c>
      <c r="R32" s="272">
        <v>0</v>
      </c>
      <c r="S32" s="273">
        <v>0</v>
      </c>
      <c r="T32" s="277">
        <v>0</v>
      </c>
      <c r="U32" s="272">
        <v>0</v>
      </c>
      <c r="V32" s="273">
        <v>0</v>
      </c>
      <c r="W32" s="277">
        <v>0</v>
      </c>
      <c r="X32" s="112">
        <v>0</v>
      </c>
      <c r="Y32" s="113">
        <v>0</v>
      </c>
      <c r="Z32" s="114">
        <v>0</v>
      </c>
      <c r="AA32" s="115">
        <v>968</v>
      </c>
      <c r="AB32" s="119"/>
    </row>
    <row r="33" spans="1:28" s="3" customFormat="1" ht="78.75">
      <c r="A33" s="134" t="s">
        <v>117</v>
      </c>
      <c r="B33" s="72" t="s">
        <v>86</v>
      </c>
      <c r="C33" s="135" t="s">
        <v>443</v>
      </c>
      <c r="D33" s="113" t="s">
        <v>584</v>
      </c>
      <c r="E33" s="135" t="s">
        <v>571</v>
      </c>
      <c r="F33" s="113" t="s">
        <v>349</v>
      </c>
      <c r="G33" s="113" t="s">
        <v>453</v>
      </c>
      <c r="H33" s="115">
        <v>112</v>
      </c>
      <c r="I33" s="272">
        <v>0</v>
      </c>
      <c r="J33" s="273">
        <v>0</v>
      </c>
      <c r="K33" s="277">
        <v>0</v>
      </c>
      <c r="L33" s="272">
        <v>0</v>
      </c>
      <c r="M33" s="273">
        <v>0</v>
      </c>
      <c r="N33" s="277">
        <v>0</v>
      </c>
      <c r="O33" s="272">
        <v>0</v>
      </c>
      <c r="P33" s="273">
        <v>0</v>
      </c>
      <c r="Q33" s="277">
        <v>0</v>
      </c>
      <c r="R33" s="272">
        <v>0</v>
      </c>
      <c r="S33" s="273">
        <v>0</v>
      </c>
      <c r="T33" s="277">
        <v>0</v>
      </c>
      <c r="U33" s="272">
        <v>0</v>
      </c>
      <c r="V33" s="273">
        <v>0</v>
      </c>
      <c r="W33" s="277">
        <v>0</v>
      </c>
      <c r="X33" s="112">
        <v>0</v>
      </c>
      <c r="Y33" s="113">
        <v>0</v>
      </c>
      <c r="Z33" s="114">
        <v>0</v>
      </c>
      <c r="AA33" s="115">
        <v>112</v>
      </c>
      <c r="AB33" s="119"/>
    </row>
    <row r="34" spans="1:28" s="153" customFormat="1">
      <c r="A34" s="134" t="s">
        <v>118</v>
      </c>
      <c r="B34" s="147" t="s">
        <v>123</v>
      </c>
      <c r="C34" s="148"/>
      <c r="D34" s="148"/>
      <c r="E34" s="148"/>
      <c r="F34" s="164">
        <v>3</v>
      </c>
      <c r="G34" s="165"/>
      <c r="H34" s="166">
        <f>H30+H31+H32+H33</f>
        <v>426</v>
      </c>
      <c r="I34" s="274">
        <v>4</v>
      </c>
      <c r="J34" s="275"/>
      <c r="K34" s="276">
        <f>SUM(K30:K33)</f>
        <v>1108</v>
      </c>
      <c r="L34" s="274">
        <v>0</v>
      </c>
      <c r="M34" s="275"/>
      <c r="N34" s="276">
        <v>0</v>
      </c>
      <c r="O34" s="274">
        <v>0</v>
      </c>
      <c r="P34" s="275"/>
      <c r="Q34" s="276">
        <v>0</v>
      </c>
      <c r="R34" s="274">
        <v>1</v>
      </c>
      <c r="S34" s="275"/>
      <c r="T34" s="276">
        <v>167</v>
      </c>
      <c r="U34" s="274">
        <v>0</v>
      </c>
      <c r="V34" s="275"/>
      <c r="W34" s="276">
        <v>0</v>
      </c>
      <c r="X34" s="164">
        <v>0</v>
      </c>
      <c r="Y34" s="165"/>
      <c r="Z34" s="166">
        <v>0</v>
      </c>
      <c r="AA34" s="167">
        <v>1701</v>
      </c>
      <c r="AB34" s="152"/>
    </row>
    <row r="35" spans="1:28" s="3" customFormat="1" ht="102">
      <c r="A35" s="134" t="s">
        <v>119</v>
      </c>
      <c r="B35" s="72" t="s">
        <v>302</v>
      </c>
      <c r="C35" s="155"/>
      <c r="D35" s="155"/>
      <c r="E35" s="155"/>
      <c r="F35" s="112"/>
      <c r="G35" s="113"/>
      <c r="H35" s="114"/>
      <c r="I35" s="272"/>
      <c r="J35" s="273"/>
      <c r="K35" s="277"/>
      <c r="L35" s="272"/>
      <c r="M35" s="273"/>
      <c r="N35" s="277"/>
      <c r="O35" s="272"/>
      <c r="P35" s="273"/>
      <c r="Q35" s="277"/>
      <c r="R35" s="272"/>
      <c r="S35" s="273"/>
      <c r="T35" s="277"/>
      <c r="U35" s="272"/>
      <c r="V35" s="273"/>
      <c r="W35" s="277"/>
      <c r="X35" s="112"/>
      <c r="Y35" s="113"/>
      <c r="Z35" s="114"/>
      <c r="AA35" s="114"/>
      <c r="AB35" s="119"/>
    </row>
    <row r="36" spans="1:28" s="3" customFormat="1" ht="78.75">
      <c r="A36" s="134" t="s">
        <v>120</v>
      </c>
      <c r="B36" s="72" t="s">
        <v>81</v>
      </c>
      <c r="C36" s="135" t="s">
        <v>124</v>
      </c>
      <c r="D36" s="113" t="s">
        <v>584</v>
      </c>
      <c r="E36" s="135" t="s">
        <v>570</v>
      </c>
      <c r="F36" s="159">
        <v>0</v>
      </c>
      <c r="G36" s="160">
        <v>0</v>
      </c>
      <c r="H36" s="115">
        <v>0</v>
      </c>
      <c r="I36" s="273" t="s">
        <v>415</v>
      </c>
      <c r="J36" s="273" t="s">
        <v>500</v>
      </c>
      <c r="K36" s="260">
        <v>494.3</v>
      </c>
      <c r="L36" s="270">
        <v>0</v>
      </c>
      <c r="M36" s="271">
        <v>0</v>
      </c>
      <c r="N36" s="260">
        <v>0</v>
      </c>
      <c r="O36" s="270">
        <v>0</v>
      </c>
      <c r="P36" s="271">
        <v>0</v>
      </c>
      <c r="Q36" s="260">
        <v>0</v>
      </c>
      <c r="R36" s="272">
        <v>0</v>
      </c>
      <c r="S36" s="273">
        <v>0</v>
      </c>
      <c r="T36" s="277">
        <v>0</v>
      </c>
      <c r="U36" s="272">
        <v>0</v>
      </c>
      <c r="V36" s="273">
        <v>0</v>
      </c>
      <c r="W36" s="277">
        <v>0</v>
      </c>
      <c r="X36" s="112">
        <v>0</v>
      </c>
      <c r="Y36" s="113">
        <v>0</v>
      </c>
      <c r="Z36" s="114">
        <v>0</v>
      </c>
      <c r="AA36" s="115">
        <v>494.3</v>
      </c>
      <c r="AB36" s="119"/>
    </row>
    <row r="37" spans="1:28" s="3" customFormat="1" ht="112.5">
      <c r="A37" s="134" t="s">
        <v>121</v>
      </c>
      <c r="B37" s="72" t="s">
        <v>82</v>
      </c>
      <c r="C37" s="135" t="s">
        <v>666</v>
      </c>
      <c r="D37" s="113" t="s">
        <v>584</v>
      </c>
      <c r="E37" s="135" t="s">
        <v>568</v>
      </c>
      <c r="F37" s="159">
        <v>0</v>
      </c>
      <c r="G37" s="160">
        <v>0</v>
      </c>
      <c r="H37" s="115">
        <v>0</v>
      </c>
      <c r="I37" s="270">
        <v>0</v>
      </c>
      <c r="J37" s="271">
        <v>0</v>
      </c>
      <c r="K37" s="260">
        <v>0</v>
      </c>
      <c r="L37" s="270">
        <v>0</v>
      </c>
      <c r="M37" s="271">
        <v>0</v>
      </c>
      <c r="N37" s="260">
        <v>0</v>
      </c>
      <c r="O37" s="270">
        <v>0</v>
      </c>
      <c r="P37" s="271">
        <v>0</v>
      </c>
      <c r="Q37" s="260">
        <v>0</v>
      </c>
      <c r="R37" s="272">
        <v>0</v>
      </c>
      <c r="S37" s="273">
        <v>0</v>
      </c>
      <c r="T37" s="277">
        <v>0</v>
      </c>
      <c r="U37" s="272">
        <v>0</v>
      </c>
      <c r="V37" s="273">
        <v>0</v>
      </c>
      <c r="W37" s="277">
        <v>0</v>
      </c>
      <c r="X37" s="112">
        <v>0</v>
      </c>
      <c r="Y37" s="113">
        <v>0</v>
      </c>
      <c r="Z37" s="114">
        <v>0</v>
      </c>
      <c r="AA37" s="115">
        <v>0</v>
      </c>
      <c r="AB37" s="119"/>
    </row>
    <row r="38" spans="1:28" s="3" customFormat="1" ht="123.75">
      <c r="A38" s="134" t="s">
        <v>134</v>
      </c>
      <c r="B38" s="72" t="s">
        <v>83</v>
      </c>
      <c r="C38" s="135" t="s">
        <v>558</v>
      </c>
      <c r="D38" s="113" t="s">
        <v>586</v>
      </c>
      <c r="E38" s="135" t="s">
        <v>573</v>
      </c>
      <c r="F38" s="113" t="s">
        <v>415</v>
      </c>
      <c r="G38" s="113" t="s">
        <v>409</v>
      </c>
      <c r="H38" s="115">
        <v>564.1</v>
      </c>
      <c r="I38" s="273" t="s">
        <v>415</v>
      </c>
      <c r="J38" s="273" t="s">
        <v>478</v>
      </c>
      <c r="K38" s="260">
        <v>460</v>
      </c>
      <c r="L38" s="272">
        <v>0</v>
      </c>
      <c r="M38" s="273">
        <v>0</v>
      </c>
      <c r="N38" s="277">
        <v>0</v>
      </c>
      <c r="O38" s="272">
        <v>0</v>
      </c>
      <c r="P38" s="273">
        <v>0</v>
      </c>
      <c r="Q38" s="277">
        <v>0</v>
      </c>
      <c r="R38" s="272">
        <v>0</v>
      </c>
      <c r="S38" s="273">
        <v>0</v>
      </c>
      <c r="T38" s="277">
        <v>0</v>
      </c>
      <c r="U38" s="272">
        <v>0</v>
      </c>
      <c r="V38" s="273">
        <v>0</v>
      </c>
      <c r="W38" s="277">
        <v>0</v>
      </c>
      <c r="X38" s="112">
        <v>0</v>
      </c>
      <c r="Y38" s="113">
        <v>0</v>
      </c>
      <c r="Z38" s="114">
        <v>0</v>
      </c>
      <c r="AA38" s="115">
        <v>1024.0999999999999</v>
      </c>
      <c r="AB38" s="119"/>
    </row>
    <row r="39" spans="1:28" s="153" customFormat="1">
      <c r="A39" s="134" t="s">
        <v>135</v>
      </c>
      <c r="B39" s="147" t="s">
        <v>123</v>
      </c>
      <c r="C39" s="148"/>
      <c r="D39" s="148"/>
      <c r="E39" s="148"/>
      <c r="F39" s="164">
        <v>2</v>
      </c>
      <c r="G39" s="165"/>
      <c r="H39" s="166">
        <v>564.1</v>
      </c>
      <c r="I39" s="274">
        <v>4</v>
      </c>
      <c r="J39" s="275"/>
      <c r="K39" s="276">
        <f>K36+K37+K38</f>
        <v>954.3</v>
      </c>
      <c r="L39" s="274">
        <v>0</v>
      </c>
      <c r="M39" s="275"/>
      <c r="N39" s="276">
        <v>0</v>
      </c>
      <c r="O39" s="274">
        <v>0</v>
      </c>
      <c r="P39" s="275"/>
      <c r="Q39" s="276">
        <v>0</v>
      </c>
      <c r="R39" s="274">
        <v>0</v>
      </c>
      <c r="S39" s="275"/>
      <c r="T39" s="276">
        <v>0</v>
      </c>
      <c r="U39" s="274">
        <v>0</v>
      </c>
      <c r="V39" s="275"/>
      <c r="W39" s="276">
        <v>0</v>
      </c>
      <c r="X39" s="164">
        <v>0</v>
      </c>
      <c r="Y39" s="165"/>
      <c r="Z39" s="166">
        <v>0</v>
      </c>
      <c r="AA39" s="167">
        <v>1518.3999999999999</v>
      </c>
      <c r="AB39" s="152"/>
    </row>
    <row r="40" spans="1:28" s="3" customFormat="1">
      <c r="A40" s="134" t="s">
        <v>136</v>
      </c>
      <c r="B40" s="72" t="s">
        <v>126</v>
      </c>
      <c r="C40" s="155"/>
      <c r="D40" s="155"/>
      <c r="E40" s="155"/>
      <c r="F40" s="112"/>
      <c r="G40" s="113"/>
      <c r="H40" s="114"/>
      <c r="I40" s="272"/>
      <c r="J40" s="273"/>
      <c r="K40" s="277"/>
      <c r="L40" s="272"/>
      <c r="M40" s="273"/>
      <c r="N40" s="277"/>
      <c r="O40" s="272"/>
      <c r="P40" s="273"/>
      <c r="Q40" s="277"/>
      <c r="R40" s="272"/>
      <c r="S40" s="273"/>
      <c r="T40" s="277"/>
      <c r="U40" s="272"/>
      <c r="V40" s="273"/>
      <c r="W40" s="277"/>
      <c r="X40" s="112"/>
      <c r="Y40" s="113"/>
      <c r="Z40" s="114"/>
      <c r="AA40" s="114"/>
      <c r="AB40" s="119"/>
    </row>
    <row r="41" spans="1:28" s="3" customFormat="1" ht="112.5">
      <c r="A41" s="134" t="s">
        <v>137</v>
      </c>
      <c r="B41" s="72" t="s">
        <v>81</v>
      </c>
      <c r="C41" s="135" t="s">
        <v>667</v>
      </c>
      <c r="D41" s="113" t="s">
        <v>584</v>
      </c>
      <c r="E41" s="135" t="s">
        <v>568</v>
      </c>
      <c r="F41" s="159">
        <v>0</v>
      </c>
      <c r="G41" s="160">
        <v>0</v>
      </c>
      <c r="H41" s="115">
        <v>0</v>
      </c>
      <c r="I41" s="270">
        <v>0</v>
      </c>
      <c r="J41" s="271">
        <v>0</v>
      </c>
      <c r="K41" s="260">
        <v>0</v>
      </c>
      <c r="L41" s="270">
        <v>0</v>
      </c>
      <c r="M41" s="271">
        <v>0</v>
      </c>
      <c r="N41" s="260">
        <v>0</v>
      </c>
      <c r="O41" s="270">
        <v>0</v>
      </c>
      <c r="P41" s="271">
        <v>0</v>
      </c>
      <c r="Q41" s="260">
        <v>0</v>
      </c>
      <c r="R41" s="272">
        <v>0</v>
      </c>
      <c r="S41" s="273">
        <v>0</v>
      </c>
      <c r="T41" s="277">
        <v>0</v>
      </c>
      <c r="U41" s="272">
        <v>0</v>
      </c>
      <c r="V41" s="273">
        <v>0</v>
      </c>
      <c r="W41" s="277">
        <v>0</v>
      </c>
      <c r="X41" s="112">
        <v>0</v>
      </c>
      <c r="Y41" s="113">
        <v>0</v>
      </c>
      <c r="Z41" s="114">
        <v>0</v>
      </c>
      <c r="AA41" s="115">
        <v>0</v>
      </c>
      <c r="AB41" s="119"/>
    </row>
    <row r="42" spans="1:28" s="3" customFormat="1" ht="90">
      <c r="A42" s="134" t="s">
        <v>138</v>
      </c>
      <c r="B42" s="72" t="s">
        <v>127</v>
      </c>
      <c r="C42" s="135" t="s">
        <v>473</v>
      </c>
      <c r="D42" s="113" t="s">
        <v>584</v>
      </c>
      <c r="E42" s="135" t="s">
        <v>570</v>
      </c>
      <c r="F42" s="112">
        <v>0</v>
      </c>
      <c r="G42" s="113">
        <v>0</v>
      </c>
      <c r="H42" s="114">
        <v>0</v>
      </c>
      <c r="I42" s="273" t="s">
        <v>462</v>
      </c>
      <c r="J42" s="273" t="s">
        <v>525</v>
      </c>
      <c r="K42" s="277">
        <v>7</v>
      </c>
      <c r="L42" s="272">
        <v>0</v>
      </c>
      <c r="M42" s="273">
        <v>0</v>
      </c>
      <c r="N42" s="277">
        <v>0</v>
      </c>
      <c r="O42" s="272">
        <v>0</v>
      </c>
      <c r="P42" s="273">
        <v>0</v>
      </c>
      <c r="Q42" s="277">
        <v>0</v>
      </c>
      <c r="R42" s="272">
        <v>0</v>
      </c>
      <c r="S42" s="273">
        <v>0</v>
      </c>
      <c r="T42" s="277">
        <v>0</v>
      </c>
      <c r="U42" s="272">
        <v>0</v>
      </c>
      <c r="V42" s="273">
        <v>0</v>
      </c>
      <c r="W42" s="277">
        <v>0</v>
      </c>
      <c r="X42" s="112">
        <v>0</v>
      </c>
      <c r="Y42" s="113">
        <v>0</v>
      </c>
      <c r="Z42" s="114">
        <v>0</v>
      </c>
      <c r="AA42" s="115">
        <v>7</v>
      </c>
      <c r="AB42" s="119"/>
    </row>
    <row r="43" spans="1:28" s="3" customFormat="1" ht="104.25" customHeight="1">
      <c r="A43" s="134" t="s">
        <v>139</v>
      </c>
      <c r="B43" s="72" t="s">
        <v>82</v>
      </c>
      <c r="C43" s="135" t="s">
        <v>668</v>
      </c>
      <c r="D43" s="113" t="s">
        <v>584</v>
      </c>
      <c r="E43" s="135" t="s">
        <v>568</v>
      </c>
      <c r="F43" s="159">
        <v>0</v>
      </c>
      <c r="G43" s="160">
        <v>0</v>
      </c>
      <c r="H43" s="115">
        <v>0</v>
      </c>
      <c r="I43" s="270">
        <v>0</v>
      </c>
      <c r="J43" s="271">
        <v>0</v>
      </c>
      <c r="K43" s="260">
        <v>0</v>
      </c>
      <c r="L43" s="270">
        <v>0</v>
      </c>
      <c r="M43" s="271">
        <v>0</v>
      </c>
      <c r="N43" s="260">
        <v>0</v>
      </c>
      <c r="O43" s="270">
        <v>0</v>
      </c>
      <c r="P43" s="271">
        <v>0</v>
      </c>
      <c r="Q43" s="260">
        <v>0</v>
      </c>
      <c r="R43" s="272">
        <v>0</v>
      </c>
      <c r="S43" s="273">
        <v>0</v>
      </c>
      <c r="T43" s="277">
        <v>0</v>
      </c>
      <c r="U43" s="272">
        <v>0</v>
      </c>
      <c r="V43" s="273">
        <v>0</v>
      </c>
      <c r="W43" s="277">
        <v>0</v>
      </c>
      <c r="X43" s="112">
        <v>0</v>
      </c>
      <c r="Y43" s="113">
        <v>0</v>
      </c>
      <c r="Z43" s="114">
        <v>0</v>
      </c>
      <c r="AA43" s="115">
        <v>0</v>
      </c>
      <c r="AB43" s="119"/>
    </row>
    <row r="44" spans="1:28" s="3" customFormat="1" ht="78.75">
      <c r="A44" s="134" t="s">
        <v>294</v>
      </c>
      <c r="B44" s="158" t="s">
        <v>563</v>
      </c>
      <c r="C44" s="135" t="s">
        <v>680</v>
      </c>
      <c r="D44" s="113" t="s">
        <v>584</v>
      </c>
      <c r="E44" s="135" t="s">
        <v>610</v>
      </c>
      <c r="F44" s="112">
        <v>0</v>
      </c>
      <c r="G44" s="113">
        <v>0</v>
      </c>
      <c r="H44" s="114">
        <v>0</v>
      </c>
      <c r="I44" s="272">
        <v>0</v>
      </c>
      <c r="J44" s="273">
        <v>0</v>
      </c>
      <c r="K44" s="277">
        <v>0</v>
      </c>
      <c r="L44" s="272">
        <v>0</v>
      </c>
      <c r="M44" s="273">
        <v>0</v>
      </c>
      <c r="N44" s="277">
        <v>0</v>
      </c>
      <c r="O44" s="273">
        <v>0</v>
      </c>
      <c r="P44" s="273">
        <v>0</v>
      </c>
      <c r="Q44" s="277">
        <v>0</v>
      </c>
      <c r="R44" s="272">
        <v>0</v>
      </c>
      <c r="S44" s="273">
        <v>0</v>
      </c>
      <c r="T44" s="277">
        <v>0</v>
      </c>
      <c r="U44" s="272">
        <v>0</v>
      </c>
      <c r="V44" s="273">
        <v>0</v>
      </c>
      <c r="W44" s="277">
        <v>0</v>
      </c>
      <c r="X44" s="112">
        <v>0</v>
      </c>
      <c r="Y44" s="113">
        <v>0</v>
      </c>
      <c r="Z44" s="114">
        <v>0</v>
      </c>
      <c r="AA44" s="115">
        <v>0</v>
      </c>
      <c r="AB44" s="119"/>
    </row>
    <row r="45" spans="1:28" s="153" customFormat="1">
      <c r="A45" s="134" t="s">
        <v>139</v>
      </c>
      <c r="B45" s="147" t="s">
        <v>123</v>
      </c>
      <c r="C45" s="148"/>
      <c r="D45" s="148"/>
      <c r="E45" s="148"/>
      <c r="F45" s="164">
        <v>0</v>
      </c>
      <c r="G45" s="165"/>
      <c r="H45" s="166">
        <v>0</v>
      </c>
      <c r="I45" s="274">
        <v>2</v>
      </c>
      <c r="J45" s="275"/>
      <c r="K45" s="276">
        <v>7</v>
      </c>
      <c r="L45" s="274">
        <v>0</v>
      </c>
      <c r="M45" s="275"/>
      <c r="N45" s="276">
        <v>0</v>
      </c>
      <c r="O45" s="274"/>
      <c r="P45" s="275"/>
      <c r="Q45" s="276">
        <v>0</v>
      </c>
      <c r="R45" s="274">
        <v>0</v>
      </c>
      <c r="S45" s="275"/>
      <c r="T45" s="276">
        <v>0</v>
      </c>
      <c r="U45" s="274">
        <v>0</v>
      </c>
      <c r="V45" s="275"/>
      <c r="W45" s="276">
        <v>0</v>
      </c>
      <c r="X45" s="164">
        <v>0</v>
      </c>
      <c r="Y45" s="165"/>
      <c r="Z45" s="166">
        <v>0</v>
      </c>
      <c r="AA45" s="167">
        <v>7</v>
      </c>
      <c r="AB45" s="152"/>
    </row>
    <row r="46" spans="1:28" s="3" customFormat="1" ht="25.5">
      <c r="A46" s="134" t="s">
        <v>294</v>
      </c>
      <c r="B46" s="72" t="s">
        <v>129</v>
      </c>
      <c r="C46" s="155"/>
      <c r="D46" s="155"/>
      <c r="E46" s="155"/>
      <c r="F46" s="112"/>
      <c r="G46" s="113"/>
      <c r="H46" s="114"/>
      <c r="I46" s="272"/>
      <c r="J46" s="273"/>
      <c r="K46" s="277"/>
      <c r="L46" s="272"/>
      <c r="M46" s="273"/>
      <c r="N46" s="277"/>
      <c r="O46" s="272"/>
      <c r="P46" s="273"/>
      <c r="Q46" s="277"/>
      <c r="R46" s="272"/>
      <c r="S46" s="273"/>
      <c r="T46" s="277"/>
      <c r="U46" s="272"/>
      <c r="V46" s="273"/>
      <c r="W46" s="277"/>
      <c r="X46" s="112"/>
      <c r="Y46" s="113"/>
      <c r="Z46" s="114"/>
      <c r="AA46" s="114"/>
      <c r="AB46" s="119"/>
    </row>
    <row r="47" spans="1:28" s="3" customFormat="1" ht="78.75">
      <c r="A47" s="134" t="s">
        <v>295</v>
      </c>
      <c r="B47" s="72" t="s">
        <v>130</v>
      </c>
      <c r="C47" s="135" t="s">
        <v>124</v>
      </c>
      <c r="D47" s="113" t="s">
        <v>584</v>
      </c>
      <c r="E47" s="135" t="s">
        <v>571</v>
      </c>
      <c r="F47" s="113" t="s">
        <v>353</v>
      </c>
      <c r="G47" s="113" t="s">
        <v>354</v>
      </c>
      <c r="H47" s="115">
        <v>4</v>
      </c>
      <c r="I47" s="270">
        <v>0</v>
      </c>
      <c r="J47" s="271">
        <v>0</v>
      </c>
      <c r="K47" s="260">
        <v>0</v>
      </c>
      <c r="L47" s="270">
        <v>0</v>
      </c>
      <c r="M47" s="271">
        <v>0</v>
      </c>
      <c r="N47" s="260">
        <v>0</v>
      </c>
      <c r="O47" s="270">
        <v>0</v>
      </c>
      <c r="P47" s="271">
        <v>0</v>
      </c>
      <c r="Q47" s="260">
        <v>0</v>
      </c>
      <c r="R47" s="272">
        <v>0</v>
      </c>
      <c r="S47" s="273">
        <v>0</v>
      </c>
      <c r="T47" s="277">
        <v>0</v>
      </c>
      <c r="U47" s="272">
        <v>0</v>
      </c>
      <c r="V47" s="273">
        <v>0</v>
      </c>
      <c r="W47" s="277">
        <v>0</v>
      </c>
      <c r="X47" s="112">
        <v>0</v>
      </c>
      <c r="Y47" s="113">
        <v>0</v>
      </c>
      <c r="Z47" s="114">
        <v>0</v>
      </c>
      <c r="AA47" s="115">
        <v>4</v>
      </c>
      <c r="AB47" s="119"/>
    </row>
    <row r="48" spans="1:28" s="3" customFormat="1" ht="112.5">
      <c r="A48" s="134" t="s">
        <v>140</v>
      </c>
      <c r="B48" s="72" t="s">
        <v>132</v>
      </c>
      <c r="C48" s="135" t="s">
        <v>666</v>
      </c>
      <c r="D48" s="113" t="s">
        <v>584</v>
      </c>
      <c r="E48" s="135" t="s">
        <v>568</v>
      </c>
      <c r="F48" s="159">
        <v>0</v>
      </c>
      <c r="G48" s="160">
        <v>0</v>
      </c>
      <c r="H48" s="115">
        <v>0</v>
      </c>
      <c r="I48" s="270">
        <v>0</v>
      </c>
      <c r="J48" s="271">
        <v>0</v>
      </c>
      <c r="K48" s="260">
        <v>0</v>
      </c>
      <c r="L48" s="270">
        <v>0</v>
      </c>
      <c r="M48" s="271">
        <v>0</v>
      </c>
      <c r="N48" s="260">
        <v>0</v>
      </c>
      <c r="O48" s="270">
        <v>0</v>
      </c>
      <c r="P48" s="271">
        <v>0</v>
      </c>
      <c r="Q48" s="260">
        <v>0</v>
      </c>
      <c r="R48" s="272">
        <v>0</v>
      </c>
      <c r="S48" s="273">
        <v>0</v>
      </c>
      <c r="T48" s="277">
        <v>0</v>
      </c>
      <c r="U48" s="272">
        <v>0</v>
      </c>
      <c r="V48" s="273">
        <v>0</v>
      </c>
      <c r="W48" s="277">
        <v>0</v>
      </c>
      <c r="X48" s="112">
        <v>0</v>
      </c>
      <c r="Y48" s="113">
        <v>0</v>
      </c>
      <c r="Z48" s="114">
        <v>0</v>
      </c>
      <c r="AA48" s="115">
        <v>0</v>
      </c>
      <c r="AB48" s="119"/>
    </row>
    <row r="49" spans="1:28" s="3" customFormat="1" ht="104.25" customHeight="1">
      <c r="A49" s="134" t="s">
        <v>141</v>
      </c>
      <c r="B49" s="72" t="s">
        <v>127</v>
      </c>
      <c r="C49" s="135" t="s">
        <v>669</v>
      </c>
      <c r="D49" s="113" t="s">
        <v>584</v>
      </c>
      <c r="E49" s="135" t="s">
        <v>568</v>
      </c>
      <c r="F49" s="159">
        <v>0</v>
      </c>
      <c r="G49" s="160">
        <v>0</v>
      </c>
      <c r="H49" s="115">
        <v>0</v>
      </c>
      <c r="I49" s="272">
        <v>0</v>
      </c>
      <c r="J49" s="273">
        <v>0</v>
      </c>
      <c r="K49" s="277">
        <v>0</v>
      </c>
      <c r="L49" s="272">
        <v>0</v>
      </c>
      <c r="M49" s="273">
        <v>0</v>
      </c>
      <c r="N49" s="277">
        <v>0</v>
      </c>
      <c r="O49" s="272">
        <v>0</v>
      </c>
      <c r="P49" s="273">
        <v>0</v>
      </c>
      <c r="Q49" s="277">
        <v>0</v>
      </c>
      <c r="R49" s="272">
        <v>0</v>
      </c>
      <c r="S49" s="273">
        <v>0</v>
      </c>
      <c r="T49" s="277">
        <v>0</v>
      </c>
      <c r="U49" s="272">
        <v>0</v>
      </c>
      <c r="V49" s="273">
        <v>0</v>
      </c>
      <c r="W49" s="277">
        <v>0</v>
      </c>
      <c r="X49" s="112">
        <v>0</v>
      </c>
      <c r="Y49" s="113">
        <v>0</v>
      </c>
      <c r="Z49" s="114">
        <v>0</v>
      </c>
      <c r="AA49" s="115">
        <v>0</v>
      </c>
      <c r="AB49" s="119"/>
    </row>
    <row r="50" spans="1:28" s="153" customFormat="1">
      <c r="A50" s="134" t="s">
        <v>142</v>
      </c>
      <c r="B50" s="147" t="s">
        <v>123</v>
      </c>
      <c r="C50" s="148"/>
      <c r="D50" s="148"/>
      <c r="E50" s="148"/>
      <c r="F50" s="149">
        <v>1</v>
      </c>
      <c r="G50" s="150"/>
      <c r="H50" s="151">
        <v>4</v>
      </c>
      <c r="I50" s="264">
        <v>0</v>
      </c>
      <c r="J50" s="265"/>
      <c r="K50" s="266">
        <v>0</v>
      </c>
      <c r="L50" s="264">
        <v>0</v>
      </c>
      <c r="M50" s="265"/>
      <c r="N50" s="266">
        <v>0</v>
      </c>
      <c r="O50" s="264">
        <v>0</v>
      </c>
      <c r="P50" s="265"/>
      <c r="Q50" s="266">
        <v>0</v>
      </c>
      <c r="R50" s="264">
        <v>0</v>
      </c>
      <c r="S50" s="265"/>
      <c r="T50" s="266">
        <v>0</v>
      </c>
      <c r="U50" s="264">
        <v>0</v>
      </c>
      <c r="V50" s="265"/>
      <c r="W50" s="266">
        <v>0</v>
      </c>
      <c r="X50" s="149">
        <v>0</v>
      </c>
      <c r="Y50" s="150"/>
      <c r="Z50" s="151">
        <v>0</v>
      </c>
      <c r="AA50" s="151">
        <v>4</v>
      </c>
      <c r="AB50" s="152"/>
    </row>
    <row r="51" spans="1:28" s="3" customFormat="1" ht="25.5">
      <c r="A51" s="134" t="s">
        <v>143</v>
      </c>
      <c r="B51" s="72" t="s">
        <v>207</v>
      </c>
      <c r="C51" s="155"/>
      <c r="D51" s="155"/>
      <c r="E51" s="155"/>
      <c r="F51" s="112"/>
      <c r="G51" s="113"/>
      <c r="H51" s="114"/>
      <c r="I51" s="272"/>
      <c r="J51" s="273"/>
      <c r="K51" s="277"/>
      <c r="L51" s="272"/>
      <c r="M51" s="273"/>
      <c r="N51" s="277"/>
      <c r="O51" s="272"/>
      <c r="P51" s="273"/>
      <c r="Q51" s="277"/>
      <c r="R51" s="272"/>
      <c r="S51" s="273"/>
      <c r="T51" s="277"/>
      <c r="U51" s="272"/>
      <c r="V51" s="273"/>
      <c r="W51" s="277"/>
      <c r="X51" s="112"/>
      <c r="Y51" s="113"/>
      <c r="Z51" s="114"/>
      <c r="AA51" s="114"/>
      <c r="AB51" s="119"/>
    </row>
    <row r="52" spans="1:28" s="3" customFormat="1" ht="123.75">
      <c r="A52" s="134" t="s">
        <v>144</v>
      </c>
      <c r="B52" s="72" t="s">
        <v>131</v>
      </c>
      <c r="C52" s="135" t="s">
        <v>454</v>
      </c>
      <c r="D52" s="113" t="s">
        <v>587</v>
      </c>
      <c r="E52" s="135" t="s">
        <v>570</v>
      </c>
      <c r="F52" s="112">
        <v>0</v>
      </c>
      <c r="G52" s="113">
        <v>0</v>
      </c>
      <c r="H52" s="114">
        <v>0</v>
      </c>
      <c r="I52" s="272" t="s">
        <v>455</v>
      </c>
      <c r="J52" s="273" t="s">
        <v>25</v>
      </c>
      <c r="K52" s="277">
        <v>169</v>
      </c>
      <c r="L52" s="272">
        <v>0</v>
      </c>
      <c r="M52" s="273">
        <v>0</v>
      </c>
      <c r="N52" s="277">
        <v>0</v>
      </c>
      <c r="O52" s="272">
        <v>0</v>
      </c>
      <c r="P52" s="273">
        <v>0</v>
      </c>
      <c r="Q52" s="277">
        <v>0</v>
      </c>
      <c r="R52" s="272">
        <v>0</v>
      </c>
      <c r="S52" s="273">
        <v>0</v>
      </c>
      <c r="T52" s="277">
        <v>0</v>
      </c>
      <c r="U52" s="272">
        <v>0</v>
      </c>
      <c r="V52" s="273">
        <v>0</v>
      </c>
      <c r="W52" s="277">
        <v>0</v>
      </c>
      <c r="X52" s="112">
        <v>0</v>
      </c>
      <c r="Y52" s="113">
        <v>0</v>
      </c>
      <c r="Z52" s="114">
        <v>0</v>
      </c>
      <c r="AA52" s="115">
        <v>169</v>
      </c>
      <c r="AB52" s="119"/>
    </row>
    <row r="53" spans="1:28" s="3" customFormat="1" ht="78.75">
      <c r="A53" s="134" t="s">
        <v>145</v>
      </c>
      <c r="B53" s="158" t="s">
        <v>563</v>
      </c>
      <c r="C53" s="135" t="s">
        <v>680</v>
      </c>
      <c r="D53" s="113" t="s">
        <v>584</v>
      </c>
      <c r="E53" s="135" t="s">
        <v>610</v>
      </c>
      <c r="F53" s="112">
        <v>0</v>
      </c>
      <c r="G53" s="113">
        <v>0</v>
      </c>
      <c r="H53" s="114">
        <v>0</v>
      </c>
      <c r="I53" s="272">
        <v>0</v>
      </c>
      <c r="J53" s="273">
        <v>0</v>
      </c>
      <c r="K53" s="277">
        <v>0</v>
      </c>
      <c r="L53" s="272">
        <v>0</v>
      </c>
      <c r="M53" s="273">
        <v>0</v>
      </c>
      <c r="N53" s="277">
        <v>0</v>
      </c>
      <c r="O53" s="273">
        <v>0</v>
      </c>
      <c r="P53" s="273">
        <v>0</v>
      </c>
      <c r="Q53" s="277">
        <v>0</v>
      </c>
      <c r="R53" s="272">
        <v>0</v>
      </c>
      <c r="S53" s="273">
        <v>0</v>
      </c>
      <c r="T53" s="277">
        <v>0</v>
      </c>
      <c r="U53" s="272">
        <v>0</v>
      </c>
      <c r="V53" s="273">
        <v>0</v>
      </c>
      <c r="W53" s="277">
        <v>0</v>
      </c>
      <c r="X53" s="112">
        <v>0</v>
      </c>
      <c r="Y53" s="113">
        <v>0</v>
      </c>
      <c r="Z53" s="114">
        <v>0</v>
      </c>
      <c r="AA53" s="115">
        <v>0</v>
      </c>
      <c r="AB53" s="119"/>
    </row>
    <row r="54" spans="1:28" s="153" customFormat="1">
      <c r="A54" s="134" t="s">
        <v>146</v>
      </c>
      <c r="B54" s="147" t="s">
        <v>123</v>
      </c>
      <c r="C54" s="148"/>
      <c r="D54" s="148"/>
      <c r="E54" s="148"/>
      <c r="F54" s="149">
        <v>0</v>
      </c>
      <c r="G54" s="150"/>
      <c r="H54" s="151">
        <v>0</v>
      </c>
      <c r="I54" s="264">
        <v>1</v>
      </c>
      <c r="J54" s="265"/>
      <c r="K54" s="266">
        <v>169</v>
      </c>
      <c r="L54" s="264">
        <v>0</v>
      </c>
      <c r="M54" s="265"/>
      <c r="N54" s="266">
        <v>0</v>
      </c>
      <c r="O54" s="264">
        <v>0</v>
      </c>
      <c r="P54" s="265"/>
      <c r="Q54" s="266">
        <v>0</v>
      </c>
      <c r="R54" s="264">
        <v>0</v>
      </c>
      <c r="S54" s="265"/>
      <c r="T54" s="266">
        <v>0</v>
      </c>
      <c r="U54" s="264">
        <v>0</v>
      </c>
      <c r="V54" s="265"/>
      <c r="W54" s="266">
        <v>0</v>
      </c>
      <c r="X54" s="149">
        <v>0</v>
      </c>
      <c r="Y54" s="150"/>
      <c r="Z54" s="151">
        <v>0</v>
      </c>
      <c r="AA54" s="167">
        <v>169</v>
      </c>
      <c r="AB54" s="152"/>
    </row>
    <row r="55" spans="1:28" s="3" customFormat="1" ht="38.25">
      <c r="A55" s="134" t="s">
        <v>147</v>
      </c>
      <c r="B55" s="72" t="s">
        <v>208</v>
      </c>
      <c r="C55" s="155"/>
      <c r="D55" s="155"/>
      <c r="E55" s="155"/>
      <c r="F55" s="112"/>
      <c r="G55" s="113"/>
      <c r="H55" s="114"/>
      <c r="I55" s="272"/>
      <c r="J55" s="273"/>
      <c r="K55" s="277"/>
      <c r="L55" s="272"/>
      <c r="M55" s="273"/>
      <c r="N55" s="277"/>
      <c r="O55" s="272"/>
      <c r="P55" s="273"/>
      <c r="Q55" s="277"/>
      <c r="R55" s="272"/>
      <c r="S55" s="273"/>
      <c r="T55" s="277"/>
      <c r="U55" s="272"/>
      <c r="V55" s="273"/>
      <c r="W55" s="277"/>
      <c r="X55" s="112"/>
      <c r="Y55" s="113"/>
      <c r="Z55" s="114"/>
      <c r="AA55" s="114"/>
      <c r="AB55" s="119"/>
    </row>
    <row r="56" spans="1:28" s="3" customFormat="1" ht="90">
      <c r="A56" s="134" t="s">
        <v>183</v>
      </c>
      <c r="B56" s="72" t="s">
        <v>131</v>
      </c>
      <c r="C56" s="247" t="s">
        <v>449</v>
      </c>
      <c r="D56" s="113" t="s">
        <v>584</v>
      </c>
      <c r="E56" s="135" t="s">
        <v>570</v>
      </c>
      <c r="F56" s="112">
        <v>0</v>
      </c>
      <c r="G56" s="113">
        <v>0</v>
      </c>
      <c r="H56" s="114">
        <v>0</v>
      </c>
      <c r="I56" s="272" t="s">
        <v>456</v>
      </c>
      <c r="J56" s="273" t="s">
        <v>440</v>
      </c>
      <c r="K56" s="277">
        <v>16</v>
      </c>
      <c r="L56" s="272">
        <v>0</v>
      </c>
      <c r="M56" s="273">
        <v>0</v>
      </c>
      <c r="N56" s="277">
        <v>0</v>
      </c>
      <c r="O56" s="272">
        <v>0</v>
      </c>
      <c r="P56" s="273">
        <v>0</v>
      </c>
      <c r="Q56" s="277">
        <v>0</v>
      </c>
      <c r="R56" s="272">
        <v>0</v>
      </c>
      <c r="S56" s="273">
        <v>0</v>
      </c>
      <c r="T56" s="277">
        <v>0</v>
      </c>
      <c r="U56" s="272">
        <v>0</v>
      </c>
      <c r="V56" s="273">
        <v>0</v>
      </c>
      <c r="W56" s="277">
        <v>0</v>
      </c>
      <c r="X56" s="112">
        <v>0</v>
      </c>
      <c r="Y56" s="113">
        <v>0</v>
      </c>
      <c r="Z56" s="114">
        <v>0</v>
      </c>
      <c r="AA56" s="115">
        <v>16</v>
      </c>
      <c r="AB56" s="119"/>
    </row>
    <row r="57" spans="1:28" s="3" customFormat="1" ht="78.75">
      <c r="A57" s="134" t="s">
        <v>184</v>
      </c>
      <c r="B57" s="158" t="s">
        <v>563</v>
      </c>
      <c r="C57" s="135" t="s">
        <v>681</v>
      </c>
      <c r="D57" s="113" t="s">
        <v>584</v>
      </c>
      <c r="E57" s="135" t="s">
        <v>610</v>
      </c>
      <c r="F57" s="112">
        <v>0</v>
      </c>
      <c r="G57" s="113">
        <v>0</v>
      </c>
      <c r="H57" s="114">
        <v>0</v>
      </c>
      <c r="I57" s="272">
        <v>0</v>
      </c>
      <c r="J57" s="273">
        <v>0</v>
      </c>
      <c r="K57" s="277">
        <v>0</v>
      </c>
      <c r="L57" s="272">
        <v>0</v>
      </c>
      <c r="M57" s="273">
        <v>0</v>
      </c>
      <c r="N57" s="277">
        <v>0</v>
      </c>
      <c r="O57" s="273">
        <v>0</v>
      </c>
      <c r="P57" s="273">
        <v>0</v>
      </c>
      <c r="Q57" s="277">
        <v>0</v>
      </c>
      <c r="R57" s="272">
        <v>0</v>
      </c>
      <c r="S57" s="273">
        <v>0</v>
      </c>
      <c r="T57" s="277">
        <v>0</v>
      </c>
      <c r="U57" s="272">
        <v>0</v>
      </c>
      <c r="V57" s="273">
        <v>0</v>
      </c>
      <c r="W57" s="277">
        <v>0</v>
      </c>
      <c r="X57" s="112">
        <v>0</v>
      </c>
      <c r="Y57" s="113">
        <v>0</v>
      </c>
      <c r="Z57" s="114">
        <v>0</v>
      </c>
      <c r="AA57" s="115">
        <v>0</v>
      </c>
      <c r="AB57" s="119"/>
    </row>
    <row r="58" spans="1:28" s="153" customFormat="1">
      <c r="A58" s="134" t="s">
        <v>205</v>
      </c>
      <c r="B58" s="147" t="s">
        <v>123</v>
      </c>
      <c r="C58" s="148"/>
      <c r="D58" s="148"/>
      <c r="E58" s="148"/>
      <c r="F58" s="149">
        <v>0</v>
      </c>
      <c r="G58" s="150"/>
      <c r="H58" s="151">
        <v>0</v>
      </c>
      <c r="I58" s="264">
        <v>2</v>
      </c>
      <c r="J58" s="265"/>
      <c r="K58" s="266">
        <v>16</v>
      </c>
      <c r="L58" s="264">
        <v>0</v>
      </c>
      <c r="M58" s="265"/>
      <c r="N58" s="266">
        <v>0</v>
      </c>
      <c r="O58" s="264"/>
      <c r="P58" s="265"/>
      <c r="Q58" s="266">
        <v>0</v>
      </c>
      <c r="R58" s="264">
        <v>0</v>
      </c>
      <c r="S58" s="265"/>
      <c r="T58" s="266">
        <v>0</v>
      </c>
      <c r="U58" s="264">
        <v>0</v>
      </c>
      <c r="V58" s="265"/>
      <c r="W58" s="266">
        <v>0</v>
      </c>
      <c r="X58" s="149">
        <v>0</v>
      </c>
      <c r="Y58" s="150"/>
      <c r="Z58" s="151">
        <v>0</v>
      </c>
      <c r="AA58" s="167">
        <v>16</v>
      </c>
      <c r="AB58" s="152"/>
    </row>
    <row r="59" spans="1:28" s="3" customFormat="1" ht="38.25">
      <c r="A59" s="134" t="s">
        <v>206</v>
      </c>
      <c r="B59" s="72" t="s">
        <v>210</v>
      </c>
      <c r="C59" s="155"/>
      <c r="D59" s="155"/>
      <c r="E59" s="155"/>
      <c r="F59" s="112"/>
      <c r="G59" s="113"/>
      <c r="H59" s="114"/>
      <c r="I59" s="272"/>
      <c r="J59" s="273"/>
      <c r="K59" s="277"/>
      <c r="L59" s="272"/>
      <c r="M59" s="273"/>
      <c r="N59" s="277"/>
      <c r="O59" s="272"/>
      <c r="P59" s="273"/>
      <c r="Q59" s="277"/>
      <c r="R59" s="272"/>
      <c r="S59" s="273"/>
      <c r="T59" s="277"/>
      <c r="U59" s="272"/>
      <c r="V59" s="273"/>
      <c r="W59" s="277"/>
      <c r="X59" s="112"/>
      <c r="Y59" s="113"/>
      <c r="Z59" s="114"/>
      <c r="AA59" s="114"/>
      <c r="AB59" s="119"/>
    </row>
    <row r="60" spans="1:28" s="3" customFormat="1" ht="201" customHeight="1">
      <c r="A60" s="243" t="s">
        <v>211</v>
      </c>
      <c r="B60" s="72" t="s">
        <v>131</v>
      </c>
      <c r="C60" s="247" t="s">
        <v>9</v>
      </c>
      <c r="D60" s="113" t="s">
        <v>584</v>
      </c>
      <c r="E60" s="135" t="s">
        <v>575</v>
      </c>
      <c r="F60" s="112" t="s">
        <v>416</v>
      </c>
      <c r="G60" s="113" t="s">
        <v>26</v>
      </c>
      <c r="H60" s="114">
        <v>358</v>
      </c>
      <c r="I60" s="272">
        <v>0</v>
      </c>
      <c r="J60" s="273">
        <v>0</v>
      </c>
      <c r="K60" s="277">
        <v>0</v>
      </c>
      <c r="L60" s="272" t="s">
        <v>607</v>
      </c>
      <c r="M60" s="273" t="s">
        <v>603</v>
      </c>
      <c r="N60" s="277">
        <v>379.3</v>
      </c>
      <c r="O60" s="214" t="s">
        <v>29</v>
      </c>
      <c r="P60" s="207" t="s">
        <v>31</v>
      </c>
      <c r="Q60" s="217">
        <f>407</f>
        <v>407</v>
      </c>
      <c r="R60" s="214" t="s">
        <v>30</v>
      </c>
      <c r="S60" s="207" t="s">
        <v>32</v>
      </c>
      <c r="T60" s="277">
        <v>384</v>
      </c>
      <c r="U60" s="272">
        <v>0</v>
      </c>
      <c r="V60" s="273">
        <v>0</v>
      </c>
      <c r="W60" s="277">
        <v>384</v>
      </c>
      <c r="X60" s="112">
        <v>0</v>
      </c>
      <c r="Y60" s="113">
        <v>0</v>
      </c>
      <c r="Z60" s="114">
        <v>0</v>
      </c>
      <c r="AA60" s="210">
        <f>H60+N60+Q60+T60+W60</f>
        <v>1912.3</v>
      </c>
      <c r="AB60" s="119"/>
    </row>
    <row r="61" spans="1:28" s="3" customFormat="1" ht="112.5">
      <c r="A61" s="243" t="s">
        <v>212</v>
      </c>
      <c r="B61" s="72" t="s">
        <v>81</v>
      </c>
      <c r="C61" s="135" t="s">
        <v>0</v>
      </c>
      <c r="D61" s="113" t="s">
        <v>584</v>
      </c>
      <c r="E61" s="135" t="s">
        <v>576</v>
      </c>
      <c r="F61" s="112">
        <v>0</v>
      </c>
      <c r="G61" s="113">
        <v>0</v>
      </c>
      <c r="H61" s="114">
        <v>0</v>
      </c>
      <c r="I61" s="272">
        <v>0</v>
      </c>
      <c r="J61" s="273">
        <v>0</v>
      </c>
      <c r="K61" s="277">
        <v>0</v>
      </c>
      <c r="L61" s="272" t="s">
        <v>501</v>
      </c>
      <c r="M61" s="273" t="s">
        <v>489</v>
      </c>
      <c r="N61" s="277">
        <v>427</v>
      </c>
      <c r="O61" s="214" t="s">
        <v>27</v>
      </c>
      <c r="P61" s="207" t="s">
        <v>33</v>
      </c>
      <c r="Q61" s="217">
        <f>367</f>
        <v>367</v>
      </c>
      <c r="R61" s="272">
        <v>0</v>
      </c>
      <c r="S61" s="273">
        <v>0</v>
      </c>
      <c r="T61" s="277">
        <v>0</v>
      </c>
      <c r="U61" s="272">
        <v>0</v>
      </c>
      <c r="V61" s="273">
        <v>0</v>
      </c>
      <c r="W61" s="277">
        <v>0</v>
      </c>
      <c r="X61" s="112">
        <v>0</v>
      </c>
      <c r="Y61" s="113">
        <v>0</v>
      </c>
      <c r="Z61" s="114">
        <v>0</v>
      </c>
      <c r="AA61" s="210">
        <f>H61+K61+N61+Q61+T61+W61</f>
        <v>794</v>
      </c>
      <c r="AB61" s="119"/>
    </row>
    <row r="62" spans="1:28" s="153" customFormat="1">
      <c r="A62" s="243" t="s">
        <v>148</v>
      </c>
      <c r="B62" s="393" t="s">
        <v>123</v>
      </c>
      <c r="C62" s="394"/>
      <c r="D62" s="394"/>
      <c r="E62" s="394"/>
      <c r="F62" s="213">
        <v>3</v>
      </c>
      <c r="G62" s="215"/>
      <c r="H62" s="212">
        <v>358</v>
      </c>
      <c r="I62" s="213">
        <v>0</v>
      </c>
      <c r="J62" s="215"/>
      <c r="K62" s="212">
        <v>0</v>
      </c>
      <c r="L62" s="213">
        <v>6</v>
      </c>
      <c r="M62" s="215"/>
      <c r="N62" s="212">
        <v>806.3</v>
      </c>
      <c r="O62" s="213">
        <v>5</v>
      </c>
      <c r="P62" s="215"/>
      <c r="Q62" s="212">
        <f>Q60+Q61</f>
        <v>774</v>
      </c>
      <c r="R62" s="213">
        <v>2</v>
      </c>
      <c r="S62" s="215"/>
      <c r="T62" s="212">
        <v>384</v>
      </c>
      <c r="U62" s="213">
        <v>0</v>
      </c>
      <c r="V62" s="215"/>
      <c r="W62" s="212">
        <v>384</v>
      </c>
      <c r="X62" s="213">
        <v>0</v>
      </c>
      <c r="Y62" s="215"/>
      <c r="Z62" s="212">
        <v>0</v>
      </c>
      <c r="AA62" s="212">
        <f>AA60+AA61</f>
        <v>2706.3</v>
      </c>
      <c r="AB62" s="152"/>
    </row>
    <row r="63" spans="1:28" s="3" customFormat="1" ht="38.25">
      <c r="A63" s="134" t="s">
        <v>149</v>
      </c>
      <c r="B63" s="72" t="s">
        <v>303</v>
      </c>
      <c r="C63" s="155"/>
      <c r="D63" s="155"/>
      <c r="E63" s="155"/>
      <c r="F63" s="112"/>
      <c r="G63" s="113"/>
      <c r="H63" s="114"/>
      <c r="I63" s="272"/>
      <c r="J63" s="273"/>
      <c r="K63" s="277"/>
      <c r="L63" s="272"/>
      <c r="M63" s="273"/>
      <c r="N63" s="277"/>
      <c r="O63" s="272"/>
      <c r="P63" s="273"/>
      <c r="Q63" s="277"/>
      <c r="R63" s="272"/>
      <c r="S63" s="273"/>
      <c r="T63" s="277"/>
      <c r="U63" s="272"/>
      <c r="V63" s="273"/>
      <c r="W63" s="277"/>
      <c r="X63" s="112"/>
      <c r="Y63" s="113"/>
      <c r="Z63" s="114"/>
      <c r="AA63" s="114"/>
      <c r="AB63" s="119"/>
    </row>
    <row r="64" spans="1:28" s="3" customFormat="1" ht="146.25">
      <c r="A64" s="134" t="s">
        <v>213</v>
      </c>
      <c r="B64" s="72" t="s">
        <v>304</v>
      </c>
      <c r="C64" s="135" t="s">
        <v>608</v>
      </c>
      <c r="D64" s="113" t="s">
        <v>584</v>
      </c>
      <c r="E64" s="135" t="s">
        <v>570</v>
      </c>
      <c r="F64" s="112">
        <v>0</v>
      </c>
      <c r="G64" s="113">
        <v>0</v>
      </c>
      <c r="H64" s="114">
        <v>0</v>
      </c>
      <c r="I64" s="272" t="s">
        <v>483</v>
      </c>
      <c r="J64" s="273" t="s">
        <v>526</v>
      </c>
      <c r="K64" s="277">
        <v>1953</v>
      </c>
      <c r="L64" s="272" t="s">
        <v>609</v>
      </c>
      <c r="M64" s="273" t="s">
        <v>605</v>
      </c>
      <c r="N64" s="277">
        <v>37.700000000000003</v>
      </c>
      <c r="O64" s="272">
        <v>0</v>
      </c>
      <c r="P64" s="273">
        <v>0</v>
      </c>
      <c r="Q64" s="277">
        <v>0</v>
      </c>
      <c r="R64" s="272">
        <v>0</v>
      </c>
      <c r="S64" s="273">
        <v>0</v>
      </c>
      <c r="T64" s="277">
        <v>0</v>
      </c>
      <c r="U64" s="272">
        <v>0</v>
      </c>
      <c r="V64" s="273">
        <v>0</v>
      </c>
      <c r="W64" s="277">
        <v>0</v>
      </c>
      <c r="X64" s="112">
        <v>0</v>
      </c>
      <c r="Y64" s="113">
        <v>0</v>
      </c>
      <c r="Z64" s="114">
        <v>0</v>
      </c>
      <c r="AA64" s="115">
        <v>1990.7</v>
      </c>
      <c r="AB64" s="119"/>
    </row>
    <row r="65" spans="1:28" s="3" customFormat="1" ht="78.75">
      <c r="A65" s="134">
        <v>1.54</v>
      </c>
      <c r="B65" s="252" t="s">
        <v>15</v>
      </c>
      <c r="C65" s="241" t="s">
        <v>14</v>
      </c>
      <c r="D65" s="207" t="s">
        <v>584</v>
      </c>
      <c r="E65" s="207">
        <v>2017</v>
      </c>
      <c r="F65" s="214">
        <v>0</v>
      </c>
      <c r="G65" s="207">
        <v>0</v>
      </c>
      <c r="H65" s="217">
        <v>0</v>
      </c>
      <c r="I65" s="214">
        <v>0</v>
      </c>
      <c r="J65" s="207">
        <v>0</v>
      </c>
      <c r="K65" s="217">
        <v>0</v>
      </c>
      <c r="L65" s="214">
        <v>0</v>
      </c>
      <c r="M65" s="207">
        <v>0</v>
      </c>
      <c r="N65" s="217">
        <v>0</v>
      </c>
      <c r="O65" s="214" t="s">
        <v>16</v>
      </c>
      <c r="P65" s="207" t="s">
        <v>17</v>
      </c>
      <c r="Q65" s="217">
        <v>49</v>
      </c>
      <c r="R65" s="272">
        <v>0</v>
      </c>
      <c r="S65" s="273">
        <v>0</v>
      </c>
      <c r="T65" s="277">
        <v>0</v>
      </c>
      <c r="U65" s="272">
        <v>0</v>
      </c>
      <c r="V65" s="273">
        <v>0</v>
      </c>
      <c r="W65" s="277">
        <v>0</v>
      </c>
      <c r="X65" s="112">
        <v>0</v>
      </c>
      <c r="Y65" s="113">
        <v>0</v>
      </c>
      <c r="Z65" s="114">
        <v>0</v>
      </c>
      <c r="AA65" s="210">
        <f>Q65</f>
        <v>49</v>
      </c>
      <c r="AB65" s="119"/>
    </row>
    <row r="66" spans="1:28" s="153" customFormat="1">
      <c r="A66" s="134">
        <v>1.55</v>
      </c>
      <c r="B66" s="147" t="s">
        <v>123</v>
      </c>
      <c r="C66" s="148"/>
      <c r="D66" s="148"/>
      <c r="E66" s="148"/>
      <c r="F66" s="149">
        <v>0</v>
      </c>
      <c r="G66" s="149"/>
      <c r="H66" s="151">
        <v>0</v>
      </c>
      <c r="I66" s="264">
        <v>3</v>
      </c>
      <c r="J66" s="265"/>
      <c r="K66" s="266">
        <v>1953</v>
      </c>
      <c r="L66" s="264">
        <v>1</v>
      </c>
      <c r="M66" s="264"/>
      <c r="N66" s="266">
        <v>37.700000000000003</v>
      </c>
      <c r="O66" s="264">
        <v>1</v>
      </c>
      <c r="P66" s="264"/>
      <c r="Q66" s="266">
        <v>49</v>
      </c>
      <c r="R66" s="264">
        <v>0</v>
      </c>
      <c r="S66" s="264"/>
      <c r="T66" s="266">
        <v>0</v>
      </c>
      <c r="U66" s="264">
        <v>0</v>
      </c>
      <c r="V66" s="264"/>
      <c r="W66" s="266">
        <v>0</v>
      </c>
      <c r="X66" s="149">
        <v>0</v>
      </c>
      <c r="Y66" s="149"/>
      <c r="Z66" s="151">
        <v>0</v>
      </c>
      <c r="AA66" s="167">
        <f>AA64+AA65</f>
        <v>2039.7</v>
      </c>
      <c r="AB66" s="152"/>
    </row>
    <row r="67" spans="1:28" s="153" customFormat="1" ht="76.5">
      <c r="A67" s="134">
        <v>1.56</v>
      </c>
      <c r="B67" s="168" t="s">
        <v>283</v>
      </c>
      <c r="C67" s="135"/>
      <c r="D67" s="113"/>
      <c r="E67" s="135"/>
      <c r="F67" s="112"/>
      <c r="G67" s="113"/>
      <c r="H67" s="114"/>
      <c r="I67" s="272"/>
      <c r="J67" s="273"/>
      <c r="K67" s="277"/>
      <c r="L67" s="272"/>
      <c r="M67" s="273"/>
      <c r="N67" s="277"/>
      <c r="O67" s="272"/>
      <c r="P67" s="273"/>
      <c r="Q67" s="277"/>
      <c r="R67" s="272"/>
      <c r="S67" s="273"/>
      <c r="T67" s="277"/>
      <c r="U67" s="272"/>
      <c r="V67" s="273"/>
      <c r="W67" s="277"/>
      <c r="X67" s="112"/>
      <c r="Y67" s="113"/>
      <c r="Z67" s="114"/>
      <c r="AA67" s="115"/>
      <c r="AB67" s="169"/>
    </row>
    <row r="68" spans="1:28" s="153" customFormat="1" ht="112.5">
      <c r="A68" s="134">
        <v>1.57</v>
      </c>
      <c r="B68" s="72" t="s">
        <v>127</v>
      </c>
      <c r="C68" s="135" t="s">
        <v>670</v>
      </c>
      <c r="D68" s="113" t="s">
        <v>584</v>
      </c>
      <c r="E68" s="135" t="s">
        <v>568</v>
      </c>
      <c r="F68" s="112">
        <v>0</v>
      </c>
      <c r="G68" s="113">
        <v>0</v>
      </c>
      <c r="H68" s="114">
        <v>0</v>
      </c>
      <c r="I68" s="272">
        <v>0</v>
      </c>
      <c r="J68" s="273">
        <v>0</v>
      </c>
      <c r="K68" s="277">
        <v>0</v>
      </c>
      <c r="L68" s="272">
        <v>0</v>
      </c>
      <c r="M68" s="273">
        <v>0</v>
      </c>
      <c r="N68" s="277">
        <v>0</v>
      </c>
      <c r="O68" s="272">
        <v>0</v>
      </c>
      <c r="P68" s="273">
        <v>0</v>
      </c>
      <c r="Q68" s="277">
        <v>0</v>
      </c>
      <c r="R68" s="272">
        <v>0</v>
      </c>
      <c r="S68" s="273">
        <v>0</v>
      </c>
      <c r="T68" s="277">
        <v>0</v>
      </c>
      <c r="U68" s="272">
        <v>0</v>
      </c>
      <c r="V68" s="273">
        <v>0</v>
      </c>
      <c r="W68" s="277">
        <v>0</v>
      </c>
      <c r="X68" s="112">
        <v>0</v>
      </c>
      <c r="Y68" s="113">
        <v>0</v>
      </c>
      <c r="Z68" s="114">
        <v>0</v>
      </c>
      <c r="AA68" s="115">
        <v>0</v>
      </c>
      <c r="AB68" s="169"/>
    </row>
    <row r="69" spans="1:28" s="153" customFormat="1" ht="78.75">
      <c r="A69" s="134" t="s">
        <v>154</v>
      </c>
      <c r="B69" s="72" t="s">
        <v>563</v>
      </c>
      <c r="C69" s="135" t="s">
        <v>1</v>
      </c>
      <c r="D69" s="113" t="s">
        <v>584</v>
      </c>
      <c r="E69" s="135" t="s">
        <v>610</v>
      </c>
      <c r="F69" s="112">
        <v>0</v>
      </c>
      <c r="G69" s="113">
        <v>0</v>
      </c>
      <c r="H69" s="114">
        <v>0</v>
      </c>
      <c r="I69" s="272">
        <v>0</v>
      </c>
      <c r="J69" s="273">
        <v>0</v>
      </c>
      <c r="K69" s="277">
        <v>0</v>
      </c>
      <c r="L69" s="272">
        <v>0</v>
      </c>
      <c r="M69" s="273">
        <v>0</v>
      </c>
      <c r="N69" s="277">
        <v>0</v>
      </c>
      <c r="O69" s="273">
        <v>0</v>
      </c>
      <c r="P69" s="273">
        <v>0</v>
      </c>
      <c r="Q69" s="277">
        <v>0</v>
      </c>
      <c r="R69" s="272">
        <v>0</v>
      </c>
      <c r="S69" s="273">
        <v>0</v>
      </c>
      <c r="T69" s="277">
        <v>0</v>
      </c>
      <c r="U69" s="272">
        <v>0</v>
      </c>
      <c r="V69" s="273">
        <v>0</v>
      </c>
      <c r="W69" s="277">
        <v>0</v>
      </c>
      <c r="X69" s="112">
        <v>0</v>
      </c>
      <c r="Y69" s="113">
        <v>0</v>
      </c>
      <c r="Z69" s="114">
        <v>0</v>
      </c>
      <c r="AA69" s="115">
        <v>0</v>
      </c>
      <c r="AB69" s="169"/>
    </row>
    <row r="70" spans="1:28" s="153" customFormat="1">
      <c r="A70" s="134" t="s">
        <v>155</v>
      </c>
      <c r="B70" s="147" t="s">
        <v>123</v>
      </c>
      <c r="C70" s="148"/>
      <c r="D70" s="148"/>
      <c r="E70" s="148"/>
      <c r="F70" s="149">
        <v>0</v>
      </c>
      <c r="G70" s="149"/>
      <c r="H70" s="151">
        <v>0</v>
      </c>
      <c r="I70" s="264">
        <v>0</v>
      </c>
      <c r="J70" s="265"/>
      <c r="K70" s="151">
        <v>0</v>
      </c>
      <c r="L70" s="264">
        <v>0</v>
      </c>
      <c r="M70" s="264"/>
      <c r="N70" s="266">
        <v>0</v>
      </c>
      <c r="O70" s="264"/>
      <c r="P70" s="264"/>
      <c r="Q70" s="266">
        <v>0</v>
      </c>
      <c r="R70" s="264">
        <v>0</v>
      </c>
      <c r="S70" s="264"/>
      <c r="T70" s="266">
        <v>0</v>
      </c>
      <c r="U70" s="264">
        <v>0</v>
      </c>
      <c r="V70" s="264"/>
      <c r="W70" s="266">
        <v>0</v>
      </c>
      <c r="X70" s="149">
        <v>0</v>
      </c>
      <c r="Y70" s="149"/>
      <c r="Z70" s="151">
        <v>0</v>
      </c>
      <c r="AA70" s="151">
        <v>0</v>
      </c>
      <c r="AB70" s="152"/>
    </row>
    <row r="71" spans="1:28" s="3" customFormat="1">
      <c r="A71" s="134" t="s">
        <v>194</v>
      </c>
      <c r="B71" s="170" t="s">
        <v>79</v>
      </c>
      <c r="C71" s="155"/>
      <c r="D71" s="155"/>
      <c r="E71" s="155"/>
      <c r="F71" s="155"/>
      <c r="G71" s="155"/>
      <c r="H71" s="171">
        <f>H23+H28+H34+H39+H45+H50+H54+H58+H62+H66+H70</f>
        <v>1731.1</v>
      </c>
      <c r="I71" s="278"/>
      <c r="J71" s="279"/>
      <c r="K71" s="293">
        <f>K23+K28+K34+K39+K45+K50+K54+K58+K62+K66+K70</f>
        <v>4995.8</v>
      </c>
      <c r="L71" s="278"/>
      <c r="M71" s="278"/>
      <c r="N71" s="293">
        <f>N23+N28+N34+N39+N45+N50+N58+N62+N66+N70</f>
        <v>844</v>
      </c>
      <c r="O71" s="278"/>
      <c r="P71" s="278"/>
      <c r="Q71" s="293">
        <f>Q23+Q28+Q34+Q39+Q45+Q50+Q54+Q58+Q62+Q66+Q70</f>
        <v>823</v>
      </c>
      <c r="R71" s="278"/>
      <c r="S71" s="278"/>
      <c r="T71" s="293">
        <f>T23+T28+T34+T39+T45+T50+T54+T58+T62+T66+T70</f>
        <v>807</v>
      </c>
      <c r="U71" s="278"/>
      <c r="V71" s="278"/>
      <c r="W71" s="293">
        <f>W23+W28+W34+W39+W45+W50+W54+W58+W62+W66+W70</f>
        <v>384</v>
      </c>
      <c r="X71" s="172"/>
      <c r="Y71" s="172"/>
      <c r="Z71" s="171">
        <f>Z23+Z28+Z34+Z39+Z45+Z50+Z54+Z58+Z62+Z66+Z70</f>
        <v>0</v>
      </c>
      <c r="AA71" s="293">
        <f>H71+K71+N71+Q71+T71+W71</f>
        <v>9584.9</v>
      </c>
      <c r="AB71" s="119"/>
    </row>
    <row r="72" spans="1:28" s="179" customFormat="1" ht="20.25">
      <c r="A72" s="134" t="s">
        <v>214</v>
      </c>
      <c r="B72" s="469" t="s">
        <v>133</v>
      </c>
      <c r="C72" s="470"/>
      <c r="D72" s="174"/>
      <c r="E72" s="174"/>
      <c r="F72" s="164"/>
      <c r="G72" s="164"/>
      <c r="H72" s="166">
        <v>2331.1</v>
      </c>
      <c r="I72" s="280"/>
      <c r="J72" s="281"/>
      <c r="K72" s="294">
        <f>K15+K71</f>
        <v>11795.8</v>
      </c>
      <c r="L72" s="280"/>
      <c r="M72" s="280"/>
      <c r="N72" s="276">
        <f>N15+N71</f>
        <v>5140</v>
      </c>
      <c r="O72" s="280"/>
      <c r="P72" s="280"/>
      <c r="Q72" s="276">
        <f>Q15+Q71</f>
        <v>2619</v>
      </c>
      <c r="R72" s="280"/>
      <c r="S72" s="280"/>
      <c r="T72" s="276">
        <v>2603</v>
      </c>
      <c r="U72" s="280"/>
      <c r="V72" s="280"/>
      <c r="W72" s="276">
        <f>W15+W71</f>
        <v>2180</v>
      </c>
      <c r="X72" s="175"/>
      <c r="Y72" s="175"/>
      <c r="Z72" s="166">
        <f>Z15+Z71</f>
        <v>1409</v>
      </c>
      <c r="AA72" s="276">
        <f>H72+K72+N72+Q72+T72+W72+Z72</f>
        <v>28077.9</v>
      </c>
      <c r="AB72" s="178"/>
    </row>
    <row r="73" spans="1:28" s="184" customFormat="1" ht="63.75">
      <c r="A73" s="134" t="s">
        <v>215</v>
      </c>
      <c r="B73" s="72" t="s">
        <v>2</v>
      </c>
      <c r="C73" s="180"/>
      <c r="D73" s="181"/>
      <c r="E73" s="181"/>
      <c r="F73" s="112"/>
      <c r="G73" s="112"/>
      <c r="H73" s="114">
        <v>600</v>
      </c>
      <c r="I73" s="272"/>
      <c r="J73" s="273"/>
      <c r="K73" s="277">
        <v>6800</v>
      </c>
      <c r="L73" s="272"/>
      <c r="M73" s="272"/>
      <c r="N73" s="277">
        <v>4296</v>
      </c>
      <c r="O73" s="272"/>
      <c r="P73" s="272"/>
      <c r="Q73" s="277">
        <v>1796</v>
      </c>
      <c r="R73" s="272"/>
      <c r="S73" s="272"/>
      <c r="T73" s="277">
        <v>1796</v>
      </c>
      <c r="U73" s="272"/>
      <c r="V73" s="272"/>
      <c r="W73" s="277">
        <v>1796</v>
      </c>
      <c r="X73" s="112"/>
      <c r="Y73" s="112"/>
      <c r="Z73" s="114">
        <v>724</v>
      </c>
      <c r="AA73" s="260">
        <f>H73+K73+N73+Q73+T73+W73+Z73</f>
        <v>17808</v>
      </c>
      <c r="AB73" s="183"/>
    </row>
    <row r="74" spans="1:28" s="184" customFormat="1" ht="22.5">
      <c r="A74" s="134" t="s">
        <v>216</v>
      </c>
      <c r="B74" s="141" t="s">
        <v>671</v>
      </c>
      <c r="C74" s="180"/>
      <c r="D74" s="181"/>
      <c r="E74" s="181"/>
      <c r="F74" s="112"/>
      <c r="G74" s="112"/>
      <c r="H74" s="114">
        <v>0</v>
      </c>
      <c r="I74" s="272"/>
      <c r="J74" s="273"/>
      <c r="K74" s="277">
        <v>0</v>
      </c>
      <c r="L74" s="272"/>
      <c r="M74" s="272"/>
      <c r="N74" s="277">
        <v>0</v>
      </c>
      <c r="O74" s="272"/>
      <c r="P74" s="272"/>
      <c r="Q74" s="277">
        <v>0</v>
      </c>
      <c r="R74" s="272"/>
      <c r="S74" s="272"/>
      <c r="T74" s="277">
        <v>0</v>
      </c>
      <c r="U74" s="272"/>
      <c r="V74" s="272"/>
      <c r="W74" s="277">
        <v>0</v>
      </c>
      <c r="X74" s="112"/>
      <c r="Y74" s="112"/>
      <c r="Z74" s="114">
        <v>685</v>
      </c>
      <c r="AA74" s="260">
        <v>685</v>
      </c>
      <c r="AB74" s="183"/>
    </row>
    <row r="75" spans="1:28" s="3" customFormat="1" ht="51">
      <c r="A75" s="134" t="s">
        <v>380</v>
      </c>
      <c r="B75" s="72" t="s">
        <v>3</v>
      </c>
      <c r="C75" s="172"/>
      <c r="D75" s="155"/>
      <c r="E75" s="155"/>
      <c r="F75" s="159"/>
      <c r="G75" s="159"/>
      <c r="H75" s="115">
        <v>596</v>
      </c>
      <c r="I75" s="270"/>
      <c r="J75" s="271"/>
      <c r="K75" s="260">
        <v>826.8</v>
      </c>
      <c r="L75" s="270"/>
      <c r="M75" s="270"/>
      <c r="N75" s="260">
        <f>N61</f>
        <v>427</v>
      </c>
      <c r="O75" s="270"/>
      <c r="P75" s="270"/>
      <c r="Q75" s="260">
        <f>Q61+Q65</f>
        <v>416</v>
      </c>
      <c r="R75" s="270"/>
      <c r="S75" s="270"/>
      <c r="T75" s="260">
        <f>T18+T30</f>
        <v>423</v>
      </c>
      <c r="U75" s="270"/>
      <c r="V75" s="270"/>
      <c r="W75" s="260">
        <v>0</v>
      </c>
      <c r="X75" s="159"/>
      <c r="Y75" s="159"/>
      <c r="Z75" s="115">
        <v>0</v>
      </c>
      <c r="AA75" s="260">
        <f>H75+K75+N75+Q75+T75+Z75</f>
        <v>2688.8</v>
      </c>
      <c r="AB75" s="119"/>
    </row>
    <row r="76" spans="1:28" s="3" customFormat="1" ht="25.5">
      <c r="A76" s="134" t="s">
        <v>491</v>
      </c>
      <c r="B76" s="72" t="s">
        <v>672</v>
      </c>
      <c r="C76" s="172"/>
      <c r="D76" s="155"/>
      <c r="E76" s="155"/>
      <c r="F76" s="159"/>
      <c r="G76" s="159"/>
      <c r="H76" s="115">
        <v>0</v>
      </c>
      <c r="I76" s="270"/>
      <c r="J76" s="271"/>
      <c r="K76" s="282">
        <v>0</v>
      </c>
      <c r="L76" s="270"/>
      <c r="M76" s="270"/>
      <c r="N76" s="260">
        <v>0</v>
      </c>
      <c r="O76" s="270"/>
      <c r="P76" s="270"/>
      <c r="Q76" s="260">
        <v>0</v>
      </c>
      <c r="R76" s="270"/>
      <c r="S76" s="270"/>
      <c r="T76" s="260">
        <v>0</v>
      </c>
      <c r="U76" s="270"/>
      <c r="V76" s="270"/>
      <c r="W76" s="260">
        <v>0</v>
      </c>
      <c r="X76" s="159"/>
      <c r="Y76" s="159"/>
      <c r="Z76" s="115">
        <v>0</v>
      </c>
      <c r="AA76" s="260">
        <v>0</v>
      </c>
      <c r="AB76" s="119"/>
    </row>
    <row r="77" spans="1:28" s="3" customFormat="1" ht="63.75">
      <c r="A77" s="134" t="s">
        <v>10</v>
      </c>
      <c r="B77" s="72" t="s">
        <v>4</v>
      </c>
      <c r="C77" s="172"/>
      <c r="D77" s="155"/>
      <c r="E77" s="155"/>
      <c r="F77" s="159"/>
      <c r="G77" s="159"/>
      <c r="H77" s="115">
        <v>922.1</v>
      </c>
      <c r="I77" s="270"/>
      <c r="J77" s="271"/>
      <c r="K77" s="260">
        <v>4169</v>
      </c>
      <c r="L77" s="270"/>
      <c r="M77" s="270"/>
      <c r="N77" s="260">
        <f>N60+N64</f>
        <v>417</v>
      </c>
      <c r="O77" s="270"/>
      <c r="P77" s="270"/>
      <c r="Q77" s="260">
        <f>Q60</f>
        <v>407</v>
      </c>
      <c r="R77" s="270"/>
      <c r="S77" s="270"/>
      <c r="T77" s="260">
        <f>T60</f>
        <v>384</v>
      </c>
      <c r="U77" s="270"/>
      <c r="V77" s="270"/>
      <c r="W77" s="260">
        <v>384</v>
      </c>
      <c r="X77" s="159"/>
      <c r="Y77" s="159"/>
      <c r="Z77" s="115">
        <v>0</v>
      </c>
      <c r="AA77" s="260">
        <f>H77+K77+N77+Q77+T77+W77+Z77</f>
        <v>6683.1</v>
      </c>
      <c r="AB77" s="119"/>
    </row>
    <row r="78" spans="1:28" s="3" customFormat="1" ht="38.25">
      <c r="A78" s="134" t="s">
        <v>11</v>
      </c>
      <c r="B78" s="72" t="s">
        <v>318</v>
      </c>
      <c r="C78" s="155"/>
      <c r="D78" s="155"/>
      <c r="E78" s="155"/>
      <c r="F78" s="159"/>
      <c r="G78" s="159"/>
      <c r="H78" s="115">
        <v>101</v>
      </c>
      <c r="I78" s="270"/>
      <c r="J78" s="271"/>
      <c r="K78" s="282">
        <v>0</v>
      </c>
      <c r="L78" s="270"/>
      <c r="M78" s="270"/>
      <c r="N78" s="260">
        <v>0</v>
      </c>
      <c r="O78" s="270"/>
      <c r="P78" s="270"/>
      <c r="Q78" s="260">
        <v>0</v>
      </c>
      <c r="R78" s="270"/>
      <c r="S78" s="270"/>
      <c r="T78" s="260">
        <v>0</v>
      </c>
      <c r="U78" s="270"/>
      <c r="V78" s="270"/>
      <c r="W78" s="260">
        <v>0</v>
      </c>
      <c r="X78" s="159"/>
      <c r="Y78" s="159"/>
      <c r="Z78" s="115">
        <v>0</v>
      </c>
      <c r="AA78" s="260">
        <v>101</v>
      </c>
      <c r="AB78" s="119"/>
    </row>
    <row r="79" spans="1:28" s="3" customFormat="1" ht="38.25">
      <c r="A79" s="134" t="s">
        <v>12</v>
      </c>
      <c r="B79" s="72" t="s">
        <v>673</v>
      </c>
      <c r="C79" s="155"/>
      <c r="D79" s="155"/>
      <c r="E79" s="155"/>
      <c r="F79" s="159"/>
      <c r="G79" s="159"/>
      <c r="H79" s="115">
        <v>0</v>
      </c>
      <c r="I79" s="270"/>
      <c r="J79" s="271"/>
      <c r="K79" s="282">
        <v>0</v>
      </c>
      <c r="L79" s="270"/>
      <c r="M79" s="270"/>
      <c r="N79" s="260">
        <v>0</v>
      </c>
      <c r="O79" s="270"/>
      <c r="P79" s="270"/>
      <c r="Q79" s="260">
        <v>0</v>
      </c>
      <c r="R79" s="270"/>
      <c r="S79" s="270"/>
      <c r="T79" s="260">
        <v>0</v>
      </c>
      <c r="U79" s="270"/>
      <c r="V79" s="270"/>
      <c r="W79" s="260">
        <v>0</v>
      </c>
      <c r="X79" s="159"/>
      <c r="Y79" s="159"/>
      <c r="Z79" s="115">
        <v>0</v>
      </c>
      <c r="AA79" s="260">
        <v>0</v>
      </c>
      <c r="AB79" s="119"/>
    </row>
    <row r="80" spans="1:28" s="3" customFormat="1" ht="25.5">
      <c r="A80" s="310" t="s">
        <v>13</v>
      </c>
      <c r="B80" s="366" t="s">
        <v>442</v>
      </c>
      <c r="C80" s="155"/>
      <c r="D80" s="155"/>
      <c r="E80" s="155"/>
      <c r="F80" s="159"/>
      <c r="G80" s="159"/>
      <c r="H80" s="115">
        <v>112</v>
      </c>
      <c r="I80" s="270"/>
      <c r="J80" s="271"/>
      <c r="K80" s="282">
        <v>0</v>
      </c>
      <c r="L80" s="270"/>
      <c r="M80" s="270"/>
      <c r="N80" s="260">
        <v>0</v>
      </c>
      <c r="O80" s="270"/>
      <c r="P80" s="270"/>
      <c r="Q80" s="260">
        <v>0</v>
      </c>
      <c r="R80" s="270"/>
      <c r="S80" s="270"/>
      <c r="T80" s="260">
        <v>0</v>
      </c>
      <c r="U80" s="270"/>
      <c r="V80" s="270"/>
      <c r="W80" s="260">
        <v>0</v>
      </c>
      <c r="X80" s="159"/>
      <c r="Y80" s="159"/>
      <c r="Z80" s="115">
        <v>0</v>
      </c>
      <c r="AA80" s="260">
        <v>112</v>
      </c>
      <c r="AB80" s="119"/>
    </row>
    <row r="81" spans="1:43" s="3" customFormat="1">
      <c r="A81" s="121" t="s">
        <v>320</v>
      </c>
      <c r="B81" s="471" t="s">
        <v>179</v>
      </c>
      <c r="C81" s="472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2"/>
      <c r="V81" s="472"/>
      <c r="W81" s="472"/>
      <c r="X81" s="472"/>
      <c r="Y81" s="472"/>
      <c r="Z81" s="472"/>
      <c r="AA81" s="473"/>
      <c r="AB81" s="123"/>
      <c r="AC81" s="124"/>
      <c r="AD81" s="124"/>
      <c r="AE81" s="124"/>
      <c r="AF81" s="124"/>
      <c r="AG81" s="124"/>
      <c r="AH81" s="124"/>
      <c r="AI81" s="125"/>
      <c r="AJ81" s="125"/>
      <c r="AK81" s="125"/>
      <c r="AL81" s="125"/>
      <c r="AM81" s="125"/>
      <c r="AN81" s="126"/>
      <c r="AO81" s="126"/>
    </row>
    <row r="82" spans="1:43" s="3" customFormat="1" ht="78.75">
      <c r="A82" s="134" t="s">
        <v>160</v>
      </c>
      <c r="B82" s="186" t="s">
        <v>156</v>
      </c>
      <c r="C82" s="135" t="s">
        <v>674</v>
      </c>
      <c r="D82" s="113" t="s">
        <v>584</v>
      </c>
      <c r="E82" s="135" t="s">
        <v>69</v>
      </c>
      <c r="F82" s="112">
        <v>0</v>
      </c>
      <c r="G82" s="112">
        <v>0</v>
      </c>
      <c r="H82" s="182">
        <v>0</v>
      </c>
      <c r="I82" s="272">
        <v>0</v>
      </c>
      <c r="J82" s="272">
        <v>0</v>
      </c>
      <c r="K82" s="283">
        <v>0</v>
      </c>
      <c r="L82" s="272">
        <v>0</v>
      </c>
      <c r="M82" s="272">
        <v>0</v>
      </c>
      <c r="N82" s="283">
        <v>0</v>
      </c>
      <c r="O82" s="272">
        <v>0</v>
      </c>
      <c r="P82" s="272">
        <v>0</v>
      </c>
      <c r="Q82" s="283">
        <v>0</v>
      </c>
      <c r="R82" s="272">
        <v>0</v>
      </c>
      <c r="S82" s="272">
        <v>0</v>
      </c>
      <c r="T82" s="283">
        <v>0</v>
      </c>
      <c r="U82" s="272">
        <v>0</v>
      </c>
      <c r="V82" s="272">
        <v>0</v>
      </c>
      <c r="W82" s="283">
        <v>0</v>
      </c>
      <c r="X82" s="112">
        <v>0</v>
      </c>
      <c r="Y82" s="112">
        <v>0</v>
      </c>
      <c r="Z82" s="182">
        <v>0</v>
      </c>
      <c r="AA82" s="187">
        <v>0</v>
      </c>
      <c r="AB82" s="123"/>
      <c r="AC82" s="124"/>
      <c r="AD82" s="124"/>
      <c r="AE82" s="124"/>
      <c r="AF82" s="124"/>
      <c r="AG82" s="124"/>
      <c r="AH82" s="124"/>
      <c r="AI82" s="125"/>
      <c r="AJ82" s="125"/>
      <c r="AK82" s="125"/>
      <c r="AL82" s="125"/>
      <c r="AM82" s="125"/>
      <c r="AN82" s="126"/>
      <c r="AO82" s="126"/>
    </row>
    <row r="83" spans="1:43" s="3" customFormat="1" ht="78.75">
      <c r="A83" s="134" t="s">
        <v>161</v>
      </c>
      <c r="B83" s="186" t="s">
        <v>158</v>
      </c>
      <c r="C83" s="135" t="s">
        <v>675</v>
      </c>
      <c r="D83" s="113" t="s">
        <v>584</v>
      </c>
      <c r="E83" s="135" t="s">
        <v>69</v>
      </c>
      <c r="F83" s="112">
        <v>0</v>
      </c>
      <c r="G83" s="112">
        <v>0</v>
      </c>
      <c r="H83" s="182">
        <v>0</v>
      </c>
      <c r="I83" s="272">
        <v>0</v>
      </c>
      <c r="J83" s="272">
        <v>0</v>
      </c>
      <c r="K83" s="283">
        <v>0</v>
      </c>
      <c r="L83" s="272">
        <v>0</v>
      </c>
      <c r="M83" s="272">
        <v>0</v>
      </c>
      <c r="N83" s="283">
        <v>0</v>
      </c>
      <c r="O83" s="272">
        <v>0</v>
      </c>
      <c r="P83" s="272">
        <v>0</v>
      </c>
      <c r="Q83" s="283">
        <v>0</v>
      </c>
      <c r="R83" s="272">
        <v>0</v>
      </c>
      <c r="S83" s="272">
        <v>0</v>
      </c>
      <c r="T83" s="283">
        <v>0</v>
      </c>
      <c r="U83" s="272">
        <v>0</v>
      </c>
      <c r="V83" s="272">
        <v>0</v>
      </c>
      <c r="W83" s="283">
        <v>0</v>
      </c>
      <c r="X83" s="112">
        <v>0</v>
      </c>
      <c r="Y83" s="112">
        <v>0</v>
      </c>
      <c r="Z83" s="182">
        <v>0</v>
      </c>
      <c r="AA83" s="187">
        <v>0</v>
      </c>
      <c r="AB83" s="123"/>
      <c r="AC83" s="124"/>
      <c r="AD83" s="124"/>
      <c r="AE83" s="124"/>
      <c r="AF83" s="124"/>
      <c r="AG83" s="124"/>
      <c r="AH83" s="124"/>
      <c r="AI83" s="125"/>
      <c r="AJ83" s="125"/>
      <c r="AK83" s="125"/>
      <c r="AL83" s="125"/>
      <c r="AM83" s="125"/>
      <c r="AN83" s="126"/>
      <c r="AO83" s="126"/>
    </row>
    <row r="84" spans="1:43" s="3" customFormat="1" ht="78.75">
      <c r="A84" s="134" t="s">
        <v>162</v>
      </c>
      <c r="B84" s="186" t="s">
        <v>159</v>
      </c>
      <c r="C84" s="135" t="s">
        <v>676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272">
        <v>0</v>
      </c>
      <c r="M84" s="272">
        <v>0</v>
      </c>
      <c r="N84" s="283">
        <v>0</v>
      </c>
      <c r="O84" s="272">
        <v>0</v>
      </c>
      <c r="P84" s="272">
        <v>0</v>
      </c>
      <c r="Q84" s="283">
        <v>0</v>
      </c>
      <c r="R84" s="272">
        <v>0</v>
      </c>
      <c r="S84" s="272">
        <v>0</v>
      </c>
      <c r="T84" s="283">
        <v>0</v>
      </c>
      <c r="U84" s="272">
        <v>0</v>
      </c>
      <c r="V84" s="272">
        <v>0</v>
      </c>
      <c r="W84" s="283">
        <v>0</v>
      </c>
      <c r="X84" s="112">
        <v>0</v>
      </c>
      <c r="Y84" s="112">
        <v>0</v>
      </c>
      <c r="Z84" s="182">
        <v>0</v>
      </c>
      <c r="AA84" s="187">
        <v>0</v>
      </c>
      <c r="AB84" s="123"/>
      <c r="AC84" s="124"/>
      <c r="AD84" s="124"/>
      <c r="AE84" s="124"/>
      <c r="AF84" s="124"/>
      <c r="AG84" s="124"/>
      <c r="AH84" s="124"/>
      <c r="AI84" s="125"/>
      <c r="AJ84" s="125"/>
      <c r="AK84" s="125"/>
      <c r="AL84" s="125"/>
      <c r="AM84" s="125"/>
      <c r="AN84" s="126"/>
      <c r="AO84" s="126"/>
    </row>
    <row r="85" spans="1:43" s="153" customFormat="1" ht="18.75">
      <c r="A85" s="134" t="s">
        <v>163</v>
      </c>
      <c r="B85" s="469" t="s">
        <v>174</v>
      </c>
      <c r="C85" s="470"/>
      <c r="D85" s="188"/>
      <c r="E85" s="188"/>
      <c r="F85" s="188"/>
      <c r="G85" s="188"/>
      <c r="H85" s="189">
        <v>0</v>
      </c>
      <c r="I85" s="284"/>
      <c r="J85" s="284"/>
      <c r="K85" s="285">
        <v>0</v>
      </c>
      <c r="L85" s="284"/>
      <c r="M85" s="284"/>
      <c r="N85" s="285">
        <v>0</v>
      </c>
      <c r="O85" s="284"/>
      <c r="P85" s="284"/>
      <c r="Q85" s="285">
        <v>0</v>
      </c>
      <c r="R85" s="284"/>
      <c r="S85" s="284"/>
      <c r="T85" s="285">
        <v>0</v>
      </c>
      <c r="U85" s="284"/>
      <c r="V85" s="284"/>
      <c r="W85" s="285">
        <v>0</v>
      </c>
      <c r="X85" s="188"/>
      <c r="Y85" s="188"/>
      <c r="Z85" s="189">
        <v>0</v>
      </c>
      <c r="AA85" s="190">
        <v>0</v>
      </c>
      <c r="AB85" s="191"/>
      <c r="AC85" s="192"/>
      <c r="AD85" s="192"/>
      <c r="AE85" s="192"/>
      <c r="AF85" s="192"/>
      <c r="AG85" s="192"/>
      <c r="AH85" s="192"/>
      <c r="AI85" s="193"/>
      <c r="AJ85" s="193"/>
      <c r="AK85" s="193"/>
      <c r="AL85" s="193"/>
      <c r="AM85" s="193"/>
      <c r="AN85" s="194"/>
      <c r="AO85" s="194"/>
    </row>
    <row r="86" spans="1:43" s="3" customFormat="1" ht="22.5">
      <c r="A86" s="134" t="s">
        <v>168</v>
      </c>
      <c r="B86" s="135" t="s">
        <v>674</v>
      </c>
      <c r="C86" s="195"/>
      <c r="D86" s="196"/>
      <c r="E86" s="196"/>
      <c r="F86" s="196"/>
      <c r="G86" s="196"/>
      <c r="H86" s="197">
        <v>0</v>
      </c>
      <c r="I86" s="286"/>
      <c r="J86" s="286"/>
      <c r="K86" s="287">
        <v>0</v>
      </c>
      <c r="L86" s="286"/>
      <c r="M86" s="286"/>
      <c r="N86" s="287">
        <v>0</v>
      </c>
      <c r="O86" s="286"/>
      <c r="P86" s="286"/>
      <c r="Q86" s="287">
        <v>0</v>
      </c>
      <c r="R86" s="286"/>
      <c r="S86" s="286"/>
      <c r="T86" s="287">
        <v>0</v>
      </c>
      <c r="U86" s="286"/>
      <c r="V86" s="286"/>
      <c r="W86" s="287">
        <v>0</v>
      </c>
      <c r="X86" s="196"/>
      <c r="Y86" s="196"/>
      <c r="Z86" s="197">
        <v>0</v>
      </c>
      <c r="AA86" s="187">
        <v>0</v>
      </c>
      <c r="AB86" s="123"/>
      <c r="AC86" s="124"/>
      <c r="AD86" s="124"/>
      <c r="AE86" s="124"/>
      <c r="AF86" s="124"/>
      <c r="AG86" s="124"/>
      <c r="AH86" s="124"/>
      <c r="AI86" s="125"/>
      <c r="AJ86" s="125"/>
      <c r="AK86" s="125"/>
      <c r="AL86" s="125"/>
      <c r="AM86" s="125"/>
      <c r="AN86" s="126"/>
      <c r="AO86" s="126"/>
    </row>
    <row r="87" spans="1:43" s="3" customFormat="1" ht="22.5">
      <c r="A87" s="134" t="s">
        <v>169</v>
      </c>
      <c r="B87" s="135" t="s">
        <v>677</v>
      </c>
      <c r="C87" s="195"/>
      <c r="D87" s="196"/>
      <c r="E87" s="196"/>
      <c r="F87" s="196"/>
      <c r="G87" s="196"/>
      <c r="H87" s="197">
        <v>0</v>
      </c>
      <c r="I87" s="286"/>
      <c r="J87" s="286"/>
      <c r="K87" s="287">
        <v>0</v>
      </c>
      <c r="L87" s="286"/>
      <c r="M87" s="286"/>
      <c r="N87" s="287">
        <v>0</v>
      </c>
      <c r="O87" s="286"/>
      <c r="P87" s="286"/>
      <c r="Q87" s="287">
        <v>0</v>
      </c>
      <c r="R87" s="286"/>
      <c r="S87" s="286"/>
      <c r="T87" s="287">
        <v>0</v>
      </c>
      <c r="U87" s="286"/>
      <c r="V87" s="286"/>
      <c r="W87" s="287">
        <v>0</v>
      </c>
      <c r="X87" s="196"/>
      <c r="Y87" s="196"/>
      <c r="Z87" s="197">
        <v>0</v>
      </c>
      <c r="AA87" s="197">
        <v>0</v>
      </c>
      <c r="AB87" s="123"/>
      <c r="AC87" s="124"/>
      <c r="AD87" s="124"/>
      <c r="AE87" s="124"/>
      <c r="AF87" s="124"/>
      <c r="AG87" s="124"/>
      <c r="AH87" s="124"/>
      <c r="AI87" s="125"/>
      <c r="AJ87" s="125"/>
      <c r="AK87" s="125"/>
      <c r="AL87" s="125"/>
      <c r="AM87" s="125"/>
      <c r="AN87" s="126"/>
      <c r="AO87" s="126"/>
    </row>
    <row r="88" spans="1:43" s="3" customFormat="1" ht="22.5">
      <c r="A88" s="134" t="s">
        <v>170</v>
      </c>
      <c r="B88" s="135" t="s">
        <v>673</v>
      </c>
      <c r="C88" s="196"/>
      <c r="D88" s="196"/>
      <c r="E88" s="196"/>
      <c r="F88" s="196"/>
      <c r="G88" s="196"/>
      <c r="H88" s="197">
        <v>0</v>
      </c>
      <c r="I88" s="286"/>
      <c r="J88" s="286"/>
      <c r="K88" s="287">
        <v>0</v>
      </c>
      <c r="L88" s="286"/>
      <c r="M88" s="286"/>
      <c r="N88" s="287">
        <v>0</v>
      </c>
      <c r="O88" s="286"/>
      <c r="P88" s="286"/>
      <c r="Q88" s="287">
        <v>0</v>
      </c>
      <c r="R88" s="286"/>
      <c r="S88" s="286"/>
      <c r="T88" s="286">
        <v>0</v>
      </c>
      <c r="U88" s="286"/>
      <c r="V88" s="286"/>
      <c r="W88" s="286">
        <v>0</v>
      </c>
      <c r="X88" s="196"/>
      <c r="Y88" s="196"/>
      <c r="Z88" s="196">
        <v>0</v>
      </c>
      <c r="AA88" s="196">
        <v>0</v>
      </c>
      <c r="AB88" s="123"/>
      <c r="AC88" s="124"/>
      <c r="AD88" s="124"/>
      <c r="AE88" s="124"/>
      <c r="AF88" s="124"/>
      <c r="AG88" s="124"/>
      <c r="AH88" s="124"/>
      <c r="AI88" s="125"/>
      <c r="AJ88" s="125"/>
      <c r="AK88" s="125"/>
      <c r="AL88" s="125"/>
      <c r="AM88" s="125"/>
      <c r="AN88" s="126"/>
      <c r="AO88" s="126"/>
    </row>
    <row r="89" spans="1:43" s="3" customFormat="1">
      <c r="A89" s="121" t="s">
        <v>217</v>
      </c>
      <c r="B89" s="461" t="s">
        <v>218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2"/>
      <c r="Y89" s="462"/>
      <c r="Z89" s="462"/>
      <c r="AA89" s="463"/>
      <c r="AB89" s="123"/>
      <c r="AC89" s="124"/>
      <c r="AD89" s="124"/>
      <c r="AE89" s="124"/>
      <c r="AF89" s="124"/>
      <c r="AG89" s="124"/>
      <c r="AH89" s="124"/>
      <c r="AI89" s="125"/>
      <c r="AJ89" s="125"/>
      <c r="AK89" s="125"/>
      <c r="AL89" s="125"/>
      <c r="AM89" s="125"/>
      <c r="AN89" s="126"/>
      <c r="AO89" s="126"/>
    </row>
    <row r="90" spans="1:43" s="3" customFormat="1" ht="135">
      <c r="A90" s="134" t="s">
        <v>160</v>
      </c>
      <c r="B90" s="367" t="s">
        <v>176</v>
      </c>
      <c r="C90" s="368" t="s">
        <v>634</v>
      </c>
      <c r="D90" s="369" t="s">
        <v>584</v>
      </c>
      <c r="E90" s="370" t="s">
        <v>616</v>
      </c>
      <c r="F90" s="236" t="s">
        <v>28</v>
      </c>
      <c r="G90" s="369" t="s">
        <v>336</v>
      </c>
      <c r="H90" s="372">
        <v>4746</v>
      </c>
      <c r="I90" s="371" t="s">
        <v>636</v>
      </c>
      <c r="J90" s="369" t="s">
        <v>528</v>
      </c>
      <c r="K90" s="372">
        <v>5209</v>
      </c>
      <c r="L90" s="371" t="s">
        <v>637</v>
      </c>
      <c r="M90" s="369" t="s">
        <v>528</v>
      </c>
      <c r="N90" s="372">
        <v>4926</v>
      </c>
      <c r="O90" s="371" t="s">
        <v>615</v>
      </c>
      <c r="P90" s="369" t="s">
        <v>615</v>
      </c>
      <c r="Q90" s="372">
        <v>0</v>
      </c>
      <c r="R90" s="371" t="s">
        <v>615</v>
      </c>
      <c r="S90" s="369" t="s">
        <v>615</v>
      </c>
      <c r="T90" s="372">
        <v>0</v>
      </c>
      <c r="U90" s="371" t="s">
        <v>615</v>
      </c>
      <c r="V90" s="369" t="s">
        <v>615</v>
      </c>
      <c r="W90" s="372">
        <v>0</v>
      </c>
      <c r="X90" s="371" t="s">
        <v>615</v>
      </c>
      <c r="Y90" s="369" t="s">
        <v>615</v>
      </c>
      <c r="Z90" s="372">
        <v>0</v>
      </c>
      <c r="AA90" s="363">
        <f>H90+K90+N90</f>
        <v>14881</v>
      </c>
      <c r="AB90" s="119"/>
    </row>
    <row r="91" spans="1:43" s="3" customFormat="1" ht="78.75">
      <c r="A91" s="134" t="s">
        <v>161</v>
      </c>
      <c r="B91" s="376" t="s">
        <v>182</v>
      </c>
      <c r="C91" s="135" t="s">
        <v>674</v>
      </c>
      <c r="D91" s="369" t="s">
        <v>584</v>
      </c>
      <c r="E91" s="370" t="s">
        <v>69</v>
      </c>
      <c r="F91" s="377">
        <v>0</v>
      </c>
      <c r="G91" s="377">
        <v>0</v>
      </c>
      <c r="H91" s="372">
        <v>0</v>
      </c>
      <c r="I91" s="377">
        <v>0</v>
      </c>
      <c r="J91" s="377">
        <v>0</v>
      </c>
      <c r="K91" s="372">
        <v>0</v>
      </c>
      <c r="L91" s="377">
        <v>0</v>
      </c>
      <c r="M91" s="377">
        <v>0</v>
      </c>
      <c r="N91" s="372">
        <v>0</v>
      </c>
      <c r="O91" s="377">
        <v>0</v>
      </c>
      <c r="P91" s="377">
        <v>0</v>
      </c>
      <c r="Q91" s="372">
        <v>0</v>
      </c>
      <c r="R91" s="377">
        <v>0</v>
      </c>
      <c r="S91" s="377">
        <v>0</v>
      </c>
      <c r="T91" s="372">
        <v>0</v>
      </c>
      <c r="U91" s="377">
        <v>0</v>
      </c>
      <c r="V91" s="377">
        <v>0</v>
      </c>
      <c r="W91" s="372">
        <v>0</v>
      </c>
      <c r="X91" s="377">
        <v>0</v>
      </c>
      <c r="Y91" s="377">
        <v>0</v>
      </c>
      <c r="Z91" s="372">
        <v>0</v>
      </c>
      <c r="AA91" s="379">
        <v>0</v>
      </c>
      <c r="AB91" s="119"/>
    </row>
    <row r="92" spans="1:43" s="3" customFormat="1" ht="78.75">
      <c r="A92" s="134" t="s">
        <v>162</v>
      </c>
      <c r="B92" s="376" t="s">
        <v>180</v>
      </c>
      <c r="C92" s="135" t="s">
        <v>674</v>
      </c>
      <c r="D92" s="369" t="s">
        <v>584</v>
      </c>
      <c r="E92" s="370" t="s">
        <v>69</v>
      </c>
      <c r="F92" s="377">
        <v>0</v>
      </c>
      <c r="G92" s="377">
        <v>0</v>
      </c>
      <c r="H92" s="372">
        <v>0</v>
      </c>
      <c r="I92" s="377">
        <v>0</v>
      </c>
      <c r="J92" s="377">
        <v>0</v>
      </c>
      <c r="K92" s="372">
        <v>0</v>
      </c>
      <c r="L92" s="380">
        <v>0</v>
      </c>
      <c r="M92" s="380">
        <v>0</v>
      </c>
      <c r="N92" s="372">
        <v>0</v>
      </c>
      <c r="O92" s="380">
        <v>0</v>
      </c>
      <c r="P92" s="380">
        <v>0</v>
      </c>
      <c r="Q92" s="372">
        <v>0</v>
      </c>
      <c r="R92" s="380">
        <v>0</v>
      </c>
      <c r="S92" s="380">
        <v>0</v>
      </c>
      <c r="T92" s="372">
        <v>0</v>
      </c>
      <c r="U92" s="380">
        <v>0</v>
      </c>
      <c r="V92" s="380">
        <v>0</v>
      </c>
      <c r="W92" s="372">
        <v>0</v>
      </c>
      <c r="X92" s="380">
        <v>0</v>
      </c>
      <c r="Y92" s="380">
        <v>0</v>
      </c>
      <c r="Z92" s="372">
        <v>0</v>
      </c>
      <c r="AA92" s="379">
        <v>0</v>
      </c>
      <c r="AB92" s="123"/>
    </row>
    <row r="93" spans="1:43" s="153" customFormat="1" ht="18.75">
      <c r="A93" s="134" t="s">
        <v>161</v>
      </c>
      <c r="B93" s="503" t="s">
        <v>174</v>
      </c>
      <c r="C93" s="504"/>
      <c r="D93" s="382"/>
      <c r="E93" s="382"/>
      <c r="F93" s="237">
        <v>36637</v>
      </c>
      <c r="G93" s="382"/>
      <c r="H93" s="383">
        <v>4746</v>
      </c>
      <c r="I93" s="237">
        <v>37870</v>
      </c>
      <c r="J93" s="382"/>
      <c r="K93" s="383">
        <v>5209</v>
      </c>
      <c r="L93" s="237">
        <v>35310</v>
      </c>
      <c r="M93" s="382"/>
      <c r="N93" s="383">
        <v>4926</v>
      </c>
      <c r="O93" s="382"/>
      <c r="P93" s="382"/>
      <c r="Q93" s="383">
        <v>0</v>
      </c>
      <c r="R93" s="382"/>
      <c r="S93" s="382"/>
      <c r="T93" s="383">
        <v>0</v>
      </c>
      <c r="U93" s="382"/>
      <c r="V93" s="382"/>
      <c r="W93" s="383">
        <v>0</v>
      </c>
      <c r="X93" s="382"/>
      <c r="Y93" s="382"/>
      <c r="Z93" s="383">
        <v>0</v>
      </c>
      <c r="AA93" s="383">
        <f>H93+K93+N93</f>
        <v>14881</v>
      </c>
      <c r="AB93" s="152"/>
    </row>
    <row r="94" spans="1:43" s="3" customFormat="1" ht="45">
      <c r="A94" s="395" t="s">
        <v>162</v>
      </c>
      <c r="B94" s="368" t="s">
        <v>618</v>
      </c>
      <c r="C94" s="386"/>
      <c r="D94" s="377"/>
      <c r="E94" s="377"/>
      <c r="F94" s="377"/>
      <c r="G94" s="377"/>
      <c r="H94" s="379">
        <v>4746</v>
      </c>
      <c r="I94" s="377"/>
      <c r="J94" s="377"/>
      <c r="K94" s="379">
        <v>5209</v>
      </c>
      <c r="L94" s="377"/>
      <c r="M94" s="377"/>
      <c r="N94" s="379">
        <v>4926</v>
      </c>
      <c r="O94" s="377"/>
      <c r="P94" s="377"/>
      <c r="Q94" s="379">
        <v>0</v>
      </c>
      <c r="R94" s="377"/>
      <c r="S94" s="377"/>
      <c r="T94" s="379">
        <v>0</v>
      </c>
      <c r="U94" s="377"/>
      <c r="V94" s="377"/>
      <c r="W94" s="379">
        <v>0</v>
      </c>
      <c r="X94" s="377"/>
      <c r="Y94" s="377"/>
      <c r="Z94" s="379">
        <v>0</v>
      </c>
      <c r="AA94" s="379">
        <v>14881</v>
      </c>
      <c r="AB94" s="119"/>
    </row>
    <row r="95" spans="1:43" s="3" customFormat="1" ht="22.5">
      <c r="A95" s="395" t="s">
        <v>173</v>
      </c>
      <c r="B95" s="370" t="s">
        <v>157</v>
      </c>
      <c r="C95" s="386"/>
      <c r="D95" s="377"/>
      <c r="E95" s="377"/>
      <c r="F95" s="377"/>
      <c r="G95" s="377"/>
      <c r="H95" s="379">
        <v>0</v>
      </c>
      <c r="I95" s="377"/>
      <c r="J95" s="377"/>
      <c r="K95" s="379">
        <v>0</v>
      </c>
      <c r="L95" s="377"/>
      <c r="M95" s="377"/>
      <c r="N95" s="379">
        <v>0</v>
      </c>
      <c r="O95" s="377"/>
      <c r="P95" s="377"/>
      <c r="Q95" s="379">
        <v>0</v>
      </c>
      <c r="R95" s="377"/>
      <c r="S95" s="377"/>
      <c r="T95" s="379">
        <v>0</v>
      </c>
      <c r="U95" s="377"/>
      <c r="V95" s="377"/>
      <c r="W95" s="379">
        <v>0</v>
      </c>
      <c r="X95" s="377"/>
      <c r="Y95" s="377"/>
      <c r="Z95" s="379">
        <v>0</v>
      </c>
      <c r="AA95" s="379">
        <v>0</v>
      </c>
      <c r="AB95" s="119"/>
    </row>
    <row r="96" spans="1:43" s="3" customFormat="1" ht="19.5" customHeight="1">
      <c r="A96" s="395" t="s">
        <v>297</v>
      </c>
      <c r="B96" s="508" t="s">
        <v>381</v>
      </c>
      <c r="C96" s="508"/>
      <c r="D96" s="508"/>
      <c r="E96" s="508"/>
      <c r="F96" s="508"/>
      <c r="G96" s="508"/>
      <c r="H96" s="508"/>
      <c r="I96" s="508"/>
      <c r="J96" s="508"/>
      <c r="K96" s="508"/>
      <c r="L96" s="508"/>
      <c r="M96" s="508"/>
      <c r="N96" s="508"/>
      <c r="O96" s="508"/>
      <c r="P96" s="508"/>
      <c r="Q96" s="508"/>
      <c r="R96" s="508"/>
      <c r="S96" s="508"/>
      <c r="T96" s="508"/>
      <c r="U96" s="508"/>
      <c r="V96" s="508"/>
      <c r="W96" s="508"/>
      <c r="X96" s="508"/>
      <c r="Y96" s="508"/>
      <c r="Z96" s="508"/>
      <c r="AA96" s="508"/>
      <c r="AB96" s="248"/>
      <c r="AC96" s="248"/>
      <c r="AD96" s="248"/>
      <c r="AE96" s="248"/>
      <c r="AF96" s="248"/>
      <c r="AG96" s="248"/>
      <c r="AH96" s="248"/>
      <c r="AI96" s="248"/>
      <c r="AJ96" s="248"/>
      <c r="AK96" s="248"/>
      <c r="AL96" s="248"/>
      <c r="AM96" s="248"/>
      <c r="AN96" s="248"/>
      <c r="AO96" s="126"/>
      <c r="AP96" s="126"/>
      <c r="AQ96" s="126"/>
    </row>
    <row r="97" spans="1:28" s="3" customFormat="1" ht="182.25" customHeight="1">
      <c r="A97" s="395" t="s">
        <v>164</v>
      </c>
      <c r="B97" s="396" t="s">
        <v>382</v>
      </c>
      <c r="C97" s="397" t="s">
        <v>5</v>
      </c>
      <c r="D97" s="369" t="s">
        <v>584</v>
      </c>
      <c r="E97" s="370" t="s">
        <v>577</v>
      </c>
      <c r="F97" s="380">
        <v>0</v>
      </c>
      <c r="G97" s="369">
        <v>0</v>
      </c>
      <c r="H97" s="389">
        <v>0</v>
      </c>
      <c r="I97" s="380" t="s">
        <v>638</v>
      </c>
      <c r="J97" s="380" t="s">
        <v>639</v>
      </c>
      <c r="K97" s="379">
        <v>848</v>
      </c>
      <c r="L97" s="380" t="s">
        <v>640</v>
      </c>
      <c r="M97" s="214" t="s">
        <v>34</v>
      </c>
      <c r="N97" s="379">
        <v>844</v>
      </c>
      <c r="O97" s="380" t="s">
        <v>642</v>
      </c>
      <c r="P97" s="214" t="s">
        <v>35</v>
      </c>
      <c r="Q97" s="379">
        <v>835</v>
      </c>
      <c r="R97" s="380">
        <v>0</v>
      </c>
      <c r="S97" s="369">
        <v>0</v>
      </c>
      <c r="T97" s="389">
        <v>0</v>
      </c>
      <c r="U97" s="380">
        <v>0</v>
      </c>
      <c r="V97" s="369">
        <v>0</v>
      </c>
      <c r="W97" s="389">
        <v>0</v>
      </c>
      <c r="X97" s="380">
        <v>0</v>
      </c>
      <c r="Y97" s="369">
        <v>0</v>
      </c>
      <c r="Z97" s="389">
        <v>0</v>
      </c>
      <c r="AA97" s="363">
        <f>K97+N97+Q97</f>
        <v>2527</v>
      </c>
      <c r="AB97" s="119"/>
    </row>
    <row r="98" spans="1:28" s="3" customFormat="1" ht="25.5" customHeight="1">
      <c r="A98" s="395" t="s">
        <v>165</v>
      </c>
      <c r="B98" s="503" t="s">
        <v>385</v>
      </c>
      <c r="C98" s="504"/>
      <c r="D98" s="377"/>
      <c r="E98" s="377"/>
      <c r="F98" s="377"/>
      <c r="G98" s="377"/>
      <c r="H98" s="383">
        <v>0</v>
      </c>
      <c r="I98" s="237">
        <v>95</v>
      </c>
      <c r="J98" s="382"/>
      <c r="K98" s="383">
        <v>848</v>
      </c>
      <c r="L98" s="237">
        <v>94</v>
      </c>
      <c r="M98" s="382"/>
      <c r="N98" s="383">
        <v>844</v>
      </c>
      <c r="O98" s="237">
        <v>90</v>
      </c>
      <c r="P98" s="382"/>
      <c r="Q98" s="383">
        <v>835</v>
      </c>
      <c r="R98" s="382"/>
      <c r="S98" s="382"/>
      <c r="T98" s="383">
        <v>0</v>
      </c>
      <c r="U98" s="382"/>
      <c r="V98" s="382"/>
      <c r="W98" s="383">
        <v>0</v>
      </c>
      <c r="X98" s="382"/>
      <c r="Y98" s="382"/>
      <c r="Z98" s="383">
        <v>0</v>
      </c>
      <c r="AA98" s="383">
        <v>2527</v>
      </c>
      <c r="AB98" s="119"/>
    </row>
    <row r="99" spans="1:28" s="3" customFormat="1" ht="55.5" customHeight="1">
      <c r="A99" s="395" t="s">
        <v>166</v>
      </c>
      <c r="B99" s="397" t="s">
        <v>5</v>
      </c>
      <c r="C99" s="390"/>
      <c r="D99" s="377"/>
      <c r="E99" s="377"/>
      <c r="F99" s="377"/>
      <c r="G99" s="377"/>
      <c r="H99" s="379">
        <v>0</v>
      </c>
      <c r="I99" s="377"/>
      <c r="J99" s="377"/>
      <c r="K99" s="379">
        <v>848</v>
      </c>
      <c r="L99" s="377"/>
      <c r="M99" s="377"/>
      <c r="N99" s="379">
        <v>844</v>
      </c>
      <c r="O99" s="377"/>
      <c r="P99" s="377"/>
      <c r="Q99" s="379">
        <v>835</v>
      </c>
      <c r="R99" s="377"/>
      <c r="S99" s="377"/>
      <c r="T99" s="379">
        <v>0</v>
      </c>
      <c r="U99" s="377"/>
      <c r="V99" s="377"/>
      <c r="W99" s="379">
        <v>0</v>
      </c>
      <c r="X99" s="377"/>
      <c r="Y99" s="377"/>
      <c r="Z99" s="379">
        <v>0</v>
      </c>
      <c r="AA99" s="379">
        <v>2527</v>
      </c>
      <c r="AB99" s="119"/>
    </row>
    <row r="100" spans="1:28" s="3" customFormat="1" ht="31.5" customHeight="1">
      <c r="A100" s="395" t="s">
        <v>386</v>
      </c>
      <c r="B100" s="506" t="s">
        <v>175</v>
      </c>
      <c r="C100" s="507"/>
      <c r="D100" s="391"/>
      <c r="E100" s="391"/>
      <c r="F100" s="391"/>
      <c r="G100" s="391"/>
      <c r="H100" s="383">
        <v>7077.1</v>
      </c>
      <c r="I100" s="391"/>
      <c r="J100" s="391"/>
      <c r="K100" s="383">
        <v>17852.8</v>
      </c>
      <c r="L100" s="391"/>
      <c r="M100" s="391"/>
      <c r="N100" s="383">
        <v>10910</v>
      </c>
      <c r="O100" s="391"/>
      <c r="P100" s="391"/>
      <c r="Q100" s="383">
        <v>3454</v>
      </c>
      <c r="R100" s="391"/>
      <c r="S100" s="391"/>
      <c r="T100" s="383">
        <v>2603</v>
      </c>
      <c r="U100" s="391"/>
      <c r="V100" s="391"/>
      <c r="W100" s="383">
        <v>2180</v>
      </c>
      <c r="X100" s="391"/>
      <c r="Y100" s="391"/>
      <c r="Z100" s="383">
        <v>1409</v>
      </c>
      <c r="AA100" s="383">
        <v>45485.9</v>
      </c>
      <c r="AB100" s="119"/>
    </row>
    <row r="101" spans="1:28" s="3" customFormat="1" ht="51" customHeight="1">
      <c r="A101" s="395" t="s">
        <v>387</v>
      </c>
      <c r="B101" s="398" t="s">
        <v>6</v>
      </c>
      <c r="C101" s="267"/>
      <c r="D101" s="270"/>
      <c r="E101" s="270"/>
      <c r="F101" s="270"/>
      <c r="G101" s="270"/>
      <c r="H101" s="282">
        <v>600</v>
      </c>
      <c r="I101" s="270"/>
      <c r="J101" s="270"/>
      <c r="K101" s="282">
        <v>6800</v>
      </c>
      <c r="L101" s="270"/>
      <c r="M101" s="270"/>
      <c r="N101" s="282">
        <v>4296</v>
      </c>
      <c r="O101" s="270"/>
      <c r="P101" s="270"/>
      <c r="Q101" s="282">
        <v>1796</v>
      </c>
      <c r="R101" s="270"/>
      <c r="S101" s="270"/>
      <c r="T101" s="282">
        <v>1796</v>
      </c>
      <c r="U101" s="270"/>
      <c r="V101" s="270"/>
      <c r="W101" s="282">
        <v>1796</v>
      </c>
      <c r="X101" s="270"/>
      <c r="Y101" s="270"/>
      <c r="Z101" s="282">
        <v>724</v>
      </c>
      <c r="AA101" s="282">
        <v>17808</v>
      </c>
      <c r="AB101" s="119"/>
    </row>
    <row r="102" spans="1:28" s="3" customFormat="1" ht="22.5">
      <c r="A102" s="395" t="s">
        <v>388</v>
      </c>
      <c r="B102" s="399" t="s">
        <v>671</v>
      </c>
      <c r="C102" s="267"/>
      <c r="D102" s="270"/>
      <c r="E102" s="270"/>
      <c r="F102" s="270"/>
      <c r="G102" s="270"/>
      <c r="H102" s="282">
        <v>0</v>
      </c>
      <c r="I102" s="270"/>
      <c r="J102" s="270"/>
      <c r="K102" s="282">
        <v>0</v>
      </c>
      <c r="L102" s="270"/>
      <c r="M102" s="270"/>
      <c r="N102" s="282">
        <v>0</v>
      </c>
      <c r="O102" s="270"/>
      <c r="P102" s="270"/>
      <c r="Q102" s="282">
        <v>0</v>
      </c>
      <c r="R102" s="270"/>
      <c r="S102" s="270"/>
      <c r="T102" s="282">
        <v>0</v>
      </c>
      <c r="U102" s="270"/>
      <c r="V102" s="270"/>
      <c r="W102" s="282">
        <v>0</v>
      </c>
      <c r="X102" s="270"/>
      <c r="Y102" s="270"/>
      <c r="Z102" s="282">
        <v>685</v>
      </c>
      <c r="AA102" s="282">
        <v>685</v>
      </c>
      <c r="AB102" s="119"/>
    </row>
    <row r="103" spans="1:28" s="3" customFormat="1" ht="45">
      <c r="A103" s="395" t="s">
        <v>389</v>
      </c>
      <c r="B103" s="398" t="s">
        <v>7</v>
      </c>
      <c r="C103" s="267"/>
      <c r="D103" s="270"/>
      <c r="E103" s="270"/>
      <c r="F103" s="270"/>
      <c r="G103" s="270"/>
      <c r="H103" s="282">
        <v>596</v>
      </c>
      <c r="I103" s="270"/>
      <c r="J103" s="270"/>
      <c r="K103" s="282">
        <v>826.8</v>
      </c>
      <c r="L103" s="270"/>
      <c r="M103" s="270"/>
      <c r="N103" s="282">
        <v>427</v>
      </c>
      <c r="O103" s="270"/>
      <c r="P103" s="270"/>
      <c r="Q103" s="282">
        <v>416</v>
      </c>
      <c r="R103" s="270"/>
      <c r="S103" s="270"/>
      <c r="T103" s="282">
        <v>423</v>
      </c>
      <c r="U103" s="270"/>
      <c r="V103" s="270"/>
      <c r="W103" s="282">
        <v>0</v>
      </c>
      <c r="X103" s="270"/>
      <c r="Y103" s="270"/>
      <c r="Z103" s="282">
        <v>0</v>
      </c>
      <c r="AA103" s="282">
        <v>2688.8</v>
      </c>
      <c r="AB103" s="119"/>
    </row>
    <row r="104" spans="1:28" s="3" customFormat="1" ht="22.5">
      <c r="A104" s="395" t="s">
        <v>390</v>
      </c>
      <c r="B104" s="398" t="s">
        <v>666</v>
      </c>
      <c r="C104" s="267"/>
      <c r="D104" s="270"/>
      <c r="E104" s="270"/>
      <c r="F104" s="270"/>
      <c r="G104" s="270"/>
      <c r="H104" s="282">
        <v>0</v>
      </c>
      <c r="I104" s="270"/>
      <c r="J104" s="270"/>
      <c r="K104" s="282">
        <v>0</v>
      </c>
      <c r="L104" s="270"/>
      <c r="M104" s="270"/>
      <c r="N104" s="282">
        <v>0</v>
      </c>
      <c r="O104" s="270"/>
      <c r="P104" s="270"/>
      <c r="Q104" s="282">
        <v>0</v>
      </c>
      <c r="R104" s="270"/>
      <c r="S104" s="270"/>
      <c r="T104" s="282">
        <v>0</v>
      </c>
      <c r="U104" s="270"/>
      <c r="V104" s="270"/>
      <c r="W104" s="282">
        <v>0</v>
      </c>
      <c r="X104" s="270"/>
      <c r="Y104" s="270"/>
      <c r="Z104" s="282">
        <v>0</v>
      </c>
      <c r="AA104" s="282">
        <v>0</v>
      </c>
      <c r="AB104" s="119"/>
    </row>
    <row r="105" spans="1:28" s="3" customFormat="1" ht="56.25">
      <c r="A105" s="395" t="s">
        <v>391</v>
      </c>
      <c r="B105" s="398" t="s">
        <v>8</v>
      </c>
      <c r="C105" s="267"/>
      <c r="D105" s="270"/>
      <c r="E105" s="270"/>
      <c r="F105" s="270"/>
      <c r="G105" s="270"/>
      <c r="H105" s="282">
        <v>922.1</v>
      </c>
      <c r="I105" s="270"/>
      <c r="J105" s="270"/>
      <c r="K105" s="282">
        <v>4169</v>
      </c>
      <c r="L105" s="270"/>
      <c r="M105" s="270"/>
      <c r="N105" s="282">
        <v>417</v>
      </c>
      <c r="O105" s="270"/>
      <c r="P105" s="270"/>
      <c r="Q105" s="282">
        <v>407</v>
      </c>
      <c r="R105" s="270"/>
      <c r="S105" s="270"/>
      <c r="T105" s="282">
        <v>384</v>
      </c>
      <c r="U105" s="270"/>
      <c r="V105" s="270"/>
      <c r="W105" s="282">
        <v>384</v>
      </c>
      <c r="X105" s="270"/>
      <c r="Y105" s="270"/>
      <c r="Z105" s="282">
        <v>0</v>
      </c>
      <c r="AA105" s="282">
        <v>6683.1</v>
      </c>
      <c r="AB105" s="119"/>
    </row>
    <row r="106" spans="1:28" s="3" customFormat="1" ht="29.25" customHeight="1">
      <c r="A106" s="395" t="s">
        <v>393</v>
      </c>
      <c r="B106" s="398" t="s">
        <v>581</v>
      </c>
      <c r="C106" s="267"/>
      <c r="D106" s="270"/>
      <c r="E106" s="270"/>
      <c r="F106" s="270"/>
      <c r="G106" s="270"/>
      <c r="H106" s="282">
        <v>112</v>
      </c>
      <c r="I106" s="270"/>
      <c r="J106" s="270"/>
      <c r="K106" s="282">
        <v>0</v>
      </c>
      <c r="L106" s="270"/>
      <c r="M106" s="270"/>
      <c r="N106" s="282">
        <v>0</v>
      </c>
      <c r="O106" s="270"/>
      <c r="P106" s="270"/>
      <c r="Q106" s="282">
        <v>0</v>
      </c>
      <c r="R106" s="270"/>
      <c r="S106" s="270"/>
      <c r="T106" s="282">
        <v>0</v>
      </c>
      <c r="U106" s="270"/>
      <c r="V106" s="270"/>
      <c r="W106" s="282">
        <v>0</v>
      </c>
      <c r="X106" s="270"/>
      <c r="Y106" s="270"/>
      <c r="Z106" s="282">
        <v>0</v>
      </c>
      <c r="AA106" s="282">
        <v>112</v>
      </c>
      <c r="AB106" s="119"/>
    </row>
    <row r="107" spans="1:28" s="3" customFormat="1" ht="22.5">
      <c r="A107" s="395" t="s">
        <v>394</v>
      </c>
      <c r="B107" s="398" t="s">
        <v>673</v>
      </c>
      <c r="C107" s="267"/>
      <c r="D107" s="270"/>
      <c r="E107" s="270"/>
      <c r="F107" s="270"/>
      <c r="G107" s="270"/>
      <c r="H107" s="282">
        <v>0</v>
      </c>
      <c r="I107" s="270"/>
      <c r="J107" s="270"/>
      <c r="K107" s="282">
        <v>0</v>
      </c>
      <c r="L107" s="270"/>
      <c r="M107" s="270"/>
      <c r="N107" s="282">
        <v>0</v>
      </c>
      <c r="O107" s="270"/>
      <c r="P107" s="270"/>
      <c r="Q107" s="282">
        <v>0</v>
      </c>
      <c r="R107" s="270"/>
      <c r="S107" s="270"/>
      <c r="T107" s="282">
        <v>0</v>
      </c>
      <c r="U107" s="270"/>
      <c r="V107" s="270"/>
      <c r="W107" s="282">
        <v>0</v>
      </c>
      <c r="X107" s="270"/>
      <c r="Y107" s="270"/>
      <c r="Z107" s="282">
        <v>0</v>
      </c>
      <c r="AA107" s="282">
        <v>0</v>
      </c>
      <c r="AB107" s="119"/>
    </row>
    <row r="108" spans="1:28" s="3" customFormat="1" ht="26.25" customHeight="1">
      <c r="A108" s="395" t="s">
        <v>395</v>
      </c>
      <c r="B108" s="400" t="s">
        <v>600</v>
      </c>
      <c r="C108" s="267"/>
      <c r="D108" s="270"/>
      <c r="E108" s="270"/>
      <c r="F108" s="270"/>
      <c r="G108" s="270"/>
      <c r="H108" s="282">
        <f>H21+H90</f>
        <v>4847</v>
      </c>
      <c r="I108" s="270"/>
      <c r="J108" s="270"/>
      <c r="K108" s="282">
        <f>K94</f>
        <v>5209</v>
      </c>
      <c r="L108" s="270"/>
      <c r="M108" s="270"/>
      <c r="N108" s="282">
        <v>0</v>
      </c>
      <c r="O108" s="270"/>
      <c r="P108" s="270"/>
      <c r="Q108" s="282">
        <v>0</v>
      </c>
      <c r="R108" s="270"/>
      <c r="S108" s="270"/>
      <c r="T108" s="282">
        <v>0</v>
      </c>
      <c r="U108" s="270"/>
      <c r="V108" s="270"/>
      <c r="W108" s="282">
        <v>0</v>
      </c>
      <c r="X108" s="270"/>
      <c r="Y108" s="270"/>
      <c r="Z108" s="282">
        <v>0</v>
      </c>
      <c r="AA108" s="282">
        <f>H108+K108</f>
        <v>10056</v>
      </c>
      <c r="AB108" s="119"/>
    </row>
    <row r="109" spans="1:28" s="3" customFormat="1" ht="55.5" customHeight="1">
      <c r="A109" s="395" t="s">
        <v>396</v>
      </c>
      <c r="B109" s="397" t="s">
        <v>5</v>
      </c>
      <c r="C109" s="267"/>
      <c r="D109" s="270"/>
      <c r="E109" s="270"/>
      <c r="F109" s="270"/>
      <c r="G109" s="270"/>
      <c r="H109" s="282">
        <v>0</v>
      </c>
      <c r="I109" s="270"/>
      <c r="J109" s="270"/>
      <c r="K109" s="282">
        <v>848</v>
      </c>
      <c r="L109" s="270"/>
      <c r="M109" s="270"/>
      <c r="N109" s="282">
        <v>844</v>
      </c>
      <c r="O109" s="270"/>
      <c r="P109" s="270"/>
      <c r="Q109" s="282">
        <v>835</v>
      </c>
      <c r="R109" s="270"/>
      <c r="S109" s="270"/>
      <c r="T109" s="282">
        <v>0</v>
      </c>
      <c r="U109" s="270"/>
      <c r="V109" s="270"/>
      <c r="W109" s="282">
        <v>0</v>
      </c>
      <c r="X109" s="270"/>
      <c r="Y109" s="270"/>
      <c r="Z109" s="282">
        <v>0</v>
      </c>
      <c r="AA109" s="282">
        <v>2527</v>
      </c>
      <c r="AB109" s="119"/>
    </row>
    <row r="110" spans="1:28" s="3" customFormat="1" ht="23.25">
      <c r="A110" s="395" t="s">
        <v>557</v>
      </c>
      <c r="B110" s="401" t="s">
        <v>601</v>
      </c>
      <c r="C110" s="267"/>
      <c r="D110" s="270"/>
      <c r="E110" s="270"/>
      <c r="F110" s="270"/>
      <c r="G110" s="270"/>
      <c r="H110" s="282">
        <v>0</v>
      </c>
      <c r="I110" s="270"/>
      <c r="J110" s="270"/>
      <c r="K110" s="282">
        <v>0</v>
      </c>
      <c r="L110" s="270"/>
      <c r="M110" s="270"/>
      <c r="N110" s="282">
        <v>4926</v>
      </c>
      <c r="O110" s="270"/>
      <c r="P110" s="270"/>
      <c r="Q110" s="282">
        <v>0</v>
      </c>
      <c r="R110" s="270"/>
      <c r="S110" s="270"/>
      <c r="T110" s="282">
        <v>0</v>
      </c>
      <c r="U110" s="270"/>
      <c r="V110" s="270"/>
      <c r="W110" s="282">
        <v>0</v>
      </c>
      <c r="X110" s="270"/>
      <c r="Y110" s="270"/>
      <c r="Z110" s="282">
        <v>0</v>
      </c>
      <c r="AA110" s="282">
        <v>4926</v>
      </c>
      <c r="AB110" s="119"/>
    </row>
    <row r="111" spans="1:28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468"/>
      <c r="W111" s="468"/>
      <c r="X111" s="468"/>
      <c r="Y111" s="468"/>
      <c r="Z111" s="468"/>
      <c r="AA111" s="468"/>
      <c r="AB111" s="119"/>
    </row>
    <row r="112" spans="1:28" s="3" customFormat="1">
      <c r="A112" s="402"/>
      <c r="B112" s="253"/>
      <c r="C112" s="253"/>
      <c r="D112" s="291"/>
      <c r="E112" s="291"/>
      <c r="F112" s="291"/>
      <c r="G112" s="291"/>
      <c r="H112" s="291"/>
      <c r="I112" s="291"/>
      <c r="J112" s="291"/>
      <c r="K112" s="291"/>
      <c r="L112" s="291"/>
      <c r="M112" s="291"/>
      <c r="N112" s="291"/>
      <c r="O112" s="291"/>
      <c r="P112" s="291"/>
      <c r="Q112" s="291"/>
      <c r="R112" s="291"/>
      <c r="S112" s="291"/>
      <c r="T112" s="291"/>
      <c r="U112" s="291"/>
      <c r="V112" s="291"/>
      <c r="W112" s="291"/>
      <c r="X112" s="291"/>
      <c r="Y112" s="291"/>
      <c r="Z112" s="291"/>
      <c r="AA112" s="291"/>
      <c r="AB112" s="119"/>
    </row>
    <row r="113" spans="1:28" s="3" customFormat="1">
      <c r="A113" s="402"/>
      <c r="B113" s="253"/>
      <c r="C113" s="253"/>
      <c r="D113" s="291"/>
      <c r="E113" s="291"/>
      <c r="F113" s="291"/>
      <c r="G113" s="291"/>
      <c r="H113" s="291"/>
      <c r="I113" s="291"/>
      <c r="J113" s="291"/>
      <c r="K113" s="291"/>
      <c r="L113" s="291"/>
      <c r="M113" s="291"/>
      <c r="N113" s="291"/>
      <c r="O113" s="291"/>
      <c r="P113" s="291"/>
      <c r="Q113" s="291"/>
      <c r="R113" s="291"/>
      <c r="S113" s="291"/>
      <c r="T113" s="291"/>
      <c r="U113" s="291"/>
      <c r="V113" s="291"/>
      <c r="W113" s="291"/>
      <c r="X113" s="291"/>
      <c r="Y113" s="291"/>
      <c r="Z113" s="291"/>
      <c r="AA113" s="291"/>
      <c r="AB113" s="119"/>
    </row>
    <row r="114" spans="1:28" s="3" customFormat="1">
      <c r="A114" s="402"/>
      <c r="B114" s="253"/>
      <c r="C114" s="253"/>
      <c r="D114" s="291"/>
      <c r="E114" s="291"/>
      <c r="F114" s="291"/>
      <c r="G114" s="291"/>
      <c r="H114" s="291"/>
      <c r="I114" s="291"/>
      <c r="J114" s="291"/>
      <c r="K114" s="291"/>
      <c r="L114" s="291"/>
      <c r="M114" s="291"/>
      <c r="N114" s="291"/>
      <c r="O114" s="291"/>
      <c r="P114" s="291"/>
      <c r="Q114" s="291"/>
      <c r="R114" s="291"/>
      <c r="S114" s="291"/>
      <c r="T114" s="291"/>
      <c r="U114" s="291"/>
      <c r="V114" s="291"/>
      <c r="W114" s="291"/>
      <c r="X114" s="291"/>
      <c r="Y114" s="291"/>
      <c r="Z114" s="291"/>
      <c r="AA114" s="291"/>
      <c r="AB114" s="119"/>
    </row>
    <row r="115" spans="1:28">
      <c r="D115" s="2"/>
      <c r="E115" s="2"/>
      <c r="F115" s="2"/>
      <c r="G115" s="2"/>
      <c r="H115" s="2"/>
      <c r="I115" s="291"/>
      <c r="J115" s="291"/>
      <c r="K115" s="291"/>
      <c r="L115" s="291"/>
      <c r="M115" s="291"/>
      <c r="N115" s="291"/>
      <c r="O115" s="291"/>
      <c r="P115" s="291"/>
      <c r="Q115" s="291"/>
      <c r="R115" s="291"/>
      <c r="S115" s="291"/>
      <c r="T115" s="291"/>
      <c r="U115" s="291"/>
      <c r="V115" s="291"/>
      <c r="W115" s="291"/>
      <c r="X115" s="2"/>
      <c r="Y115" s="2"/>
      <c r="Z115" s="2"/>
      <c r="AA115" s="4"/>
    </row>
    <row r="116" spans="1:28">
      <c r="D116" s="2"/>
      <c r="E116" s="2"/>
      <c r="F116" s="2"/>
      <c r="G116" s="2"/>
      <c r="H116" s="2"/>
      <c r="I116" s="291"/>
      <c r="J116" s="291"/>
      <c r="K116" s="291"/>
      <c r="L116" s="291"/>
      <c r="M116" s="291"/>
      <c r="N116" s="291"/>
      <c r="O116" s="291"/>
      <c r="P116" s="291"/>
      <c r="Q116" s="291"/>
      <c r="R116" s="291"/>
      <c r="S116" s="291"/>
      <c r="T116" s="291"/>
      <c r="U116" s="291"/>
      <c r="V116" s="291"/>
      <c r="W116" s="291"/>
      <c r="X116" s="2"/>
      <c r="Y116" s="2"/>
      <c r="Z116" s="2"/>
      <c r="AA116" s="4"/>
    </row>
    <row r="117" spans="1:28">
      <c r="D117" s="2"/>
      <c r="E117" s="2"/>
      <c r="F117" s="2"/>
      <c r="G117" s="2"/>
      <c r="H117" s="2"/>
      <c r="I117" s="291"/>
      <c r="J117" s="291"/>
      <c r="K117" s="291"/>
      <c r="L117" s="291"/>
      <c r="M117" s="291"/>
      <c r="N117" s="291"/>
      <c r="O117" s="291"/>
      <c r="P117" s="291"/>
      <c r="Q117" s="291"/>
      <c r="R117" s="291"/>
      <c r="S117" s="291"/>
      <c r="T117" s="291"/>
      <c r="U117" s="291"/>
      <c r="V117" s="291"/>
      <c r="W117" s="291"/>
      <c r="X117" s="2"/>
      <c r="Y117" s="2"/>
      <c r="Z117" s="2"/>
      <c r="AA117" s="4"/>
    </row>
    <row r="118" spans="1:28">
      <c r="D118" s="2"/>
      <c r="E118" s="2"/>
      <c r="F118" s="2"/>
      <c r="G118" s="2"/>
      <c r="H118" s="2"/>
      <c r="I118" s="291"/>
      <c r="J118" s="291"/>
      <c r="K118" s="291"/>
      <c r="L118" s="291"/>
      <c r="M118" s="291"/>
      <c r="N118" s="291"/>
      <c r="O118" s="291"/>
      <c r="P118" s="291"/>
      <c r="Q118" s="291"/>
      <c r="R118" s="291"/>
      <c r="S118" s="291"/>
      <c r="T118" s="291"/>
      <c r="U118" s="291"/>
      <c r="V118" s="291"/>
      <c r="W118" s="291"/>
      <c r="X118" s="2"/>
      <c r="Y118" s="2"/>
      <c r="Z118" s="2"/>
      <c r="AA118" s="4"/>
    </row>
    <row r="119" spans="1:28">
      <c r="D119" s="2"/>
      <c r="E119" s="2"/>
      <c r="F119" s="2"/>
      <c r="G119" s="2"/>
      <c r="H119" s="2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1"/>
      <c r="W119" s="291"/>
      <c r="X119" s="2"/>
      <c r="Y119" s="2"/>
      <c r="Z119" s="2"/>
      <c r="AA119" s="4"/>
    </row>
    <row r="120" spans="1:28">
      <c r="D120" s="2"/>
      <c r="E120" s="2"/>
      <c r="F120" s="2"/>
      <c r="G120" s="2"/>
      <c r="H120" s="2"/>
      <c r="I120" s="291"/>
      <c r="J120" s="291"/>
      <c r="K120" s="291"/>
      <c r="L120" s="291"/>
      <c r="M120" s="291"/>
      <c r="N120" s="291"/>
      <c r="O120" s="291"/>
      <c r="P120" s="291"/>
      <c r="Q120" s="291"/>
      <c r="R120" s="291"/>
      <c r="S120" s="291"/>
      <c r="T120" s="291"/>
      <c r="U120" s="291"/>
      <c r="V120" s="291"/>
      <c r="W120" s="291"/>
      <c r="X120" s="2"/>
      <c r="Y120" s="2"/>
      <c r="Z120" s="2"/>
      <c r="AA120" s="4"/>
    </row>
    <row r="121" spans="1:28">
      <c r="D121" s="2"/>
      <c r="E121" s="2"/>
      <c r="F121" s="2"/>
      <c r="G121" s="2"/>
      <c r="H121" s="2"/>
      <c r="I121" s="291"/>
      <c r="J121" s="291"/>
      <c r="K121" s="291"/>
      <c r="L121" s="291"/>
      <c r="M121" s="291"/>
      <c r="N121" s="291"/>
      <c r="O121" s="291"/>
      <c r="P121" s="291"/>
      <c r="Q121" s="291"/>
      <c r="R121" s="291"/>
      <c r="S121" s="291"/>
      <c r="T121" s="291"/>
      <c r="U121" s="291"/>
      <c r="V121" s="291"/>
      <c r="W121" s="291"/>
      <c r="X121" s="2"/>
      <c r="Y121" s="2"/>
      <c r="Z121" s="2"/>
      <c r="AA121" s="4"/>
    </row>
    <row r="122" spans="1:28">
      <c r="D122" s="2"/>
      <c r="E122" s="2"/>
      <c r="F122" s="2"/>
      <c r="G122" s="2"/>
      <c r="H122" s="2"/>
      <c r="I122" s="291"/>
      <c r="J122" s="291"/>
      <c r="K122" s="291"/>
      <c r="L122" s="291"/>
      <c r="M122" s="291"/>
      <c r="N122" s="291"/>
      <c r="O122" s="291"/>
      <c r="P122" s="291"/>
      <c r="Q122" s="291"/>
      <c r="R122" s="291"/>
      <c r="S122" s="291"/>
      <c r="T122" s="291"/>
      <c r="U122" s="291"/>
      <c r="V122" s="291"/>
      <c r="W122" s="291"/>
      <c r="X122" s="2"/>
      <c r="Y122" s="2"/>
      <c r="Z122" s="2"/>
      <c r="AA122" s="4"/>
    </row>
    <row r="123" spans="1:28">
      <c r="D123" s="2"/>
      <c r="E123" s="2"/>
      <c r="F123" s="2"/>
      <c r="G123" s="2"/>
      <c r="H123" s="2"/>
      <c r="I123" s="291"/>
      <c r="J123" s="291"/>
      <c r="K123" s="291"/>
      <c r="L123" s="291"/>
      <c r="M123" s="291"/>
      <c r="N123" s="291"/>
      <c r="O123" s="291"/>
      <c r="P123" s="291"/>
      <c r="Q123" s="291"/>
      <c r="R123" s="291"/>
      <c r="S123" s="291"/>
      <c r="T123" s="291"/>
      <c r="U123" s="291"/>
      <c r="V123" s="291"/>
      <c r="W123" s="291"/>
      <c r="X123" s="2"/>
      <c r="Y123" s="2"/>
      <c r="Z123" s="2"/>
      <c r="AA123" s="4"/>
    </row>
    <row r="124" spans="1:28">
      <c r="D124" s="2"/>
      <c r="E124" s="2"/>
      <c r="F124" s="2"/>
      <c r="G124" s="2"/>
      <c r="H124" s="2"/>
      <c r="I124" s="291"/>
      <c r="J124" s="291"/>
      <c r="K124" s="291"/>
      <c r="L124" s="291"/>
      <c r="M124" s="291"/>
      <c r="N124" s="291"/>
      <c r="O124" s="291"/>
      <c r="P124" s="291"/>
      <c r="Q124" s="291"/>
      <c r="R124" s="291"/>
      <c r="S124" s="291"/>
      <c r="T124" s="291"/>
      <c r="U124" s="291"/>
      <c r="V124" s="291"/>
      <c r="W124" s="291"/>
      <c r="X124" s="2"/>
      <c r="Y124" s="2"/>
      <c r="Z124" s="2"/>
      <c r="AA124" s="4"/>
    </row>
    <row r="125" spans="1:28">
      <c r="D125" s="2"/>
      <c r="E125" s="2"/>
      <c r="F125" s="2"/>
      <c r="G125" s="2"/>
      <c r="H125" s="2"/>
      <c r="I125" s="291"/>
      <c r="J125" s="291"/>
      <c r="K125" s="291"/>
      <c r="L125" s="291"/>
      <c r="M125" s="291"/>
      <c r="N125" s="291"/>
      <c r="O125" s="291"/>
      <c r="P125" s="291"/>
      <c r="Q125" s="291"/>
      <c r="R125" s="291"/>
      <c r="S125" s="291"/>
      <c r="T125" s="291"/>
      <c r="U125" s="291"/>
      <c r="V125" s="291"/>
      <c r="W125" s="291"/>
      <c r="X125" s="2"/>
      <c r="Y125" s="2"/>
      <c r="Z125" s="2"/>
      <c r="AA125" s="4"/>
    </row>
    <row r="126" spans="1:28" s="5" customFormat="1">
      <c r="A126" s="116"/>
      <c r="B126" s="1"/>
      <c r="C126" s="1"/>
      <c r="D126" s="2"/>
      <c r="E126" s="2"/>
      <c r="F126" s="2"/>
      <c r="G126" s="2"/>
      <c r="H126" s="2"/>
      <c r="I126" s="291"/>
      <c r="J126" s="291"/>
      <c r="K126" s="291"/>
      <c r="L126" s="291"/>
      <c r="M126" s="291"/>
      <c r="N126" s="291"/>
      <c r="O126" s="291"/>
      <c r="P126" s="291"/>
      <c r="Q126" s="291"/>
      <c r="R126" s="291"/>
      <c r="S126" s="291"/>
      <c r="T126" s="291"/>
      <c r="U126" s="291"/>
      <c r="V126" s="291"/>
      <c r="W126" s="291"/>
      <c r="X126" s="2"/>
      <c r="Y126" s="2"/>
      <c r="Z126" s="2"/>
      <c r="AA126" s="4"/>
    </row>
    <row r="127" spans="1:28" s="5" customFormat="1">
      <c r="A127" s="116"/>
      <c r="B127" s="1"/>
      <c r="C127" s="1"/>
      <c r="D127" s="2"/>
      <c r="E127" s="2"/>
      <c r="F127" s="2"/>
      <c r="G127" s="2"/>
      <c r="H127" s="2"/>
      <c r="I127" s="291"/>
      <c r="J127" s="291"/>
      <c r="K127" s="291"/>
      <c r="L127" s="291"/>
      <c r="M127" s="291"/>
      <c r="N127" s="291"/>
      <c r="O127" s="291"/>
      <c r="P127" s="291"/>
      <c r="Q127" s="291"/>
      <c r="R127" s="291"/>
      <c r="S127" s="291"/>
      <c r="T127" s="291"/>
      <c r="U127" s="291"/>
      <c r="V127" s="291"/>
      <c r="W127" s="291"/>
      <c r="X127" s="2"/>
      <c r="Y127" s="2"/>
      <c r="Z127" s="2"/>
      <c r="AA127" s="4"/>
    </row>
    <row r="128" spans="1:28" s="5" customFormat="1">
      <c r="A128" s="116"/>
      <c r="B128" s="1"/>
      <c r="C128" s="1"/>
      <c r="D128" s="2"/>
      <c r="E128" s="2"/>
      <c r="F128" s="2"/>
      <c r="G128" s="2"/>
      <c r="H128" s="2"/>
      <c r="I128" s="291"/>
      <c r="J128" s="291"/>
      <c r="K128" s="291"/>
      <c r="L128" s="291"/>
      <c r="M128" s="291"/>
      <c r="N128" s="291"/>
      <c r="O128" s="291"/>
      <c r="P128" s="291"/>
      <c r="Q128" s="291"/>
      <c r="R128" s="291"/>
      <c r="S128" s="291"/>
      <c r="T128" s="291"/>
      <c r="U128" s="291"/>
      <c r="V128" s="291"/>
      <c r="W128" s="291"/>
      <c r="X128" s="2"/>
      <c r="Y128" s="2"/>
      <c r="Z128" s="2"/>
      <c r="AA128" s="4"/>
    </row>
    <row r="129" spans="4:27">
      <c r="D129" s="2"/>
      <c r="E129" s="2"/>
      <c r="F129" s="2"/>
      <c r="G129" s="2"/>
      <c r="H129" s="2"/>
      <c r="I129" s="291"/>
      <c r="J129" s="291"/>
      <c r="K129" s="291"/>
      <c r="L129" s="291"/>
      <c r="M129" s="291"/>
      <c r="N129" s="291"/>
      <c r="O129" s="291"/>
      <c r="P129" s="291"/>
      <c r="Q129" s="291"/>
      <c r="R129" s="291"/>
      <c r="S129" s="291"/>
      <c r="T129" s="291"/>
      <c r="U129" s="291"/>
      <c r="V129" s="291"/>
      <c r="W129" s="291"/>
      <c r="X129" s="2"/>
      <c r="Y129" s="2"/>
      <c r="Z129" s="2"/>
      <c r="AA129" s="4"/>
    </row>
    <row r="130" spans="4:27">
      <c r="D130" s="2"/>
      <c r="E130" s="2"/>
      <c r="F130" s="2"/>
      <c r="G130" s="2"/>
      <c r="H130" s="2"/>
      <c r="I130" s="291"/>
      <c r="J130" s="291"/>
      <c r="K130" s="291"/>
      <c r="L130" s="291"/>
      <c r="M130" s="291"/>
      <c r="N130" s="291"/>
      <c r="O130" s="291"/>
      <c r="P130" s="291"/>
      <c r="Q130" s="291"/>
      <c r="R130" s="291"/>
      <c r="S130" s="291"/>
      <c r="T130" s="291"/>
      <c r="U130" s="291"/>
      <c r="V130" s="291"/>
      <c r="W130" s="291"/>
      <c r="X130" s="2"/>
      <c r="Y130" s="2"/>
      <c r="Z130" s="2"/>
      <c r="AA130" s="4"/>
    </row>
    <row r="131" spans="4:27">
      <c r="D131" s="2"/>
      <c r="E131" s="2"/>
      <c r="F131" s="2"/>
      <c r="G131" s="2"/>
      <c r="H131" s="2"/>
      <c r="I131" s="291"/>
      <c r="J131" s="291"/>
      <c r="K131" s="291"/>
      <c r="L131" s="291"/>
      <c r="M131" s="291"/>
      <c r="N131" s="291"/>
      <c r="O131" s="291"/>
      <c r="P131" s="291"/>
      <c r="Q131" s="291"/>
      <c r="R131" s="291"/>
      <c r="S131" s="291"/>
      <c r="T131" s="291"/>
      <c r="U131" s="291"/>
      <c r="V131" s="291"/>
      <c r="W131" s="291"/>
      <c r="X131" s="2"/>
      <c r="Y131" s="2"/>
      <c r="Z131" s="2"/>
      <c r="AA131" s="4"/>
    </row>
    <row r="132" spans="4:27">
      <c r="D132" s="2"/>
      <c r="E132" s="2"/>
      <c r="F132" s="2"/>
      <c r="G132" s="2"/>
      <c r="H132" s="2"/>
      <c r="I132" s="291"/>
      <c r="J132" s="291"/>
      <c r="K132" s="291"/>
      <c r="L132" s="291"/>
      <c r="M132" s="291"/>
      <c r="N132" s="291"/>
      <c r="O132" s="291"/>
      <c r="P132" s="291"/>
      <c r="Q132" s="291"/>
      <c r="R132" s="291"/>
      <c r="S132" s="291"/>
      <c r="T132" s="291"/>
      <c r="U132" s="291"/>
      <c r="V132" s="291"/>
      <c r="W132" s="291"/>
      <c r="X132" s="2"/>
      <c r="Y132" s="2"/>
      <c r="Z132" s="2"/>
      <c r="AA132" s="4"/>
    </row>
    <row r="133" spans="4:27">
      <c r="D133" s="2"/>
      <c r="E133" s="2"/>
      <c r="F133" s="2"/>
      <c r="G133" s="2"/>
      <c r="H133" s="2"/>
      <c r="I133" s="291"/>
      <c r="J133" s="291"/>
      <c r="K133" s="291"/>
      <c r="L133" s="291"/>
      <c r="M133" s="291"/>
      <c r="N133" s="291"/>
      <c r="O133" s="291"/>
      <c r="P133" s="291"/>
      <c r="Q133" s="291"/>
      <c r="R133" s="291"/>
      <c r="S133" s="291"/>
      <c r="T133" s="291"/>
      <c r="U133" s="291"/>
      <c r="V133" s="291"/>
      <c r="W133" s="291"/>
      <c r="X133" s="2"/>
      <c r="Y133" s="2"/>
      <c r="Z133" s="2"/>
      <c r="AA133" s="4"/>
    </row>
    <row r="134" spans="4:27">
      <c r="D134" s="2"/>
      <c r="E134" s="2"/>
      <c r="F134" s="2"/>
      <c r="G134" s="2"/>
      <c r="H134" s="2"/>
      <c r="I134" s="291"/>
      <c r="J134" s="291"/>
      <c r="K134" s="291"/>
      <c r="L134" s="291"/>
      <c r="M134" s="291"/>
      <c r="N134" s="291"/>
      <c r="O134" s="291"/>
      <c r="P134" s="291"/>
      <c r="Q134" s="291"/>
      <c r="R134" s="291"/>
      <c r="S134" s="291"/>
      <c r="T134" s="291"/>
      <c r="U134" s="291"/>
      <c r="V134" s="291"/>
      <c r="W134" s="291"/>
      <c r="X134" s="2"/>
      <c r="Y134" s="2"/>
      <c r="Z134" s="2"/>
      <c r="AA134" s="4"/>
    </row>
    <row r="135" spans="4:27">
      <c r="D135" s="2"/>
      <c r="E135" s="2"/>
      <c r="F135" s="2"/>
      <c r="G135" s="2"/>
      <c r="H135" s="2"/>
      <c r="I135" s="291"/>
      <c r="J135" s="291"/>
      <c r="K135" s="291"/>
      <c r="L135" s="291"/>
      <c r="M135" s="291"/>
      <c r="N135" s="291"/>
      <c r="O135" s="291"/>
      <c r="P135" s="291"/>
      <c r="Q135" s="291"/>
      <c r="R135" s="291"/>
      <c r="S135" s="291"/>
      <c r="T135" s="291"/>
      <c r="U135" s="291"/>
      <c r="V135" s="291"/>
      <c r="W135" s="291"/>
      <c r="X135" s="2"/>
      <c r="Y135" s="2"/>
      <c r="Z135" s="2"/>
      <c r="AA135" s="4"/>
    </row>
    <row r="136" spans="4:27">
      <c r="D136" s="2"/>
      <c r="E136" s="2"/>
      <c r="F136" s="2"/>
      <c r="G136" s="2"/>
      <c r="H136" s="2"/>
      <c r="I136" s="291"/>
      <c r="J136" s="291"/>
      <c r="K136" s="291"/>
      <c r="L136" s="291"/>
      <c r="M136" s="291"/>
      <c r="N136" s="291"/>
      <c r="O136" s="291"/>
      <c r="P136" s="291"/>
      <c r="Q136" s="291"/>
      <c r="R136" s="291"/>
      <c r="S136" s="291"/>
      <c r="T136" s="291"/>
      <c r="U136" s="291"/>
      <c r="V136" s="291"/>
      <c r="W136" s="291"/>
      <c r="X136" s="2"/>
      <c r="Y136" s="2"/>
      <c r="Z136" s="2"/>
      <c r="AA136" s="4"/>
    </row>
    <row r="137" spans="4:27">
      <c r="D137" s="2"/>
      <c r="E137" s="2"/>
      <c r="F137" s="2"/>
      <c r="G137" s="2"/>
      <c r="H137" s="2"/>
      <c r="I137" s="291"/>
      <c r="J137" s="291"/>
      <c r="K137" s="291"/>
      <c r="L137" s="291"/>
      <c r="M137" s="291"/>
      <c r="N137" s="291"/>
      <c r="O137" s="291"/>
      <c r="P137" s="291"/>
      <c r="Q137" s="291"/>
      <c r="R137" s="291"/>
      <c r="S137" s="291"/>
      <c r="T137" s="291"/>
      <c r="U137" s="291"/>
      <c r="V137" s="291"/>
      <c r="W137" s="291"/>
      <c r="X137" s="2"/>
      <c r="Y137" s="2"/>
      <c r="Z137" s="2"/>
      <c r="AA137" s="4"/>
    </row>
    <row r="138" spans="4:27">
      <c r="D138" s="2"/>
      <c r="E138" s="2"/>
      <c r="F138" s="2"/>
      <c r="G138" s="2"/>
      <c r="H138" s="2"/>
      <c r="I138" s="291"/>
      <c r="J138" s="291"/>
      <c r="K138" s="291"/>
      <c r="L138" s="291"/>
      <c r="M138" s="291"/>
      <c r="N138" s="291"/>
      <c r="O138" s="291"/>
      <c r="P138" s="291"/>
      <c r="Q138" s="291"/>
      <c r="R138" s="291"/>
      <c r="S138" s="291"/>
      <c r="T138" s="291"/>
      <c r="U138" s="291"/>
      <c r="V138" s="291"/>
      <c r="W138" s="291"/>
      <c r="X138" s="2"/>
      <c r="Y138" s="2"/>
      <c r="Z138" s="2"/>
      <c r="AA138" s="4"/>
    </row>
    <row r="139" spans="4:27">
      <c r="D139" s="2"/>
      <c r="E139" s="2"/>
      <c r="F139" s="2"/>
      <c r="G139" s="2"/>
      <c r="H139" s="2"/>
      <c r="I139" s="291"/>
      <c r="J139" s="291"/>
      <c r="K139" s="291"/>
      <c r="L139" s="291"/>
      <c r="M139" s="291"/>
      <c r="N139" s="291"/>
      <c r="O139" s="291"/>
      <c r="P139" s="291"/>
      <c r="Q139" s="291"/>
      <c r="R139" s="291"/>
      <c r="S139" s="291"/>
      <c r="T139" s="291"/>
      <c r="U139" s="291"/>
      <c r="V139" s="291"/>
      <c r="W139" s="291"/>
      <c r="X139" s="2"/>
      <c r="Y139" s="2"/>
      <c r="Z139" s="2"/>
      <c r="AA139" s="4"/>
    </row>
    <row r="140" spans="4:27">
      <c r="D140" s="2"/>
      <c r="E140" s="2"/>
      <c r="F140" s="2"/>
      <c r="G140" s="2"/>
      <c r="H140" s="2"/>
      <c r="I140" s="291"/>
      <c r="J140" s="291"/>
      <c r="K140" s="291"/>
      <c r="L140" s="291"/>
      <c r="M140" s="291"/>
      <c r="N140" s="291"/>
      <c r="O140" s="291"/>
      <c r="P140" s="291"/>
      <c r="Q140" s="291"/>
      <c r="R140" s="291"/>
      <c r="S140" s="291"/>
      <c r="T140" s="291"/>
      <c r="U140" s="291"/>
      <c r="V140" s="291"/>
      <c r="W140" s="291"/>
      <c r="X140" s="2"/>
      <c r="Y140" s="2"/>
      <c r="Z140" s="2"/>
      <c r="AA140" s="4"/>
    </row>
    <row r="141" spans="4:27">
      <c r="D141" s="2"/>
      <c r="E141" s="2"/>
      <c r="F141" s="2"/>
      <c r="G141" s="2"/>
      <c r="H141" s="2"/>
      <c r="I141" s="291"/>
      <c r="J141" s="291"/>
      <c r="K141" s="291"/>
      <c r="L141" s="291"/>
      <c r="M141" s="291"/>
      <c r="N141" s="291"/>
      <c r="O141" s="291"/>
      <c r="P141" s="291"/>
      <c r="Q141" s="291"/>
      <c r="R141" s="291"/>
      <c r="S141" s="291"/>
      <c r="T141" s="291"/>
      <c r="U141" s="291"/>
      <c r="V141" s="291"/>
      <c r="W141" s="291"/>
      <c r="X141" s="2"/>
      <c r="Y141" s="2"/>
      <c r="Z141" s="2"/>
      <c r="AA141" s="4"/>
    </row>
    <row r="142" spans="4:27">
      <c r="D142" s="2"/>
      <c r="E142" s="2"/>
      <c r="F142" s="2"/>
      <c r="G142" s="2"/>
      <c r="H142" s="2"/>
      <c r="I142" s="291"/>
      <c r="J142" s="291"/>
      <c r="K142" s="291"/>
      <c r="L142" s="291"/>
      <c r="M142" s="291"/>
      <c r="N142" s="291"/>
      <c r="O142" s="291"/>
      <c r="P142" s="291"/>
      <c r="Q142" s="291"/>
      <c r="R142" s="291"/>
      <c r="S142" s="291"/>
      <c r="T142" s="291"/>
      <c r="U142" s="291"/>
      <c r="V142" s="291"/>
      <c r="W142" s="291"/>
      <c r="X142" s="2"/>
      <c r="Y142" s="2"/>
      <c r="Z142" s="2"/>
      <c r="AA142" s="4"/>
    </row>
    <row r="143" spans="4:27">
      <c r="D143" s="2"/>
      <c r="E143" s="2"/>
      <c r="F143" s="2"/>
      <c r="G143" s="2"/>
      <c r="H143" s="2"/>
      <c r="I143" s="291"/>
      <c r="J143" s="291"/>
      <c r="K143" s="291"/>
      <c r="L143" s="291"/>
      <c r="M143" s="291"/>
      <c r="N143" s="291"/>
      <c r="O143" s="291"/>
      <c r="P143" s="291"/>
      <c r="Q143" s="291"/>
      <c r="R143" s="291"/>
      <c r="S143" s="291"/>
      <c r="T143" s="291"/>
      <c r="U143" s="291"/>
      <c r="V143" s="291"/>
      <c r="W143" s="291"/>
      <c r="X143" s="2"/>
      <c r="Y143" s="2"/>
      <c r="Z143" s="2"/>
      <c r="AA143" s="4"/>
    </row>
    <row r="144" spans="4:27">
      <c r="D144" s="2"/>
      <c r="E144" s="2"/>
      <c r="F144" s="2"/>
      <c r="G144" s="2"/>
      <c r="H144" s="2"/>
      <c r="I144" s="291"/>
      <c r="J144" s="291"/>
      <c r="K144" s="291"/>
      <c r="L144" s="291"/>
      <c r="M144" s="291"/>
      <c r="N144" s="291"/>
      <c r="O144" s="291"/>
      <c r="P144" s="291"/>
      <c r="Q144" s="291"/>
      <c r="R144" s="291"/>
      <c r="S144" s="291"/>
      <c r="T144" s="291"/>
      <c r="U144" s="291"/>
      <c r="V144" s="291"/>
      <c r="W144" s="291"/>
      <c r="X144" s="2"/>
      <c r="Y144" s="2"/>
      <c r="Z144" s="2"/>
      <c r="AA144" s="4"/>
    </row>
    <row r="145" spans="4:27">
      <c r="D145" s="2"/>
      <c r="E145" s="2"/>
      <c r="F145" s="2"/>
      <c r="G145" s="2"/>
      <c r="H145" s="2"/>
      <c r="I145" s="291"/>
      <c r="J145" s="291"/>
      <c r="K145" s="291"/>
      <c r="L145" s="291"/>
      <c r="M145" s="291"/>
      <c r="N145" s="291"/>
      <c r="O145" s="291"/>
      <c r="P145" s="291"/>
      <c r="Q145" s="291"/>
      <c r="R145" s="291"/>
      <c r="S145" s="291"/>
      <c r="T145" s="291"/>
      <c r="U145" s="291"/>
      <c r="V145" s="291"/>
      <c r="W145" s="291"/>
      <c r="X145" s="2"/>
      <c r="Y145" s="2"/>
      <c r="Z145" s="2"/>
      <c r="AA145" s="4"/>
    </row>
    <row r="146" spans="4:27">
      <c r="D146" s="2"/>
      <c r="E146" s="2"/>
      <c r="F146" s="2"/>
      <c r="G146" s="2"/>
      <c r="H146" s="2"/>
      <c r="I146" s="291"/>
      <c r="J146" s="291"/>
      <c r="K146" s="291"/>
      <c r="L146" s="291"/>
      <c r="M146" s="291"/>
      <c r="N146" s="291"/>
      <c r="O146" s="291"/>
      <c r="P146" s="291"/>
      <c r="Q146" s="291"/>
      <c r="R146" s="291"/>
      <c r="S146" s="291"/>
      <c r="T146" s="291"/>
      <c r="U146" s="291"/>
      <c r="V146" s="291"/>
      <c r="W146" s="291"/>
      <c r="X146" s="2"/>
      <c r="Y146" s="2"/>
      <c r="Z146" s="2"/>
      <c r="AA146" s="4"/>
    </row>
    <row r="147" spans="4:27">
      <c r="D147" s="2"/>
      <c r="E147" s="2"/>
      <c r="F147" s="2"/>
      <c r="G147" s="2"/>
      <c r="H147" s="2"/>
      <c r="I147" s="291"/>
      <c r="J147" s="291"/>
      <c r="K147" s="291"/>
      <c r="L147" s="291"/>
      <c r="M147" s="291"/>
      <c r="N147" s="291"/>
      <c r="O147" s="291"/>
      <c r="P147" s="291"/>
      <c r="Q147" s="291"/>
      <c r="R147" s="291"/>
      <c r="S147" s="291"/>
      <c r="T147" s="291"/>
      <c r="U147" s="291"/>
      <c r="V147" s="291"/>
      <c r="W147" s="291"/>
      <c r="X147" s="2"/>
      <c r="Y147" s="2"/>
      <c r="Z147" s="2"/>
      <c r="AA147" s="4"/>
    </row>
    <row r="148" spans="4:27">
      <c r="D148" s="2"/>
      <c r="E148" s="2"/>
      <c r="F148" s="2"/>
      <c r="G148" s="2"/>
      <c r="H148" s="2"/>
      <c r="I148" s="291"/>
      <c r="J148" s="291"/>
      <c r="K148" s="291"/>
      <c r="L148" s="291"/>
      <c r="M148" s="291"/>
      <c r="N148" s="291"/>
      <c r="O148" s="291"/>
      <c r="P148" s="291"/>
      <c r="Q148" s="291"/>
      <c r="R148" s="291"/>
      <c r="S148" s="291"/>
      <c r="T148" s="291"/>
      <c r="U148" s="291"/>
      <c r="V148" s="291"/>
      <c r="W148" s="291"/>
      <c r="X148" s="2"/>
      <c r="Y148" s="2"/>
      <c r="Z148" s="2"/>
      <c r="AA148" s="4"/>
    </row>
    <row r="149" spans="4:27">
      <c r="D149" s="2"/>
      <c r="E149" s="2"/>
      <c r="F149" s="2"/>
      <c r="G149" s="2"/>
      <c r="H149" s="2"/>
      <c r="I149" s="291"/>
      <c r="J149" s="291"/>
      <c r="K149" s="291"/>
      <c r="L149" s="291"/>
      <c r="M149" s="291"/>
      <c r="N149" s="291"/>
      <c r="O149" s="291"/>
      <c r="P149" s="291"/>
      <c r="Q149" s="291"/>
      <c r="R149" s="291"/>
      <c r="S149" s="291"/>
      <c r="T149" s="291"/>
      <c r="U149" s="291"/>
      <c r="V149" s="291"/>
      <c r="W149" s="291"/>
      <c r="X149" s="2"/>
      <c r="Y149" s="2"/>
      <c r="Z149" s="2"/>
      <c r="AA149" s="4"/>
    </row>
    <row r="150" spans="4:27">
      <c r="D150" s="2"/>
      <c r="E150" s="2"/>
      <c r="F150" s="2"/>
      <c r="G150" s="2"/>
      <c r="H150" s="2"/>
      <c r="I150" s="291"/>
      <c r="J150" s="291"/>
      <c r="K150" s="291"/>
      <c r="L150" s="291"/>
      <c r="M150" s="291"/>
      <c r="N150" s="291"/>
      <c r="O150" s="291"/>
      <c r="P150" s="291"/>
      <c r="Q150" s="291"/>
      <c r="R150" s="291"/>
      <c r="S150" s="291"/>
      <c r="T150" s="291"/>
      <c r="U150" s="291"/>
      <c r="V150" s="291"/>
      <c r="W150" s="291"/>
      <c r="X150" s="2"/>
      <c r="Y150" s="2"/>
      <c r="Z150" s="2"/>
      <c r="AA150" s="4"/>
    </row>
    <row r="151" spans="4:27">
      <c r="D151" s="2"/>
      <c r="E151" s="2"/>
      <c r="F151" s="2"/>
      <c r="G151" s="2"/>
      <c r="H151" s="2"/>
      <c r="I151" s="291"/>
      <c r="J151" s="291"/>
      <c r="K151" s="291"/>
      <c r="L151" s="291"/>
      <c r="M151" s="291"/>
      <c r="N151" s="291"/>
      <c r="O151" s="291"/>
      <c r="P151" s="291"/>
      <c r="Q151" s="291"/>
      <c r="R151" s="291"/>
      <c r="S151" s="291"/>
      <c r="T151" s="291"/>
      <c r="U151" s="291"/>
      <c r="V151" s="291"/>
      <c r="W151" s="291"/>
      <c r="X151" s="2"/>
      <c r="Y151" s="2"/>
      <c r="Z151" s="2"/>
      <c r="AA151" s="4"/>
    </row>
    <row r="152" spans="4:27">
      <c r="D152" s="2"/>
      <c r="E152" s="2"/>
      <c r="F152" s="2"/>
      <c r="G152" s="2"/>
      <c r="H152" s="2"/>
      <c r="I152" s="291"/>
      <c r="J152" s="291"/>
      <c r="K152" s="291"/>
      <c r="L152" s="291"/>
      <c r="M152" s="291"/>
      <c r="N152" s="291"/>
      <c r="O152" s="291"/>
      <c r="P152" s="291"/>
      <c r="Q152" s="291"/>
      <c r="R152" s="291"/>
      <c r="S152" s="291"/>
      <c r="T152" s="291"/>
      <c r="U152" s="291"/>
      <c r="V152" s="291"/>
      <c r="W152" s="291"/>
      <c r="X152" s="2"/>
      <c r="Y152" s="2"/>
      <c r="Z152" s="2"/>
      <c r="AA152" s="4"/>
    </row>
    <row r="153" spans="4:27">
      <c r="D153" s="2"/>
      <c r="E153" s="2"/>
      <c r="F153" s="2"/>
      <c r="G153" s="2"/>
      <c r="H153" s="2"/>
      <c r="I153" s="291"/>
      <c r="J153" s="291"/>
      <c r="K153" s="291"/>
      <c r="L153" s="291"/>
      <c r="M153" s="291"/>
      <c r="N153" s="291"/>
      <c r="O153" s="291"/>
      <c r="P153" s="291"/>
      <c r="Q153" s="291"/>
      <c r="R153" s="291"/>
      <c r="S153" s="291"/>
      <c r="T153" s="291"/>
      <c r="U153" s="291"/>
      <c r="V153" s="291"/>
      <c r="W153" s="291"/>
      <c r="X153" s="2"/>
      <c r="Y153" s="2"/>
      <c r="Z153" s="2"/>
      <c r="AA153" s="4"/>
    </row>
    <row r="154" spans="4:27">
      <c r="D154" s="2"/>
      <c r="E154" s="2"/>
      <c r="F154" s="2"/>
      <c r="G154" s="2"/>
      <c r="H154" s="2"/>
      <c r="I154" s="291"/>
      <c r="J154" s="291"/>
      <c r="K154" s="291"/>
      <c r="L154" s="291"/>
      <c r="M154" s="291"/>
      <c r="N154" s="291"/>
      <c r="O154" s="291"/>
      <c r="P154" s="291"/>
      <c r="Q154" s="291"/>
      <c r="R154" s="291"/>
      <c r="S154" s="291"/>
      <c r="T154" s="291"/>
      <c r="U154" s="291"/>
      <c r="V154" s="291"/>
      <c r="W154" s="291"/>
      <c r="X154" s="2"/>
      <c r="Y154" s="2"/>
      <c r="Z154" s="2"/>
      <c r="AA154" s="4"/>
    </row>
    <row r="155" spans="4:27">
      <c r="D155" s="2"/>
      <c r="E155" s="2"/>
      <c r="F155" s="2"/>
      <c r="G155" s="2"/>
      <c r="H155" s="2"/>
      <c r="I155" s="291"/>
      <c r="J155" s="291"/>
      <c r="K155" s="291"/>
      <c r="L155" s="291"/>
      <c r="M155" s="291"/>
      <c r="N155" s="291"/>
      <c r="O155" s="291"/>
      <c r="P155" s="291"/>
      <c r="Q155" s="291"/>
      <c r="R155" s="291"/>
      <c r="S155" s="291"/>
      <c r="T155" s="291"/>
      <c r="U155" s="291"/>
      <c r="V155" s="291"/>
      <c r="W155" s="291"/>
      <c r="X155" s="2"/>
      <c r="Y155" s="2"/>
      <c r="Z155" s="2"/>
      <c r="AA155" s="4"/>
    </row>
    <row r="156" spans="4:27">
      <c r="D156" s="2"/>
      <c r="E156" s="2"/>
      <c r="F156" s="2"/>
      <c r="G156" s="2"/>
      <c r="H156" s="2"/>
      <c r="I156" s="291"/>
      <c r="J156" s="291"/>
      <c r="K156" s="291"/>
      <c r="L156" s="291"/>
      <c r="M156" s="291"/>
      <c r="N156" s="291"/>
      <c r="O156" s="291"/>
      <c r="P156" s="291"/>
      <c r="Q156" s="291"/>
      <c r="R156" s="291"/>
      <c r="S156" s="291"/>
      <c r="T156" s="291"/>
      <c r="U156" s="291"/>
      <c r="V156" s="291"/>
      <c r="W156" s="291"/>
      <c r="X156" s="2"/>
      <c r="Y156" s="2"/>
      <c r="Z156" s="2"/>
      <c r="AA156" s="4"/>
    </row>
    <row r="157" spans="4:27">
      <c r="D157" s="2"/>
      <c r="E157" s="2"/>
      <c r="F157" s="2"/>
      <c r="G157" s="2"/>
      <c r="H157" s="2"/>
      <c r="I157" s="291"/>
      <c r="J157" s="291"/>
      <c r="K157" s="291"/>
      <c r="L157" s="291"/>
      <c r="M157" s="291"/>
      <c r="N157" s="291"/>
      <c r="O157" s="291"/>
      <c r="P157" s="291"/>
      <c r="Q157" s="291"/>
      <c r="R157" s="291"/>
      <c r="S157" s="291"/>
      <c r="T157" s="291"/>
      <c r="U157" s="291"/>
      <c r="V157" s="291"/>
      <c r="W157" s="291"/>
      <c r="X157" s="2"/>
      <c r="Y157" s="2"/>
      <c r="Z157" s="2"/>
      <c r="AA157" s="4"/>
    </row>
    <row r="158" spans="4:27">
      <c r="D158" s="2"/>
      <c r="E158" s="2"/>
      <c r="F158" s="2"/>
      <c r="G158" s="2"/>
      <c r="H158" s="2"/>
      <c r="I158" s="291"/>
      <c r="J158" s="291"/>
      <c r="K158" s="291"/>
      <c r="L158" s="291"/>
      <c r="M158" s="291"/>
      <c r="N158" s="291"/>
      <c r="O158" s="291"/>
      <c r="P158" s="291"/>
      <c r="Q158" s="291"/>
      <c r="R158" s="291"/>
      <c r="S158" s="291"/>
      <c r="T158" s="291"/>
      <c r="U158" s="291"/>
      <c r="V158" s="291"/>
      <c r="W158" s="291"/>
      <c r="X158" s="2"/>
      <c r="Y158" s="2"/>
      <c r="Z158" s="2"/>
      <c r="AA158" s="4"/>
    </row>
    <row r="159" spans="4:27">
      <c r="D159" s="2"/>
      <c r="E159" s="2"/>
      <c r="F159" s="2"/>
      <c r="G159" s="2"/>
      <c r="H159" s="2"/>
      <c r="I159" s="291"/>
      <c r="J159" s="291"/>
      <c r="K159" s="291"/>
      <c r="L159" s="291"/>
      <c r="M159" s="291"/>
      <c r="N159" s="291"/>
      <c r="O159" s="291"/>
      <c r="P159" s="291"/>
      <c r="Q159" s="291"/>
      <c r="R159" s="291"/>
      <c r="S159" s="291"/>
      <c r="T159" s="291"/>
      <c r="U159" s="291"/>
      <c r="V159" s="291"/>
      <c r="W159" s="291"/>
      <c r="X159" s="2"/>
      <c r="Y159" s="2"/>
      <c r="Z159" s="2"/>
      <c r="AA159" s="4"/>
    </row>
    <row r="160" spans="4:27">
      <c r="D160" s="2"/>
      <c r="E160" s="2"/>
      <c r="F160" s="2"/>
      <c r="G160" s="2"/>
      <c r="H160" s="2"/>
      <c r="I160" s="291"/>
      <c r="J160" s="291"/>
      <c r="K160" s="291"/>
      <c r="L160" s="291"/>
      <c r="M160" s="291"/>
      <c r="N160" s="291"/>
      <c r="O160" s="291"/>
      <c r="P160" s="291"/>
      <c r="Q160" s="291"/>
      <c r="R160" s="291"/>
      <c r="S160" s="291"/>
      <c r="T160" s="291"/>
      <c r="U160" s="291"/>
      <c r="V160" s="291"/>
      <c r="W160" s="291"/>
      <c r="X160" s="2"/>
      <c r="Y160" s="2"/>
      <c r="Z160" s="2"/>
      <c r="AA160" s="4"/>
    </row>
    <row r="161" spans="4:27">
      <c r="D161" s="2"/>
      <c r="E161" s="2"/>
      <c r="F161" s="2"/>
      <c r="G161" s="2"/>
      <c r="H161" s="2"/>
      <c r="I161" s="291"/>
      <c r="J161" s="291"/>
      <c r="K161" s="291"/>
      <c r="L161" s="291"/>
      <c r="M161" s="291"/>
      <c r="N161" s="291"/>
      <c r="O161" s="291"/>
      <c r="P161" s="291"/>
      <c r="Q161" s="291"/>
      <c r="R161" s="291"/>
      <c r="S161" s="291"/>
      <c r="T161" s="291"/>
      <c r="U161" s="291"/>
      <c r="V161" s="291"/>
      <c r="W161" s="291"/>
      <c r="X161" s="2"/>
      <c r="Y161" s="2"/>
      <c r="Z161" s="2"/>
      <c r="AA161" s="4"/>
    </row>
    <row r="162" spans="4:27">
      <c r="D162" s="2"/>
      <c r="E162" s="2"/>
      <c r="F162" s="2"/>
      <c r="G162" s="2"/>
      <c r="H162" s="2"/>
      <c r="I162" s="291"/>
      <c r="J162" s="291"/>
      <c r="K162" s="291"/>
      <c r="L162" s="291"/>
      <c r="M162" s="291"/>
      <c r="N162" s="291"/>
      <c r="O162" s="291"/>
      <c r="P162" s="291"/>
      <c r="Q162" s="291"/>
      <c r="R162" s="291"/>
      <c r="S162" s="291"/>
      <c r="T162" s="291"/>
      <c r="U162" s="291"/>
      <c r="V162" s="291"/>
      <c r="W162" s="291"/>
      <c r="X162" s="2"/>
      <c r="Y162" s="2"/>
      <c r="Z162" s="2"/>
      <c r="AA162" s="4"/>
    </row>
    <row r="163" spans="4:27">
      <c r="D163" s="2"/>
      <c r="E163" s="2"/>
      <c r="F163" s="2"/>
      <c r="G163" s="2"/>
      <c r="H163" s="2"/>
      <c r="I163" s="291"/>
      <c r="J163" s="291"/>
      <c r="K163" s="291"/>
      <c r="L163" s="291"/>
      <c r="M163" s="291"/>
      <c r="N163" s="291"/>
      <c r="O163" s="291"/>
      <c r="P163" s="291"/>
      <c r="Q163" s="291"/>
      <c r="R163" s="291"/>
      <c r="S163" s="291"/>
      <c r="T163" s="291"/>
      <c r="U163" s="291"/>
      <c r="V163" s="291"/>
      <c r="W163" s="291"/>
      <c r="X163" s="2"/>
      <c r="Y163" s="2"/>
      <c r="Z163" s="2"/>
      <c r="AA163" s="4"/>
    </row>
    <row r="164" spans="4:27">
      <c r="D164" s="2"/>
      <c r="E164" s="2"/>
      <c r="F164" s="2"/>
      <c r="G164" s="2"/>
      <c r="H164" s="2"/>
      <c r="I164" s="291"/>
      <c r="J164" s="291"/>
      <c r="K164" s="291"/>
      <c r="L164" s="291"/>
      <c r="M164" s="291"/>
      <c r="N164" s="291"/>
      <c r="O164" s="291"/>
      <c r="P164" s="291"/>
      <c r="Q164" s="291"/>
      <c r="R164" s="291"/>
      <c r="S164" s="291"/>
      <c r="T164" s="291"/>
      <c r="U164" s="291"/>
      <c r="V164" s="291"/>
      <c r="W164" s="291"/>
      <c r="X164" s="2"/>
      <c r="Y164" s="2"/>
      <c r="Z164" s="2"/>
      <c r="AA164" s="4"/>
    </row>
    <row r="165" spans="4:27">
      <c r="D165" s="2"/>
      <c r="E165" s="2"/>
      <c r="F165" s="2"/>
      <c r="G165" s="2"/>
      <c r="H165" s="2"/>
      <c r="I165" s="291"/>
      <c r="J165" s="291"/>
      <c r="K165" s="291"/>
      <c r="L165" s="291"/>
      <c r="M165" s="291"/>
      <c r="N165" s="291"/>
      <c r="O165" s="291"/>
      <c r="P165" s="291"/>
      <c r="Q165" s="291"/>
      <c r="R165" s="291"/>
      <c r="S165" s="291"/>
      <c r="T165" s="291"/>
      <c r="U165" s="291"/>
      <c r="V165" s="291"/>
      <c r="W165" s="291"/>
      <c r="X165" s="2"/>
      <c r="Y165" s="2"/>
      <c r="Z165" s="2"/>
      <c r="AA165" s="4"/>
    </row>
    <row r="166" spans="4:27">
      <c r="D166" s="2"/>
      <c r="E166" s="2"/>
      <c r="F166" s="2"/>
      <c r="G166" s="2"/>
      <c r="H166" s="2"/>
      <c r="I166" s="291"/>
      <c r="J166" s="291"/>
      <c r="K166" s="291"/>
      <c r="L166" s="291"/>
      <c r="M166" s="291"/>
      <c r="N166" s="291"/>
      <c r="O166" s="291"/>
      <c r="P166" s="291"/>
      <c r="Q166" s="291"/>
      <c r="R166" s="291"/>
      <c r="S166" s="291"/>
      <c r="T166" s="291"/>
      <c r="U166" s="291"/>
      <c r="V166" s="291"/>
      <c r="W166" s="291"/>
      <c r="X166" s="2"/>
      <c r="Y166" s="2"/>
      <c r="Z166" s="2"/>
      <c r="AA166" s="4"/>
    </row>
    <row r="167" spans="4:27">
      <c r="D167" s="2"/>
      <c r="E167" s="2"/>
      <c r="F167" s="2"/>
      <c r="G167" s="2"/>
      <c r="H167" s="2"/>
      <c r="I167" s="291"/>
      <c r="J167" s="291"/>
      <c r="K167" s="291"/>
      <c r="L167" s="291"/>
      <c r="M167" s="291"/>
      <c r="N167" s="291"/>
      <c r="O167" s="291"/>
      <c r="P167" s="291"/>
      <c r="Q167" s="291"/>
      <c r="R167" s="291"/>
      <c r="S167" s="291"/>
      <c r="T167" s="291"/>
      <c r="U167" s="291"/>
      <c r="V167" s="291"/>
      <c r="W167" s="291"/>
      <c r="X167" s="2"/>
      <c r="Y167" s="2"/>
      <c r="Z167" s="2"/>
      <c r="AA167" s="4"/>
    </row>
    <row r="168" spans="4:27">
      <c r="D168" s="2"/>
      <c r="E168" s="2"/>
      <c r="F168" s="2"/>
      <c r="G168" s="2"/>
      <c r="H168" s="2"/>
      <c r="I168" s="291"/>
      <c r="J168" s="291"/>
      <c r="K168" s="291"/>
      <c r="L168" s="291"/>
      <c r="M168" s="291"/>
      <c r="N168" s="291"/>
      <c r="O168" s="291"/>
      <c r="P168" s="291"/>
      <c r="Q168" s="291"/>
      <c r="R168" s="291"/>
      <c r="S168" s="291"/>
      <c r="T168" s="291"/>
      <c r="U168" s="291"/>
      <c r="V168" s="291"/>
      <c r="W168" s="291"/>
      <c r="X168" s="2"/>
      <c r="Y168" s="2"/>
      <c r="Z168" s="2"/>
      <c r="AA168" s="4"/>
    </row>
    <row r="169" spans="4:27">
      <c r="D169" s="2"/>
      <c r="E169" s="2"/>
      <c r="F169" s="2"/>
      <c r="G169" s="2"/>
      <c r="H169" s="2"/>
      <c r="I169" s="291"/>
      <c r="J169" s="291"/>
      <c r="K169" s="291"/>
      <c r="L169" s="291"/>
      <c r="M169" s="291"/>
      <c r="N169" s="291"/>
      <c r="O169" s="291"/>
      <c r="P169" s="291"/>
      <c r="Q169" s="291"/>
      <c r="R169" s="291"/>
      <c r="S169" s="291"/>
      <c r="T169" s="291"/>
      <c r="U169" s="291"/>
      <c r="V169" s="291"/>
      <c r="W169" s="291"/>
      <c r="X169" s="2"/>
      <c r="Y169" s="2"/>
      <c r="Z169" s="2"/>
      <c r="AA169" s="4"/>
    </row>
    <row r="170" spans="4:27">
      <c r="D170" s="2"/>
      <c r="E170" s="2"/>
      <c r="F170" s="2"/>
      <c r="G170" s="2"/>
      <c r="H170" s="2"/>
      <c r="I170" s="291"/>
      <c r="J170" s="291"/>
      <c r="K170" s="291"/>
      <c r="L170" s="291"/>
      <c r="M170" s="291"/>
      <c r="N170" s="291"/>
      <c r="O170" s="291"/>
      <c r="P170" s="291"/>
      <c r="Q170" s="291"/>
      <c r="R170" s="291"/>
      <c r="S170" s="291"/>
      <c r="T170" s="291"/>
      <c r="U170" s="291"/>
      <c r="V170" s="291"/>
      <c r="W170" s="291"/>
      <c r="X170" s="2"/>
      <c r="Y170" s="2"/>
      <c r="Z170" s="2"/>
      <c r="AA170" s="4"/>
    </row>
    <row r="171" spans="4:27">
      <c r="D171" s="2"/>
      <c r="E171" s="2"/>
      <c r="F171" s="2"/>
      <c r="G171" s="2"/>
      <c r="H171" s="2"/>
      <c r="I171" s="291"/>
      <c r="J171" s="291"/>
      <c r="K171" s="291"/>
      <c r="L171" s="291"/>
      <c r="M171" s="291"/>
      <c r="N171" s="291"/>
      <c r="O171" s="291"/>
      <c r="P171" s="291"/>
      <c r="Q171" s="291"/>
      <c r="R171" s="291"/>
      <c r="S171" s="291"/>
      <c r="T171" s="291"/>
      <c r="U171" s="291"/>
      <c r="V171" s="291"/>
      <c r="W171" s="291"/>
      <c r="X171" s="2"/>
      <c r="Y171" s="2"/>
      <c r="Z171" s="2"/>
      <c r="AA171" s="4"/>
    </row>
    <row r="172" spans="4:27">
      <c r="D172" s="2"/>
      <c r="E172" s="2"/>
      <c r="F172" s="2"/>
      <c r="G172" s="2"/>
      <c r="H172" s="2"/>
      <c r="I172" s="291"/>
      <c r="J172" s="291"/>
      <c r="K172" s="291"/>
      <c r="L172" s="291"/>
      <c r="M172" s="291"/>
      <c r="N172" s="291"/>
      <c r="O172" s="291"/>
      <c r="P172" s="291"/>
      <c r="Q172" s="291"/>
      <c r="R172" s="291"/>
      <c r="S172" s="291"/>
      <c r="T172" s="291"/>
      <c r="U172" s="291"/>
      <c r="V172" s="291"/>
      <c r="W172" s="291"/>
      <c r="X172" s="2"/>
      <c r="Y172" s="2"/>
      <c r="Z172" s="2"/>
      <c r="AA172" s="4"/>
    </row>
    <row r="173" spans="4:27">
      <c r="D173" s="2"/>
      <c r="E173" s="2"/>
      <c r="F173" s="2"/>
      <c r="G173" s="2"/>
      <c r="H173" s="2"/>
      <c r="I173" s="291"/>
      <c r="J173" s="291"/>
      <c r="K173" s="291"/>
      <c r="L173" s="291"/>
      <c r="M173" s="291"/>
      <c r="N173" s="291"/>
      <c r="O173" s="291"/>
      <c r="P173" s="291"/>
      <c r="Q173" s="291"/>
      <c r="R173" s="291"/>
      <c r="S173" s="291"/>
      <c r="T173" s="291"/>
      <c r="U173" s="291"/>
      <c r="V173" s="291"/>
      <c r="W173" s="291"/>
      <c r="X173" s="2"/>
      <c r="Y173" s="2"/>
      <c r="Z173" s="2"/>
      <c r="AA173" s="4"/>
    </row>
    <row r="174" spans="4:27">
      <c r="D174" s="2"/>
      <c r="E174" s="2"/>
      <c r="F174" s="2"/>
      <c r="G174" s="2"/>
      <c r="H174" s="2"/>
      <c r="I174" s="291"/>
      <c r="J174" s="291"/>
      <c r="K174" s="291"/>
      <c r="L174" s="291"/>
      <c r="M174" s="291"/>
      <c r="N174" s="291"/>
      <c r="O174" s="291"/>
      <c r="P174" s="291"/>
      <c r="Q174" s="291"/>
      <c r="R174" s="291"/>
      <c r="S174" s="291"/>
      <c r="T174" s="291"/>
      <c r="U174" s="291"/>
      <c r="V174" s="291"/>
      <c r="W174" s="291"/>
      <c r="X174" s="2"/>
      <c r="Y174" s="2"/>
      <c r="Z174" s="2"/>
      <c r="AA174" s="4"/>
    </row>
    <row r="175" spans="4:27">
      <c r="D175" s="2"/>
      <c r="E175" s="2"/>
      <c r="F175" s="2"/>
      <c r="G175" s="2"/>
      <c r="H175" s="2"/>
      <c r="I175" s="291"/>
      <c r="J175" s="291"/>
      <c r="K175" s="291"/>
      <c r="L175" s="291"/>
      <c r="M175" s="291"/>
      <c r="N175" s="291"/>
      <c r="O175" s="291"/>
      <c r="P175" s="291"/>
      <c r="Q175" s="291"/>
      <c r="R175" s="291"/>
      <c r="S175" s="291"/>
      <c r="T175" s="291"/>
      <c r="U175" s="291"/>
      <c r="V175" s="291"/>
      <c r="W175" s="291"/>
      <c r="X175" s="2"/>
      <c r="Y175" s="2"/>
      <c r="Z175" s="2"/>
      <c r="AA175" s="4"/>
    </row>
    <row r="176" spans="4:27">
      <c r="D176" s="2"/>
      <c r="E176" s="2"/>
      <c r="F176" s="2"/>
      <c r="G176" s="2"/>
      <c r="H176" s="2"/>
      <c r="I176" s="291"/>
      <c r="J176" s="291"/>
      <c r="K176" s="291"/>
      <c r="L176" s="291"/>
      <c r="M176" s="291"/>
      <c r="N176" s="291"/>
      <c r="O176" s="291"/>
      <c r="P176" s="291"/>
      <c r="Q176" s="291"/>
      <c r="R176" s="291"/>
      <c r="S176" s="291"/>
      <c r="T176" s="291"/>
      <c r="U176" s="291"/>
      <c r="V176" s="291"/>
      <c r="W176" s="291"/>
      <c r="X176" s="2"/>
      <c r="Y176" s="2"/>
      <c r="Z176" s="2"/>
      <c r="AA176" s="4"/>
    </row>
    <row r="177" spans="4:27">
      <c r="D177" s="2"/>
      <c r="E177" s="2"/>
      <c r="F177" s="2"/>
      <c r="G177" s="2"/>
      <c r="H177" s="2"/>
      <c r="I177" s="291"/>
      <c r="J177" s="291"/>
      <c r="K177" s="291"/>
      <c r="L177" s="291"/>
      <c r="M177" s="291"/>
      <c r="N177" s="291"/>
      <c r="O177" s="291"/>
      <c r="P177" s="291"/>
      <c r="Q177" s="291"/>
      <c r="R177" s="291"/>
      <c r="S177" s="291"/>
      <c r="T177" s="291"/>
      <c r="U177" s="291"/>
      <c r="V177" s="291"/>
      <c r="W177" s="291"/>
      <c r="X177" s="2"/>
      <c r="Y177" s="2"/>
      <c r="Z177" s="2"/>
      <c r="AA177" s="4"/>
    </row>
    <row r="178" spans="4:27">
      <c r="D178" s="2"/>
      <c r="E178" s="2"/>
      <c r="F178" s="2"/>
      <c r="G178" s="2"/>
      <c r="H178" s="2"/>
      <c r="I178" s="291"/>
      <c r="J178" s="291"/>
      <c r="K178" s="291"/>
      <c r="L178" s="291"/>
      <c r="M178" s="291"/>
      <c r="N178" s="291"/>
      <c r="O178" s="291"/>
      <c r="P178" s="291"/>
      <c r="Q178" s="291"/>
      <c r="R178" s="291"/>
      <c r="S178" s="291"/>
      <c r="T178" s="291"/>
      <c r="U178" s="291"/>
      <c r="V178" s="291"/>
      <c r="W178" s="291"/>
      <c r="X178" s="2"/>
      <c r="Y178" s="2"/>
      <c r="Z178" s="2"/>
      <c r="AA178" s="4"/>
    </row>
    <row r="179" spans="4:27">
      <c r="D179" s="2"/>
      <c r="E179" s="2"/>
      <c r="F179" s="2"/>
      <c r="G179" s="2"/>
      <c r="H179" s="2"/>
      <c r="I179" s="291"/>
      <c r="J179" s="291"/>
      <c r="K179" s="291"/>
      <c r="L179" s="291"/>
      <c r="M179" s="291"/>
      <c r="N179" s="291"/>
      <c r="O179" s="291"/>
      <c r="P179" s="291"/>
      <c r="Q179" s="291"/>
      <c r="R179" s="291"/>
      <c r="S179" s="291"/>
      <c r="T179" s="291"/>
      <c r="U179" s="291"/>
      <c r="V179" s="291"/>
      <c r="W179" s="291"/>
      <c r="X179" s="2"/>
      <c r="Y179" s="2"/>
      <c r="Z179" s="2"/>
      <c r="AA179" s="4"/>
    </row>
    <row r="180" spans="4:27">
      <c r="D180" s="2"/>
      <c r="E180" s="2"/>
      <c r="F180" s="2"/>
      <c r="G180" s="2"/>
      <c r="H180" s="2"/>
      <c r="I180" s="291"/>
      <c r="J180" s="291"/>
      <c r="K180" s="291"/>
      <c r="L180" s="291"/>
      <c r="M180" s="291"/>
      <c r="N180" s="291"/>
      <c r="O180" s="291"/>
      <c r="P180" s="291"/>
      <c r="Q180" s="291"/>
      <c r="R180" s="291"/>
      <c r="S180" s="291"/>
      <c r="T180" s="291"/>
      <c r="U180" s="291"/>
      <c r="V180" s="291"/>
      <c r="W180" s="291"/>
      <c r="X180" s="2"/>
      <c r="Y180" s="2"/>
      <c r="Z180" s="2"/>
      <c r="AA180" s="4"/>
    </row>
    <row r="181" spans="4:27">
      <c r="D181" s="2"/>
      <c r="E181" s="2"/>
      <c r="F181" s="2"/>
      <c r="G181" s="2"/>
      <c r="H181" s="2"/>
      <c r="I181" s="291"/>
      <c r="J181" s="291"/>
      <c r="K181" s="291"/>
      <c r="L181" s="291"/>
      <c r="M181" s="291"/>
      <c r="N181" s="291"/>
      <c r="O181" s="291"/>
      <c r="P181" s="291"/>
      <c r="Q181" s="291"/>
      <c r="R181" s="291"/>
      <c r="S181" s="291"/>
      <c r="T181" s="291"/>
      <c r="U181" s="291"/>
      <c r="V181" s="291"/>
      <c r="W181" s="291"/>
      <c r="X181" s="2"/>
      <c r="Y181" s="2"/>
      <c r="Z181" s="2"/>
      <c r="AA181" s="4"/>
    </row>
    <row r="182" spans="4:27">
      <c r="D182" s="2"/>
      <c r="E182" s="2"/>
      <c r="F182" s="2"/>
      <c r="G182" s="2"/>
      <c r="H182" s="2"/>
      <c r="I182" s="291"/>
      <c r="J182" s="291"/>
      <c r="K182" s="291"/>
      <c r="L182" s="291"/>
      <c r="M182" s="291"/>
      <c r="N182" s="291"/>
      <c r="O182" s="291"/>
      <c r="P182" s="291"/>
      <c r="Q182" s="291"/>
      <c r="R182" s="291"/>
      <c r="S182" s="291"/>
      <c r="T182" s="291"/>
      <c r="U182" s="291"/>
      <c r="V182" s="291"/>
      <c r="W182" s="291"/>
      <c r="X182" s="2"/>
      <c r="Y182" s="2"/>
      <c r="Z182" s="2"/>
      <c r="AA182" s="4"/>
    </row>
    <row r="183" spans="4:27">
      <c r="D183" s="2"/>
      <c r="E183" s="2"/>
      <c r="F183" s="2"/>
      <c r="G183" s="2"/>
      <c r="H183" s="2"/>
      <c r="I183" s="291"/>
      <c r="J183" s="291"/>
      <c r="K183" s="291"/>
      <c r="L183" s="291"/>
      <c r="M183" s="291"/>
      <c r="N183" s="291"/>
      <c r="O183" s="291"/>
      <c r="P183" s="291"/>
      <c r="Q183" s="291"/>
      <c r="R183" s="291"/>
      <c r="S183" s="291"/>
      <c r="T183" s="291"/>
      <c r="U183" s="291"/>
      <c r="V183" s="291"/>
      <c r="W183" s="291"/>
      <c r="X183" s="2"/>
      <c r="Y183" s="2"/>
      <c r="Z183" s="2"/>
      <c r="AA183" s="4"/>
    </row>
    <row r="184" spans="4:27">
      <c r="D184" s="2"/>
      <c r="E184" s="2"/>
      <c r="F184" s="2"/>
      <c r="G184" s="2"/>
      <c r="H184" s="2"/>
      <c r="I184" s="291"/>
      <c r="J184" s="291"/>
      <c r="K184" s="291"/>
      <c r="L184" s="291"/>
      <c r="M184" s="291"/>
      <c r="N184" s="291"/>
      <c r="O184" s="291"/>
      <c r="P184" s="291"/>
      <c r="Q184" s="291"/>
      <c r="R184" s="291"/>
      <c r="S184" s="291"/>
      <c r="T184" s="291"/>
      <c r="U184" s="291"/>
      <c r="V184" s="291"/>
      <c r="W184" s="291"/>
      <c r="X184" s="2"/>
      <c r="Y184" s="2"/>
      <c r="Z184" s="2"/>
      <c r="AA184" s="4"/>
    </row>
    <row r="185" spans="4:27">
      <c r="D185" s="2"/>
      <c r="E185" s="2"/>
      <c r="F185" s="2"/>
      <c r="G185" s="2"/>
      <c r="H185" s="2"/>
      <c r="I185" s="291"/>
      <c r="J185" s="291"/>
      <c r="K185" s="291"/>
      <c r="L185" s="291"/>
      <c r="M185" s="291"/>
      <c r="N185" s="291"/>
      <c r="O185" s="291"/>
      <c r="P185" s="291"/>
      <c r="Q185" s="291"/>
      <c r="R185" s="291"/>
      <c r="S185" s="291"/>
      <c r="T185" s="291"/>
      <c r="U185" s="291"/>
      <c r="V185" s="291"/>
      <c r="W185" s="291"/>
      <c r="X185" s="2"/>
      <c r="Y185" s="2"/>
      <c r="Z185" s="2"/>
      <c r="AA185" s="4"/>
    </row>
    <row r="186" spans="4:27">
      <c r="D186" s="2"/>
      <c r="E186" s="2"/>
      <c r="F186" s="2"/>
      <c r="G186" s="2"/>
      <c r="H186" s="2"/>
      <c r="I186" s="291"/>
      <c r="J186" s="291"/>
      <c r="K186" s="291"/>
      <c r="L186" s="291"/>
      <c r="M186" s="291"/>
      <c r="N186" s="291"/>
      <c r="O186" s="291"/>
      <c r="P186" s="291"/>
      <c r="Q186" s="291"/>
      <c r="R186" s="291"/>
      <c r="S186" s="291"/>
      <c r="T186" s="291"/>
      <c r="U186" s="291"/>
      <c r="V186" s="291"/>
      <c r="W186" s="291"/>
      <c r="X186" s="2"/>
      <c r="Y186" s="2"/>
      <c r="Z186" s="2"/>
      <c r="AA186" s="4"/>
    </row>
    <row r="187" spans="4:27">
      <c r="D187" s="2"/>
      <c r="E187" s="2"/>
      <c r="F187" s="2"/>
      <c r="G187" s="2"/>
      <c r="H187" s="2"/>
      <c r="I187" s="291"/>
      <c r="J187" s="291"/>
      <c r="K187" s="291"/>
      <c r="L187" s="291"/>
      <c r="M187" s="291"/>
      <c r="N187" s="291"/>
      <c r="O187" s="291"/>
      <c r="P187" s="291"/>
      <c r="Q187" s="291"/>
      <c r="R187" s="291"/>
      <c r="S187" s="291"/>
      <c r="T187" s="291"/>
      <c r="U187" s="291"/>
      <c r="V187" s="291"/>
      <c r="W187" s="291"/>
      <c r="X187" s="2"/>
      <c r="Y187" s="2"/>
      <c r="Z187" s="2"/>
      <c r="AA187" s="4"/>
    </row>
    <row r="188" spans="4:27">
      <c r="D188" s="2"/>
      <c r="E188" s="2"/>
      <c r="F188" s="2"/>
      <c r="G188" s="2"/>
      <c r="H188" s="2"/>
      <c r="I188" s="291"/>
      <c r="J188" s="291"/>
      <c r="K188" s="291"/>
      <c r="L188" s="291"/>
      <c r="M188" s="291"/>
      <c r="N188" s="291"/>
      <c r="O188" s="291"/>
      <c r="P188" s="291"/>
      <c r="Q188" s="291"/>
      <c r="R188" s="291"/>
      <c r="S188" s="291"/>
      <c r="T188" s="291"/>
      <c r="U188" s="291"/>
      <c r="V188" s="291"/>
      <c r="W188" s="291"/>
      <c r="X188" s="2"/>
      <c r="Y188" s="2"/>
      <c r="Z188" s="2"/>
      <c r="AA188" s="4"/>
    </row>
    <row r="189" spans="4:27">
      <c r="D189" s="2"/>
      <c r="E189" s="2"/>
      <c r="F189" s="2"/>
      <c r="G189" s="2"/>
      <c r="H189" s="2"/>
      <c r="I189" s="291"/>
      <c r="J189" s="291"/>
      <c r="K189" s="291"/>
      <c r="L189" s="291"/>
      <c r="M189" s="291"/>
      <c r="N189" s="291"/>
      <c r="O189" s="291"/>
      <c r="P189" s="291"/>
      <c r="Q189" s="291"/>
      <c r="R189" s="291"/>
      <c r="S189" s="291"/>
      <c r="T189" s="291"/>
      <c r="U189" s="291"/>
      <c r="V189" s="291"/>
      <c r="W189" s="291"/>
      <c r="X189" s="2"/>
      <c r="Y189" s="2"/>
      <c r="Z189" s="2"/>
      <c r="AA189" s="4"/>
    </row>
    <row r="190" spans="4:27">
      <c r="D190" s="2"/>
      <c r="E190" s="2"/>
      <c r="F190" s="2"/>
      <c r="G190" s="2"/>
      <c r="H190" s="2"/>
      <c r="I190" s="291"/>
      <c r="J190" s="291"/>
      <c r="K190" s="291"/>
      <c r="L190" s="291"/>
      <c r="M190" s="291"/>
      <c r="N190" s="291"/>
      <c r="O190" s="291"/>
      <c r="P190" s="291"/>
      <c r="Q190" s="291"/>
      <c r="R190" s="291"/>
      <c r="S190" s="291"/>
      <c r="T190" s="291"/>
      <c r="U190" s="291"/>
      <c r="V190" s="291"/>
      <c r="W190" s="291"/>
      <c r="X190" s="2"/>
      <c r="Y190" s="2"/>
      <c r="Z190" s="2"/>
      <c r="AA190" s="4"/>
    </row>
    <row r="191" spans="4:27">
      <c r="D191" s="2"/>
      <c r="E191" s="2"/>
      <c r="F191" s="2"/>
      <c r="G191" s="2"/>
      <c r="H191" s="2"/>
      <c r="I191" s="291"/>
      <c r="J191" s="291"/>
      <c r="K191" s="291"/>
      <c r="L191" s="291"/>
      <c r="M191" s="291"/>
      <c r="N191" s="291"/>
      <c r="O191" s="291"/>
      <c r="P191" s="291"/>
      <c r="Q191" s="291"/>
      <c r="R191" s="291"/>
      <c r="S191" s="291"/>
      <c r="T191" s="291"/>
      <c r="U191" s="291"/>
      <c r="V191" s="291"/>
      <c r="W191" s="291"/>
      <c r="X191" s="2"/>
      <c r="Y191" s="2"/>
      <c r="Z191" s="2"/>
      <c r="AA191" s="4"/>
    </row>
    <row r="192" spans="4:27">
      <c r="D192" s="2"/>
      <c r="E192" s="2"/>
      <c r="F192" s="2"/>
      <c r="G192" s="2"/>
      <c r="H192" s="2"/>
      <c r="I192" s="291"/>
      <c r="J192" s="291"/>
      <c r="K192" s="291"/>
      <c r="L192" s="291"/>
      <c r="M192" s="291"/>
      <c r="N192" s="291"/>
      <c r="O192" s="291"/>
      <c r="P192" s="291"/>
      <c r="Q192" s="291"/>
      <c r="R192" s="291"/>
      <c r="S192" s="291"/>
      <c r="T192" s="291"/>
      <c r="U192" s="291"/>
      <c r="V192" s="291"/>
      <c r="W192" s="291"/>
      <c r="X192" s="2"/>
      <c r="Y192" s="2"/>
      <c r="Z192" s="2"/>
      <c r="AA192" s="4"/>
    </row>
    <row r="193" spans="4:27">
      <c r="D193" s="2"/>
      <c r="E193" s="2"/>
      <c r="F193" s="2"/>
      <c r="G193" s="2"/>
      <c r="H193" s="2"/>
      <c r="I193" s="291"/>
      <c r="J193" s="291"/>
      <c r="K193" s="291"/>
      <c r="L193" s="291"/>
      <c r="M193" s="291"/>
      <c r="N193" s="291"/>
      <c r="O193" s="291"/>
      <c r="P193" s="291"/>
      <c r="Q193" s="291"/>
      <c r="R193" s="291"/>
      <c r="S193" s="291"/>
      <c r="T193" s="291"/>
      <c r="U193" s="291"/>
      <c r="V193" s="291"/>
      <c r="W193" s="291"/>
      <c r="X193" s="2"/>
      <c r="Y193" s="2"/>
      <c r="Z193" s="2"/>
      <c r="AA193" s="4"/>
    </row>
    <row r="194" spans="4:27">
      <c r="D194" s="2"/>
      <c r="E194" s="2"/>
      <c r="F194" s="2"/>
      <c r="G194" s="2"/>
      <c r="H194" s="2"/>
      <c r="I194" s="291"/>
      <c r="J194" s="291"/>
      <c r="K194" s="291"/>
      <c r="L194" s="291"/>
      <c r="M194" s="291"/>
      <c r="N194" s="291"/>
      <c r="O194" s="291"/>
      <c r="P194" s="291"/>
      <c r="Q194" s="291"/>
      <c r="R194" s="291"/>
      <c r="S194" s="291"/>
      <c r="T194" s="291"/>
      <c r="U194" s="291"/>
      <c r="V194" s="291"/>
      <c r="W194" s="291"/>
      <c r="X194" s="2"/>
      <c r="Y194" s="2"/>
      <c r="Z194" s="2"/>
      <c r="AA194" s="4"/>
    </row>
    <row r="195" spans="4:27">
      <c r="D195" s="2"/>
      <c r="E195" s="2"/>
      <c r="F195" s="2"/>
      <c r="G195" s="2"/>
      <c r="H195" s="2"/>
      <c r="I195" s="291"/>
      <c r="J195" s="291"/>
      <c r="K195" s="291"/>
      <c r="L195" s="291"/>
      <c r="M195" s="291"/>
      <c r="N195" s="291"/>
      <c r="O195" s="291"/>
      <c r="P195" s="291"/>
      <c r="Q195" s="291"/>
      <c r="R195" s="291"/>
      <c r="S195" s="291"/>
      <c r="T195" s="291"/>
      <c r="U195" s="291"/>
      <c r="V195" s="291"/>
      <c r="W195" s="291"/>
      <c r="X195" s="2"/>
      <c r="Y195" s="2"/>
      <c r="Z195" s="2"/>
      <c r="AA195" s="4"/>
    </row>
    <row r="196" spans="4:27">
      <c r="D196" s="2"/>
      <c r="E196" s="2"/>
      <c r="F196" s="2"/>
      <c r="G196" s="2"/>
      <c r="H196" s="2"/>
      <c r="I196" s="291"/>
      <c r="J196" s="291"/>
      <c r="K196" s="291"/>
      <c r="L196" s="291"/>
      <c r="M196" s="291"/>
      <c r="N196" s="291"/>
      <c r="O196" s="291"/>
      <c r="P196" s="291"/>
      <c r="Q196" s="291"/>
      <c r="R196" s="291"/>
      <c r="S196" s="291"/>
      <c r="T196" s="291"/>
      <c r="U196" s="291"/>
      <c r="V196" s="291"/>
      <c r="W196" s="291"/>
      <c r="X196" s="2"/>
      <c r="Y196" s="2"/>
      <c r="Z196" s="2"/>
      <c r="AA196" s="4"/>
    </row>
    <row r="197" spans="4:27">
      <c r="D197" s="2"/>
      <c r="E197" s="2"/>
      <c r="F197" s="2"/>
      <c r="G197" s="2"/>
      <c r="H197" s="2"/>
      <c r="I197" s="291"/>
      <c r="J197" s="291"/>
      <c r="K197" s="291"/>
      <c r="L197" s="291"/>
      <c r="M197" s="291"/>
      <c r="N197" s="291"/>
      <c r="O197" s="291"/>
      <c r="P197" s="291"/>
      <c r="Q197" s="291"/>
      <c r="R197" s="291"/>
      <c r="S197" s="291"/>
      <c r="T197" s="291"/>
      <c r="U197" s="291"/>
      <c r="V197" s="291"/>
      <c r="W197" s="291"/>
      <c r="X197" s="2"/>
      <c r="Y197" s="2"/>
      <c r="Z197" s="2"/>
      <c r="AA197" s="4"/>
    </row>
    <row r="198" spans="4:27">
      <c r="D198" s="2"/>
      <c r="E198" s="2"/>
      <c r="F198" s="2"/>
      <c r="G198" s="2"/>
      <c r="H198" s="2"/>
      <c r="I198" s="291"/>
      <c r="J198" s="291"/>
      <c r="K198" s="291"/>
      <c r="L198" s="291"/>
      <c r="M198" s="291"/>
      <c r="N198" s="291"/>
      <c r="O198" s="291"/>
      <c r="P198" s="291"/>
      <c r="Q198" s="291"/>
      <c r="R198" s="291"/>
      <c r="S198" s="291"/>
      <c r="T198" s="291"/>
      <c r="U198" s="291"/>
      <c r="V198" s="291"/>
      <c r="W198" s="291"/>
      <c r="X198" s="2"/>
      <c r="Y198" s="2"/>
      <c r="Z198" s="2"/>
      <c r="AA198" s="4"/>
    </row>
    <row r="199" spans="4:27">
      <c r="D199" s="2"/>
      <c r="E199" s="2"/>
      <c r="F199" s="2"/>
      <c r="G199" s="2"/>
      <c r="H199" s="2"/>
      <c r="I199" s="291"/>
      <c r="J199" s="291"/>
      <c r="K199" s="291"/>
      <c r="L199" s="291"/>
      <c r="M199" s="291"/>
      <c r="N199" s="291"/>
      <c r="O199" s="291"/>
      <c r="P199" s="291"/>
      <c r="Q199" s="291"/>
      <c r="R199" s="291"/>
      <c r="S199" s="291"/>
      <c r="T199" s="291"/>
      <c r="U199" s="291"/>
      <c r="V199" s="291"/>
      <c r="W199" s="291"/>
      <c r="X199" s="2"/>
      <c r="Y199" s="2"/>
      <c r="Z199" s="2"/>
      <c r="AA199" s="4"/>
    </row>
    <row r="200" spans="4:27">
      <c r="D200" s="2"/>
      <c r="E200" s="2"/>
      <c r="F200" s="2"/>
      <c r="G200" s="2"/>
      <c r="H200" s="2"/>
      <c r="I200" s="291"/>
      <c r="J200" s="291"/>
      <c r="K200" s="291"/>
      <c r="L200" s="291"/>
      <c r="M200" s="291"/>
      <c r="N200" s="291"/>
      <c r="O200" s="291"/>
      <c r="P200" s="291"/>
      <c r="Q200" s="291"/>
      <c r="R200" s="291"/>
      <c r="S200" s="291"/>
      <c r="T200" s="291"/>
      <c r="U200" s="291"/>
      <c r="V200" s="291"/>
      <c r="W200" s="291"/>
      <c r="X200" s="2"/>
      <c r="Y200" s="2"/>
      <c r="Z200" s="2"/>
      <c r="AA200" s="4"/>
    </row>
    <row r="201" spans="4:27">
      <c r="D201" s="2"/>
      <c r="E201" s="2"/>
      <c r="F201" s="2"/>
      <c r="G201" s="2"/>
      <c r="H201" s="2"/>
      <c r="I201" s="291"/>
      <c r="J201" s="291"/>
      <c r="K201" s="291"/>
      <c r="L201" s="291"/>
      <c r="M201" s="291"/>
      <c r="N201" s="291"/>
      <c r="O201" s="291"/>
      <c r="P201" s="291"/>
      <c r="Q201" s="291"/>
      <c r="R201" s="291"/>
      <c r="S201" s="291"/>
      <c r="T201" s="291"/>
      <c r="U201" s="291"/>
      <c r="V201" s="291"/>
      <c r="W201" s="291"/>
      <c r="X201" s="2"/>
      <c r="Y201" s="2"/>
      <c r="Z201" s="2"/>
      <c r="AA201" s="4"/>
    </row>
    <row r="202" spans="4:27">
      <c r="D202" s="2"/>
      <c r="E202" s="2"/>
      <c r="F202" s="2"/>
      <c r="G202" s="2"/>
      <c r="H202" s="2"/>
      <c r="I202" s="291"/>
      <c r="J202" s="291"/>
      <c r="K202" s="291"/>
      <c r="L202" s="291"/>
      <c r="M202" s="291"/>
      <c r="N202" s="291"/>
      <c r="O202" s="291"/>
      <c r="P202" s="291"/>
      <c r="Q202" s="291"/>
      <c r="R202" s="291"/>
      <c r="S202" s="291"/>
      <c r="T202" s="291"/>
      <c r="U202" s="291"/>
      <c r="V202" s="291"/>
      <c r="W202" s="291"/>
      <c r="X202" s="2"/>
      <c r="Y202" s="2"/>
      <c r="Z202" s="2"/>
      <c r="AA202" s="4"/>
    </row>
    <row r="203" spans="4:27">
      <c r="D203" s="2"/>
      <c r="E203" s="2"/>
      <c r="F203" s="2"/>
      <c r="G203" s="2"/>
      <c r="H203" s="2"/>
      <c r="I203" s="291"/>
      <c r="J203" s="291"/>
      <c r="K203" s="291"/>
      <c r="L203" s="291"/>
      <c r="M203" s="291"/>
      <c r="N203" s="291"/>
      <c r="O203" s="291"/>
      <c r="P203" s="291"/>
      <c r="Q203" s="291"/>
      <c r="R203" s="291"/>
      <c r="S203" s="291"/>
      <c r="T203" s="291"/>
      <c r="U203" s="291"/>
      <c r="V203" s="291"/>
      <c r="W203" s="291"/>
      <c r="X203" s="2"/>
      <c r="Y203" s="2"/>
      <c r="Z203" s="2"/>
      <c r="AA203" s="4"/>
    </row>
    <row r="204" spans="4:27">
      <c r="D204" s="2"/>
      <c r="E204" s="2"/>
      <c r="F204" s="2"/>
      <c r="G204" s="2"/>
      <c r="H204" s="2"/>
      <c r="I204" s="291"/>
      <c r="J204" s="291"/>
      <c r="K204" s="291"/>
      <c r="L204" s="291"/>
      <c r="M204" s="291"/>
      <c r="N204" s="291"/>
      <c r="O204" s="291"/>
      <c r="P204" s="291"/>
      <c r="Q204" s="291"/>
      <c r="R204" s="291"/>
      <c r="S204" s="291"/>
      <c r="T204" s="291"/>
      <c r="U204" s="291"/>
      <c r="V204" s="291"/>
      <c r="W204" s="291"/>
      <c r="X204" s="2"/>
      <c r="Y204" s="2"/>
      <c r="Z204" s="2"/>
      <c r="AA204" s="4"/>
    </row>
    <row r="205" spans="4:27">
      <c r="D205" s="2"/>
      <c r="E205" s="2"/>
      <c r="F205" s="2"/>
      <c r="G205" s="2"/>
      <c r="H205" s="2"/>
      <c r="I205" s="291"/>
      <c r="J205" s="291"/>
      <c r="K205" s="291"/>
      <c r="L205" s="291"/>
      <c r="M205" s="291"/>
      <c r="N205" s="291"/>
      <c r="O205" s="291"/>
      <c r="P205" s="291"/>
      <c r="Q205" s="291"/>
      <c r="R205" s="291"/>
      <c r="S205" s="291"/>
      <c r="T205" s="291"/>
      <c r="U205" s="291"/>
      <c r="V205" s="291"/>
      <c r="W205" s="291"/>
      <c r="X205" s="2"/>
      <c r="Y205" s="2"/>
      <c r="Z205" s="2"/>
      <c r="AA205" s="4"/>
    </row>
    <row r="206" spans="4:27">
      <c r="D206" s="2"/>
      <c r="E206" s="2"/>
      <c r="F206" s="2"/>
      <c r="G206" s="2"/>
      <c r="H206" s="2"/>
      <c r="I206" s="291"/>
      <c r="J206" s="291"/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1"/>
      <c r="V206" s="291"/>
      <c r="W206" s="291"/>
      <c r="X206" s="2"/>
      <c r="Y206" s="2"/>
      <c r="Z206" s="2"/>
      <c r="AA206" s="4"/>
    </row>
    <row r="207" spans="4:27">
      <c r="D207" s="2"/>
      <c r="E207" s="2"/>
      <c r="F207" s="2"/>
      <c r="G207" s="2"/>
      <c r="H207" s="2"/>
      <c r="I207" s="291"/>
      <c r="J207" s="291"/>
      <c r="K207" s="291"/>
      <c r="L207" s="291"/>
      <c r="M207" s="291"/>
      <c r="N207" s="291"/>
      <c r="O207" s="291"/>
      <c r="P207" s="291"/>
      <c r="Q207" s="291"/>
      <c r="R207" s="291"/>
      <c r="S207" s="291"/>
      <c r="T207" s="291"/>
      <c r="U207" s="291"/>
      <c r="V207" s="291"/>
      <c r="W207" s="291"/>
      <c r="X207" s="2"/>
      <c r="Y207" s="2"/>
      <c r="Z207" s="2"/>
      <c r="AA207" s="4"/>
    </row>
    <row r="208" spans="4:27">
      <c r="D208" s="2"/>
      <c r="E208" s="2"/>
      <c r="F208" s="2"/>
      <c r="G208" s="2"/>
      <c r="H208" s="2"/>
      <c r="I208" s="291"/>
      <c r="J208" s="291"/>
      <c r="K208" s="291"/>
      <c r="L208" s="291"/>
      <c r="M208" s="291"/>
      <c r="N208" s="291"/>
      <c r="O208" s="291"/>
      <c r="P208" s="291"/>
      <c r="Q208" s="291"/>
      <c r="R208" s="291"/>
      <c r="S208" s="291"/>
      <c r="T208" s="291"/>
      <c r="U208" s="291"/>
      <c r="V208" s="291"/>
      <c r="W208" s="291"/>
      <c r="X208" s="2"/>
      <c r="Y208" s="2"/>
      <c r="Z208" s="2"/>
      <c r="AA208" s="4"/>
    </row>
    <row r="209" spans="4:27">
      <c r="D209" s="2"/>
      <c r="E209" s="2"/>
      <c r="F209" s="2"/>
      <c r="G209" s="2"/>
      <c r="H209" s="2"/>
      <c r="I209" s="291"/>
      <c r="J209" s="291"/>
      <c r="K209" s="291"/>
      <c r="L209" s="291"/>
      <c r="M209" s="291"/>
      <c r="N209" s="291"/>
      <c r="O209" s="291"/>
      <c r="P209" s="291"/>
      <c r="Q209" s="291"/>
      <c r="R209" s="291"/>
      <c r="S209" s="291"/>
      <c r="T209" s="291"/>
      <c r="U209" s="291"/>
      <c r="V209" s="291"/>
      <c r="W209" s="291"/>
      <c r="X209" s="2"/>
      <c r="Y209" s="2"/>
      <c r="Z209" s="2"/>
      <c r="AA209" s="4"/>
    </row>
    <row r="210" spans="4:27">
      <c r="D210" s="2"/>
      <c r="E210" s="2"/>
      <c r="F210" s="2"/>
      <c r="G210" s="2"/>
      <c r="H210" s="2"/>
      <c r="I210" s="291"/>
      <c r="J210" s="291"/>
      <c r="K210" s="291"/>
      <c r="L210" s="291"/>
      <c r="M210" s="291"/>
      <c r="N210" s="291"/>
      <c r="O210" s="291"/>
      <c r="P210" s="291"/>
      <c r="Q210" s="291"/>
      <c r="R210" s="291"/>
      <c r="S210" s="291"/>
      <c r="T210" s="291"/>
      <c r="U210" s="291"/>
      <c r="V210" s="291"/>
      <c r="W210" s="291"/>
      <c r="X210" s="2"/>
      <c r="Y210" s="2"/>
      <c r="Z210" s="2"/>
      <c r="AA210" s="4"/>
    </row>
    <row r="211" spans="4:27">
      <c r="D211" s="2"/>
      <c r="E211" s="2"/>
      <c r="F211" s="2"/>
      <c r="G211" s="2"/>
      <c r="H211" s="2"/>
      <c r="I211" s="291"/>
      <c r="J211" s="291"/>
      <c r="K211" s="291"/>
      <c r="L211" s="291"/>
      <c r="M211" s="291"/>
      <c r="N211" s="291"/>
      <c r="O211" s="291"/>
      <c r="P211" s="291"/>
      <c r="Q211" s="291"/>
      <c r="R211" s="291"/>
      <c r="S211" s="291"/>
      <c r="T211" s="291"/>
      <c r="U211" s="291"/>
      <c r="V211" s="291"/>
      <c r="W211" s="291"/>
      <c r="X211" s="2"/>
      <c r="Y211" s="2"/>
      <c r="Z211" s="2"/>
      <c r="AA211" s="4"/>
    </row>
    <row r="212" spans="4:27">
      <c r="D212" s="2"/>
      <c r="E212" s="2"/>
      <c r="F212" s="2"/>
      <c r="G212" s="2"/>
      <c r="H212" s="2"/>
      <c r="I212" s="291"/>
      <c r="J212" s="291"/>
      <c r="K212" s="291"/>
      <c r="L212" s="291"/>
      <c r="M212" s="291"/>
      <c r="N212" s="291"/>
      <c r="O212" s="291"/>
      <c r="P212" s="291"/>
      <c r="Q212" s="291"/>
      <c r="R212" s="291"/>
      <c r="S212" s="291"/>
      <c r="T212" s="291"/>
      <c r="U212" s="291"/>
      <c r="V212" s="291"/>
      <c r="W212" s="291"/>
      <c r="X212" s="2"/>
      <c r="Y212" s="2"/>
      <c r="Z212" s="2"/>
      <c r="AA212" s="4"/>
    </row>
    <row r="213" spans="4:27">
      <c r="D213" s="2"/>
      <c r="E213" s="2"/>
      <c r="F213" s="2"/>
      <c r="G213" s="2"/>
      <c r="H213" s="2"/>
      <c r="I213" s="291"/>
      <c r="J213" s="291"/>
      <c r="K213" s="291"/>
      <c r="L213" s="291"/>
      <c r="M213" s="291"/>
      <c r="N213" s="291"/>
      <c r="O213" s="291"/>
      <c r="P213" s="291"/>
      <c r="Q213" s="291"/>
      <c r="R213" s="291"/>
      <c r="S213" s="291"/>
      <c r="T213" s="291"/>
      <c r="U213" s="291"/>
      <c r="V213" s="291"/>
      <c r="W213" s="291"/>
      <c r="X213" s="2"/>
      <c r="Y213" s="2"/>
      <c r="Z213" s="2"/>
      <c r="AA213" s="4"/>
    </row>
    <row r="214" spans="4:27">
      <c r="D214" s="2"/>
      <c r="E214" s="2"/>
      <c r="F214" s="2"/>
      <c r="G214" s="2"/>
      <c r="H214" s="2"/>
      <c r="I214" s="291"/>
      <c r="J214" s="291"/>
      <c r="K214" s="291"/>
      <c r="L214" s="291"/>
      <c r="M214" s="291"/>
      <c r="N214" s="291"/>
      <c r="O214" s="291"/>
      <c r="P214" s="291"/>
      <c r="Q214" s="291"/>
      <c r="R214" s="291"/>
      <c r="S214" s="291"/>
      <c r="T214" s="291"/>
      <c r="U214" s="291"/>
      <c r="V214" s="291"/>
      <c r="W214" s="291"/>
      <c r="X214" s="2"/>
      <c r="Y214" s="2"/>
      <c r="Z214" s="2"/>
      <c r="AA214" s="4"/>
    </row>
    <row r="215" spans="4:27">
      <c r="D215" s="2"/>
      <c r="E215" s="2"/>
      <c r="F215" s="2"/>
      <c r="G215" s="2"/>
      <c r="H215" s="2"/>
      <c r="I215" s="291"/>
      <c r="J215" s="291"/>
      <c r="K215" s="291"/>
      <c r="L215" s="291"/>
      <c r="M215" s="291"/>
      <c r="N215" s="291"/>
      <c r="O215" s="291"/>
      <c r="P215" s="291"/>
      <c r="Q215" s="291"/>
      <c r="R215" s="291"/>
      <c r="S215" s="291"/>
      <c r="T215" s="291"/>
      <c r="U215" s="291"/>
      <c r="V215" s="291"/>
      <c r="W215" s="291"/>
      <c r="X215" s="2"/>
      <c r="Y215" s="2"/>
      <c r="Z215" s="2"/>
      <c r="AA215" s="4"/>
    </row>
    <row r="216" spans="4:27">
      <c r="D216" s="2"/>
      <c r="E216" s="2"/>
      <c r="F216" s="2"/>
      <c r="G216" s="2"/>
      <c r="H216" s="2"/>
      <c r="I216" s="291"/>
      <c r="J216" s="291"/>
      <c r="K216" s="291"/>
      <c r="L216" s="291"/>
      <c r="M216" s="291"/>
      <c r="N216" s="291"/>
      <c r="O216" s="291"/>
      <c r="P216" s="291"/>
      <c r="Q216" s="291"/>
      <c r="R216" s="291"/>
      <c r="S216" s="291"/>
      <c r="T216" s="291"/>
      <c r="U216" s="291"/>
      <c r="V216" s="291"/>
      <c r="W216" s="291"/>
      <c r="X216" s="2"/>
      <c r="Y216" s="2"/>
      <c r="Z216" s="2"/>
      <c r="AA216" s="4"/>
    </row>
    <row r="217" spans="4:27">
      <c r="D217" s="2"/>
      <c r="E217" s="2"/>
      <c r="F217" s="2"/>
      <c r="G217" s="2"/>
      <c r="H217" s="2"/>
      <c r="I217" s="291"/>
      <c r="J217" s="291"/>
      <c r="K217" s="291"/>
      <c r="L217" s="291"/>
      <c r="M217" s="291"/>
      <c r="N217" s="291"/>
      <c r="O217" s="291"/>
      <c r="P217" s="291"/>
      <c r="Q217" s="291"/>
      <c r="R217" s="291"/>
      <c r="S217" s="291"/>
      <c r="T217" s="291"/>
      <c r="U217" s="291"/>
      <c r="V217" s="291"/>
      <c r="W217" s="291"/>
      <c r="X217" s="2"/>
      <c r="Y217" s="2"/>
      <c r="Z217" s="2"/>
      <c r="AA217" s="4"/>
    </row>
    <row r="218" spans="4:27">
      <c r="D218" s="2"/>
      <c r="E218" s="2"/>
      <c r="F218" s="2"/>
      <c r="G218" s="2"/>
      <c r="H218" s="2"/>
      <c r="I218" s="291"/>
      <c r="J218" s="291"/>
      <c r="K218" s="291"/>
      <c r="L218" s="291"/>
      <c r="M218" s="291"/>
      <c r="N218" s="291"/>
      <c r="O218" s="291"/>
      <c r="P218" s="291"/>
      <c r="Q218" s="291"/>
      <c r="R218" s="291"/>
      <c r="S218" s="291"/>
      <c r="T218" s="291"/>
      <c r="U218" s="291"/>
      <c r="V218" s="291"/>
      <c r="W218" s="291"/>
      <c r="X218" s="2"/>
      <c r="Y218" s="2"/>
      <c r="Z218" s="2"/>
      <c r="AA218" s="4"/>
    </row>
    <row r="219" spans="4:27">
      <c r="D219" s="2"/>
      <c r="E219" s="2"/>
      <c r="F219" s="2"/>
      <c r="G219" s="2"/>
      <c r="H219" s="2"/>
      <c r="I219" s="291"/>
      <c r="J219" s="291"/>
      <c r="K219" s="291"/>
      <c r="L219" s="291"/>
      <c r="M219" s="291"/>
      <c r="N219" s="291"/>
      <c r="O219" s="291"/>
      <c r="P219" s="291"/>
      <c r="Q219" s="291"/>
      <c r="R219" s="291"/>
      <c r="S219" s="291"/>
      <c r="T219" s="291"/>
      <c r="U219" s="291"/>
      <c r="V219" s="291"/>
      <c r="W219" s="291"/>
      <c r="X219" s="2"/>
      <c r="Y219" s="2"/>
      <c r="Z219" s="2"/>
      <c r="AA219" s="4"/>
    </row>
    <row r="220" spans="4:27">
      <c r="D220" s="2"/>
      <c r="E220" s="2"/>
      <c r="F220" s="2"/>
      <c r="G220" s="2"/>
      <c r="H220" s="2"/>
      <c r="I220" s="291"/>
      <c r="J220" s="291"/>
      <c r="K220" s="291"/>
      <c r="L220" s="291"/>
      <c r="M220" s="291"/>
      <c r="N220" s="291"/>
      <c r="O220" s="291"/>
      <c r="P220" s="291"/>
      <c r="Q220" s="291"/>
      <c r="R220" s="291"/>
      <c r="S220" s="291"/>
      <c r="T220" s="291"/>
      <c r="U220" s="291"/>
      <c r="V220" s="291"/>
      <c r="W220" s="291"/>
      <c r="X220" s="2"/>
      <c r="Y220" s="2"/>
      <c r="Z220" s="2"/>
      <c r="AA220" s="4"/>
    </row>
    <row r="221" spans="4:27">
      <c r="D221" s="2"/>
      <c r="E221" s="2"/>
      <c r="F221" s="2"/>
      <c r="G221" s="2"/>
      <c r="H221" s="2"/>
      <c r="I221" s="291"/>
      <c r="J221" s="291"/>
      <c r="K221" s="291"/>
      <c r="L221" s="291"/>
      <c r="M221" s="291"/>
      <c r="N221" s="291"/>
      <c r="O221" s="291"/>
      <c r="P221" s="291"/>
      <c r="Q221" s="291"/>
      <c r="R221" s="291"/>
      <c r="S221" s="291"/>
      <c r="T221" s="291"/>
      <c r="U221" s="291"/>
      <c r="V221" s="291"/>
      <c r="W221" s="291"/>
      <c r="X221" s="2"/>
      <c r="Y221" s="2"/>
      <c r="Z221" s="2"/>
      <c r="AA221" s="4"/>
    </row>
    <row r="222" spans="4:27">
      <c r="D222" s="2"/>
      <c r="E222" s="2"/>
      <c r="F222" s="2"/>
      <c r="G222" s="2"/>
      <c r="H222" s="2"/>
      <c r="I222" s="291"/>
      <c r="J222" s="291"/>
      <c r="K222" s="291"/>
      <c r="L222" s="291"/>
      <c r="M222" s="291"/>
      <c r="N222" s="291"/>
      <c r="O222" s="291"/>
      <c r="P222" s="291"/>
      <c r="Q222" s="291"/>
      <c r="R222" s="291"/>
      <c r="S222" s="291"/>
      <c r="T222" s="291"/>
      <c r="U222" s="291"/>
      <c r="V222" s="291"/>
      <c r="W222" s="291"/>
      <c r="X222" s="2"/>
      <c r="Y222" s="2"/>
      <c r="Z222" s="2"/>
      <c r="AA222" s="4"/>
    </row>
    <row r="223" spans="4:27">
      <c r="D223" s="2"/>
      <c r="E223" s="2"/>
      <c r="F223" s="2"/>
      <c r="G223" s="2"/>
      <c r="H223" s="2"/>
      <c r="I223" s="291"/>
      <c r="J223" s="291"/>
      <c r="K223" s="291"/>
      <c r="L223" s="291"/>
      <c r="M223" s="291"/>
      <c r="N223" s="291"/>
      <c r="O223" s="291"/>
      <c r="P223" s="291"/>
      <c r="Q223" s="291"/>
      <c r="R223" s="291"/>
      <c r="S223" s="291"/>
      <c r="T223" s="291"/>
      <c r="U223" s="291"/>
      <c r="V223" s="291"/>
      <c r="W223" s="291"/>
      <c r="X223" s="2"/>
      <c r="Y223" s="2"/>
      <c r="Z223" s="2"/>
      <c r="AA223" s="4"/>
    </row>
    <row r="224" spans="4:27">
      <c r="D224" s="2"/>
      <c r="E224" s="2"/>
      <c r="F224" s="2"/>
      <c r="G224" s="2"/>
      <c r="H224" s="2"/>
      <c r="I224" s="291"/>
      <c r="J224" s="291"/>
      <c r="K224" s="291"/>
      <c r="L224" s="291"/>
      <c r="M224" s="291"/>
      <c r="N224" s="291"/>
      <c r="O224" s="291"/>
      <c r="P224" s="291"/>
      <c r="Q224" s="291"/>
      <c r="R224" s="291"/>
      <c r="S224" s="291"/>
      <c r="T224" s="291"/>
      <c r="U224" s="291"/>
      <c r="V224" s="291"/>
      <c r="W224" s="291"/>
      <c r="X224" s="2"/>
      <c r="Y224" s="2"/>
      <c r="Z224" s="2"/>
      <c r="AA224" s="4"/>
    </row>
    <row r="225" spans="4:27">
      <c r="D225" s="2"/>
      <c r="E225" s="2"/>
      <c r="F225" s="2"/>
      <c r="G225" s="2"/>
      <c r="H225" s="2"/>
      <c r="I225" s="291"/>
      <c r="J225" s="291"/>
      <c r="K225" s="291"/>
      <c r="L225" s="291"/>
      <c r="M225" s="291"/>
      <c r="N225" s="291"/>
      <c r="O225" s="291"/>
      <c r="P225" s="291"/>
      <c r="Q225" s="291"/>
      <c r="R225" s="291"/>
      <c r="S225" s="291"/>
      <c r="T225" s="291"/>
      <c r="U225" s="291"/>
      <c r="V225" s="291"/>
      <c r="W225" s="291"/>
      <c r="X225" s="2"/>
      <c r="Y225" s="2"/>
      <c r="Z225" s="2"/>
      <c r="AA225" s="4"/>
    </row>
    <row r="226" spans="4:27">
      <c r="D226" s="2"/>
      <c r="E226" s="2"/>
      <c r="F226" s="2"/>
      <c r="G226" s="2"/>
      <c r="H226" s="2"/>
      <c r="I226" s="291"/>
      <c r="J226" s="291"/>
      <c r="K226" s="291"/>
      <c r="L226" s="291"/>
      <c r="M226" s="291"/>
      <c r="N226" s="291"/>
      <c r="O226" s="291"/>
      <c r="P226" s="291"/>
      <c r="Q226" s="291"/>
      <c r="R226" s="291"/>
      <c r="S226" s="291"/>
      <c r="T226" s="291"/>
      <c r="U226" s="291"/>
      <c r="V226" s="291"/>
      <c r="W226" s="291"/>
      <c r="X226" s="2"/>
      <c r="Y226" s="2"/>
      <c r="Z226" s="2"/>
      <c r="AA226" s="4"/>
    </row>
    <row r="227" spans="4:27">
      <c r="D227" s="2"/>
      <c r="E227" s="2"/>
      <c r="F227" s="2"/>
      <c r="G227" s="2"/>
      <c r="H227" s="2"/>
      <c r="I227" s="291"/>
      <c r="J227" s="291"/>
      <c r="K227" s="291"/>
      <c r="L227" s="291"/>
      <c r="M227" s="291"/>
      <c r="N227" s="291"/>
      <c r="O227" s="291"/>
      <c r="P227" s="291"/>
      <c r="Q227" s="291"/>
      <c r="R227" s="291"/>
      <c r="S227" s="291"/>
      <c r="T227" s="291"/>
      <c r="U227" s="291"/>
      <c r="V227" s="291"/>
      <c r="W227" s="291"/>
      <c r="X227" s="2"/>
      <c r="Y227" s="2"/>
      <c r="Z227" s="2"/>
      <c r="AA227" s="4"/>
    </row>
    <row r="228" spans="4:27">
      <c r="D228" s="2"/>
      <c r="E228" s="2"/>
      <c r="F228" s="2"/>
      <c r="G228" s="2"/>
      <c r="H228" s="2"/>
      <c r="I228" s="291"/>
      <c r="J228" s="291"/>
      <c r="K228" s="291"/>
      <c r="L228" s="291"/>
      <c r="M228" s="291"/>
      <c r="N228" s="291"/>
      <c r="O228" s="291"/>
      <c r="P228" s="291"/>
      <c r="Q228" s="291"/>
      <c r="R228" s="291"/>
      <c r="S228" s="291"/>
      <c r="T228" s="291"/>
      <c r="U228" s="291"/>
      <c r="V228" s="291"/>
      <c r="W228" s="291"/>
      <c r="X228" s="2"/>
      <c r="Y228" s="2"/>
      <c r="Z228" s="2"/>
      <c r="AA228" s="4"/>
    </row>
    <row r="229" spans="4:27">
      <c r="D229" s="2"/>
      <c r="E229" s="2"/>
      <c r="F229" s="2"/>
      <c r="G229" s="2"/>
      <c r="H229" s="2"/>
      <c r="I229" s="291"/>
      <c r="J229" s="291"/>
      <c r="K229" s="291"/>
      <c r="L229" s="291"/>
      <c r="M229" s="291"/>
      <c r="N229" s="291"/>
      <c r="O229" s="291"/>
      <c r="P229" s="291"/>
      <c r="Q229" s="291"/>
      <c r="R229" s="291"/>
      <c r="S229" s="291"/>
      <c r="T229" s="291"/>
      <c r="U229" s="291"/>
      <c r="V229" s="291"/>
      <c r="W229" s="291"/>
      <c r="X229" s="2"/>
      <c r="Y229" s="2"/>
      <c r="Z229" s="2"/>
      <c r="AA229" s="4"/>
    </row>
    <row r="230" spans="4:27">
      <c r="D230" s="2"/>
      <c r="E230" s="2"/>
      <c r="F230" s="2"/>
      <c r="G230" s="2"/>
      <c r="H230" s="2"/>
      <c r="I230" s="291"/>
      <c r="J230" s="291"/>
      <c r="K230" s="291"/>
      <c r="L230" s="291"/>
      <c r="M230" s="291"/>
      <c r="N230" s="291"/>
      <c r="O230" s="291"/>
      <c r="P230" s="291"/>
      <c r="Q230" s="291"/>
      <c r="R230" s="291"/>
      <c r="S230" s="291"/>
      <c r="T230" s="291"/>
      <c r="U230" s="291"/>
      <c r="V230" s="291"/>
      <c r="W230" s="291"/>
      <c r="X230" s="2"/>
      <c r="Y230" s="2"/>
      <c r="Z230" s="2"/>
      <c r="AA230" s="4"/>
    </row>
    <row r="231" spans="4:27">
      <c r="D231" s="2"/>
      <c r="E231" s="2"/>
      <c r="F231" s="2"/>
      <c r="G231" s="2"/>
      <c r="H231" s="2"/>
      <c r="I231" s="291"/>
      <c r="J231" s="291"/>
      <c r="K231" s="291"/>
      <c r="L231" s="291"/>
      <c r="M231" s="291"/>
      <c r="N231" s="291"/>
      <c r="O231" s="291"/>
      <c r="P231" s="291"/>
      <c r="Q231" s="291"/>
      <c r="R231" s="291"/>
      <c r="S231" s="291"/>
      <c r="T231" s="291"/>
      <c r="U231" s="291"/>
      <c r="V231" s="291"/>
      <c r="W231" s="291"/>
      <c r="X231" s="2"/>
      <c r="Y231" s="2"/>
      <c r="Z231" s="2"/>
      <c r="AA231" s="4"/>
    </row>
    <row r="232" spans="4:27">
      <c r="D232" s="2"/>
      <c r="E232" s="2"/>
      <c r="F232" s="2"/>
      <c r="G232" s="2"/>
      <c r="H232" s="2"/>
      <c r="I232" s="291"/>
      <c r="J232" s="291"/>
      <c r="K232" s="291"/>
      <c r="L232" s="291"/>
      <c r="M232" s="291"/>
      <c r="N232" s="291"/>
      <c r="O232" s="291"/>
      <c r="P232" s="291"/>
      <c r="Q232" s="291"/>
      <c r="R232" s="291"/>
      <c r="S232" s="291"/>
      <c r="T232" s="291"/>
      <c r="U232" s="291"/>
      <c r="V232" s="291"/>
      <c r="W232" s="291"/>
      <c r="X232" s="2"/>
      <c r="Y232" s="2"/>
      <c r="Z232" s="2"/>
      <c r="AA232" s="4"/>
    </row>
    <row r="233" spans="4:27">
      <c r="D233" s="2"/>
      <c r="E233" s="2"/>
      <c r="F233" s="2"/>
      <c r="G233" s="2"/>
      <c r="H233" s="2"/>
      <c r="I233" s="291"/>
      <c r="J233" s="291"/>
      <c r="K233" s="291"/>
      <c r="L233" s="291"/>
      <c r="M233" s="291"/>
      <c r="N233" s="291"/>
      <c r="O233" s="291"/>
      <c r="P233" s="291"/>
      <c r="Q233" s="291"/>
      <c r="R233" s="291"/>
      <c r="S233" s="291"/>
      <c r="T233" s="291"/>
      <c r="U233" s="291"/>
      <c r="V233" s="291"/>
      <c r="W233" s="291"/>
      <c r="X233" s="2"/>
      <c r="Y233" s="2"/>
      <c r="Z233" s="2"/>
      <c r="AA233" s="4"/>
    </row>
    <row r="234" spans="4:27">
      <c r="D234" s="2"/>
      <c r="E234" s="2"/>
      <c r="F234" s="2"/>
      <c r="G234" s="2"/>
      <c r="H234" s="2"/>
      <c r="I234" s="291"/>
      <c r="J234" s="291"/>
      <c r="K234" s="291"/>
      <c r="L234" s="291"/>
      <c r="M234" s="291"/>
      <c r="N234" s="291"/>
      <c r="O234" s="291"/>
      <c r="P234" s="291"/>
      <c r="Q234" s="291"/>
      <c r="R234" s="291"/>
      <c r="S234" s="291"/>
      <c r="T234" s="291"/>
      <c r="U234" s="291"/>
      <c r="V234" s="291"/>
      <c r="W234" s="291"/>
      <c r="X234" s="2"/>
      <c r="Y234" s="2"/>
      <c r="Z234" s="2"/>
      <c r="AA234" s="4"/>
    </row>
    <row r="235" spans="4:27">
      <c r="D235" s="2"/>
      <c r="E235" s="2"/>
      <c r="F235" s="2"/>
      <c r="G235" s="2"/>
      <c r="H235" s="2"/>
      <c r="I235" s="291"/>
      <c r="J235" s="291"/>
      <c r="K235" s="291"/>
      <c r="L235" s="291"/>
      <c r="M235" s="291"/>
      <c r="N235" s="291"/>
      <c r="O235" s="291"/>
      <c r="P235" s="291"/>
      <c r="Q235" s="291"/>
      <c r="R235" s="291"/>
      <c r="S235" s="291"/>
      <c r="T235" s="291"/>
      <c r="U235" s="291"/>
      <c r="V235" s="291"/>
      <c r="W235" s="291"/>
      <c r="X235" s="2"/>
      <c r="Y235" s="2"/>
      <c r="Z235" s="2"/>
      <c r="AA235" s="4"/>
    </row>
    <row r="236" spans="4:27">
      <c r="D236" s="2"/>
      <c r="E236" s="2"/>
      <c r="F236" s="2"/>
      <c r="G236" s="2"/>
      <c r="H236" s="2"/>
      <c r="I236" s="291"/>
      <c r="J236" s="291"/>
      <c r="K236" s="291"/>
      <c r="L236" s="291"/>
      <c r="M236" s="291"/>
      <c r="N236" s="291"/>
      <c r="O236" s="291"/>
      <c r="P236" s="291"/>
      <c r="Q236" s="291"/>
      <c r="R236" s="291"/>
      <c r="S236" s="291"/>
      <c r="T236" s="291"/>
      <c r="U236" s="291"/>
      <c r="V236" s="291"/>
      <c r="W236" s="291"/>
      <c r="X236" s="2"/>
      <c r="Y236" s="2"/>
      <c r="Z236" s="2"/>
      <c r="AA236" s="4"/>
    </row>
    <row r="237" spans="4:27">
      <c r="D237" s="2"/>
      <c r="E237" s="2"/>
      <c r="F237" s="2"/>
      <c r="G237" s="2"/>
      <c r="H237" s="2"/>
      <c r="I237" s="291"/>
      <c r="J237" s="291"/>
      <c r="K237" s="291"/>
      <c r="L237" s="291"/>
      <c r="M237" s="291"/>
      <c r="N237" s="291"/>
      <c r="O237" s="291"/>
      <c r="P237" s="291"/>
      <c r="Q237" s="291"/>
      <c r="R237" s="291"/>
      <c r="S237" s="291"/>
      <c r="T237" s="291"/>
      <c r="U237" s="291"/>
      <c r="V237" s="291"/>
      <c r="W237" s="291"/>
      <c r="X237" s="2"/>
      <c r="Y237" s="2"/>
      <c r="Z237" s="2"/>
      <c r="AA237" s="4"/>
    </row>
    <row r="238" spans="4:27">
      <c r="D238" s="2"/>
      <c r="E238" s="2"/>
      <c r="F238" s="2"/>
      <c r="G238" s="2"/>
      <c r="H238" s="2"/>
      <c r="I238" s="291"/>
      <c r="J238" s="291"/>
      <c r="K238" s="291"/>
      <c r="L238" s="291"/>
      <c r="M238" s="291"/>
      <c r="N238" s="291"/>
      <c r="O238" s="291"/>
      <c r="P238" s="291"/>
      <c r="Q238" s="291"/>
      <c r="R238" s="291"/>
      <c r="S238" s="291"/>
      <c r="T238" s="291"/>
      <c r="U238" s="291"/>
      <c r="V238" s="291"/>
      <c r="W238" s="291"/>
      <c r="X238" s="2"/>
      <c r="Y238" s="2"/>
      <c r="Z238" s="2"/>
      <c r="AA238" s="4"/>
    </row>
    <row r="239" spans="4:27">
      <c r="D239" s="2"/>
      <c r="E239" s="2"/>
      <c r="F239" s="2"/>
      <c r="G239" s="2"/>
      <c r="H239" s="2"/>
      <c r="I239" s="291"/>
      <c r="J239" s="291"/>
      <c r="K239" s="291"/>
      <c r="L239" s="291"/>
      <c r="M239" s="291"/>
      <c r="N239" s="291"/>
      <c r="O239" s="291"/>
      <c r="P239" s="291"/>
      <c r="Q239" s="291"/>
      <c r="R239" s="291"/>
      <c r="S239" s="291"/>
      <c r="T239" s="291"/>
      <c r="U239" s="291"/>
      <c r="V239" s="291"/>
      <c r="W239" s="291"/>
      <c r="X239" s="2"/>
      <c r="Y239" s="2"/>
      <c r="Z239" s="2"/>
      <c r="AA239" s="4"/>
    </row>
    <row r="240" spans="4:27">
      <c r="D240" s="2"/>
      <c r="E240" s="2"/>
      <c r="F240" s="2"/>
      <c r="G240" s="2"/>
      <c r="H240" s="2"/>
      <c r="I240" s="291"/>
      <c r="J240" s="291"/>
      <c r="K240" s="291"/>
      <c r="L240" s="291"/>
      <c r="M240" s="291"/>
      <c r="N240" s="291"/>
      <c r="O240" s="291"/>
      <c r="P240" s="291"/>
      <c r="Q240" s="291"/>
      <c r="R240" s="291"/>
      <c r="S240" s="291"/>
      <c r="T240" s="291"/>
      <c r="U240" s="291"/>
      <c r="V240" s="291"/>
      <c r="W240" s="291"/>
      <c r="X240" s="2"/>
      <c r="Y240" s="2"/>
      <c r="Z240" s="2"/>
      <c r="AA240" s="4"/>
    </row>
    <row r="241" spans="4:27">
      <c r="D241" s="2"/>
      <c r="E241" s="2"/>
      <c r="F241" s="2"/>
      <c r="G241" s="2"/>
      <c r="H241" s="2"/>
      <c r="I241" s="291"/>
      <c r="J241" s="291"/>
      <c r="K241" s="291"/>
      <c r="L241" s="291"/>
      <c r="M241" s="291"/>
      <c r="N241" s="291"/>
      <c r="O241" s="291"/>
      <c r="P241" s="291"/>
      <c r="Q241" s="291"/>
      <c r="R241" s="291"/>
      <c r="S241" s="291"/>
      <c r="T241" s="291"/>
      <c r="U241" s="291"/>
      <c r="V241" s="291"/>
      <c r="W241" s="291"/>
      <c r="X241" s="2"/>
      <c r="Y241" s="2"/>
      <c r="Z241" s="2"/>
      <c r="AA241" s="4"/>
    </row>
    <row r="242" spans="4:27">
      <c r="D242" s="2"/>
      <c r="E242" s="2"/>
      <c r="F242" s="2"/>
      <c r="G242" s="2"/>
      <c r="H242" s="2"/>
      <c r="I242" s="291"/>
      <c r="J242" s="291"/>
      <c r="K242" s="291"/>
      <c r="L242" s="291"/>
      <c r="M242" s="291"/>
      <c r="N242" s="291"/>
      <c r="O242" s="291"/>
      <c r="P242" s="291"/>
      <c r="Q242" s="291"/>
      <c r="R242" s="291"/>
      <c r="S242" s="291"/>
      <c r="T242" s="291"/>
      <c r="U242" s="291"/>
      <c r="V242" s="291"/>
      <c r="W242" s="291"/>
      <c r="X242" s="2"/>
      <c r="Y242" s="2"/>
      <c r="Z242" s="2"/>
      <c r="AA242" s="4"/>
    </row>
    <row r="243" spans="4:27">
      <c r="D243" s="2"/>
      <c r="E243" s="2"/>
      <c r="F243" s="2"/>
      <c r="G243" s="2"/>
      <c r="H243" s="2"/>
      <c r="I243" s="291"/>
      <c r="J243" s="291"/>
      <c r="K243" s="291"/>
      <c r="L243" s="291"/>
      <c r="M243" s="291"/>
      <c r="N243" s="291"/>
      <c r="O243" s="291"/>
      <c r="P243" s="291"/>
      <c r="Q243" s="291"/>
      <c r="R243" s="291"/>
      <c r="S243" s="291"/>
      <c r="T243" s="291"/>
      <c r="U243" s="291"/>
      <c r="V243" s="291"/>
      <c r="W243" s="291"/>
      <c r="X243" s="2"/>
      <c r="Y243" s="2"/>
      <c r="Z243" s="2"/>
      <c r="AA243" s="4"/>
    </row>
    <row r="244" spans="4:27">
      <c r="D244" s="2"/>
      <c r="E244" s="2"/>
      <c r="F244" s="2"/>
      <c r="G244" s="2"/>
      <c r="H244" s="2"/>
      <c r="I244" s="291"/>
      <c r="J244" s="291"/>
      <c r="K244" s="291"/>
      <c r="L244" s="291"/>
      <c r="M244" s="291"/>
      <c r="N244" s="291"/>
      <c r="O244" s="291"/>
      <c r="P244" s="291"/>
      <c r="Q244" s="291"/>
      <c r="R244" s="291"/>
      <c r="S244" s="291"/>
      <c r="T244" s="291"/>
      <c r="U244" s="291"/>
      <c r="V244" s="291"/>
      <c r="W244" s="291"/>
      <c r="X244" s="2"/>
      <c r="Y244" s="2"/>
      <c r="Z244" s="2"/>
      <c r="AA244" s="4"/>
    </row>
    <row r="245" spans="4:27">
      <c r="D245" s="2"/>
      <c r="E245" s="2"/>
      <c r="F245" s="2"/>
      <c r="G245" s="2"/>
      <c r="H245" s="2"/>
      <c r="I245" s="291"/>
      <c r="J245" s="291"/>
      <c r="K245" s="291"/>
      <c r="L245" s="291"/>
      <c r="M245" s="291"/>
      <c r="N245" s="291"/>
      <c r="O245" s="291"/>
      <c r="P245" s="291"/>
      <c r="Q245" s="291"/>
      <c r="R245" s="291"/>
      <c r="S245" s="291"/>
      <c r="T245" s="291"/>
      <c r="U245" s="291"/>
      <c r="V245" s="291"/>
      <c r="W245" s="291"/>
      <c r="X245" s="2"/>
      <c r="Y245" s="2"/>
      <c r="Z245" s="2"/>
      <c r="AA245" s="4"/>
    </row>
    <row r="246" spans="4:27">
      <c r="D246" s="2"/>
      <c r="E246" s="2"/>
      <c r="F246" s="2"/>
      <c r="G246" s="2"/>
      <c r="H246" s="2"/>
      <c r="I246" s="291"/>
      <c r="J246" s="291"/>
      <c r="K246" s="291"/>
      <c r="L246" s="291"/>
      <c r="M246" s="291"/>
      <c r="N246" s="291"/>
      <c r="O246" s="291"/>
      <c r="P246" s="291"/>
      <c r="Q246" s="291"/>
      <c r="R246" s="291"/>
      <c r="S246" s="291"/>
      <c r="T246" s="291"/>
      <c r="U246" s="291"/>
      <c r="V246" s="291"/>
      <c r="W246" s="291"/>
      <c r="X246" s="2"/>
      <c r="Y246" s="2"/>
      <c r="Z246" s="2"/>
      <c r="AA246" s="4"/>
    </row>
    <row r="247" spans="4:27">
      <c r="D247" s="2"/>
      <c r="E247" s="2"/>
      <c r="F247" s="2"/>
      <c r="G247" s="2"/>
      <c r="H247" s="2"/>
      <c r="I247" s="291"/>
      <c r="J247" s="291"/>
      <c r="K247" s="291"/>
      <c r="L247" s="291"/>
      <c r="M247" s="291"/>
      <c r="N247" s="291"/>
      <c r="O247" s="291"/>
      <c r="P247" s="291"/>
      <c r="Q247" s="291"/>
      <c r="R247" s="291"/>
      <c r="S247" s="291"/>
      <c r="T247" s="291"/>
      <c r="U247" s="291"/>
      <c r="V247" s="291"/>
      <c r="W247" s="291"/>
      <c r="X247" s="2"/>
      <c r="Y247" s="2"/>
      <c r="Z247" s="2"/>
      <c r="AA247" s="4"/>
    </row>
    <row r="248" spans="4:27">
      <c r="D248" s="2"/>
      <c r="E248" s="2"/>
      <c r="F248" s="2"/>
      <c r="G248" s="2"/>
      <c r="H248" s="2"/>
      <c r="I248" s="291"/>
      <c r="J248" s="291"/>
      <c r="K248" s="291"/>
      <c r="L248" s="291"/>
      <c r="M248" s="291"/>
      <c r="N248" s="291"/>
      <c r="O248" s="291"/>
      <c r="P248" s="291"/>
      <c r="Q248" s="291"/>
      <c r="R248" s="291"/>
      <c r="S248" s="291"/>
      <c r="T248" s="291"/>
      <c r="U248" s="291"/>
      <c r="V248" s="291"/>
      <c r="W248" s="291"/>
      <c r="X248" s="2"/>
      <c r="Y248" s="2"/>
      <c r="Z248" s="2"/>
      <c r="AA248" s="4"/>
    </row>
    <row r="249" spans="4:27">
      <c r="D249" s="2"/>
      <c r="E249" s="2"/>
      <c r="F249" s="2"/>
      <c r="G249" s="2"/>
      <c r="H249" s="2"/>
      <c r="I249" s="291"/>
      <c r="J249" s="291"/>
      <c r="K249" s="291"/>
      <c r="L249" s="291"/>
      <c r="M249" s="291"/>
      <c r="N249" s="291"/>
      <c r="O249" s="291"/>
      <c r="P249" s="291"/>
      <c r="Q249" s="291"/>
      <c r="R249" s="291"/>
      <c r="S249" s="291"/>
      <c r="T249" s="291"/>
      <c r="U249" s="291"/>
      <c r="V249" s="291"/>
      <c r="W249" s="291"/>
      <c r="X249" s="2"/>
      <c r="Y249" s="2"/>
      <c r="Z249" s="2"/>
      <c r="AA249" s="4"/>
    </row>
    <row r="250" spans="4:27">
      <c r="D250" s="2"/>
      <c r="E250" s="2"/>
      <c r="F250" s="2"/>
      <c r="G250" s="2"/>
      <c r="H250" s="2"/>
      <c r="I250" s="291"/>
      <c r="J250" s="291"/>
      <c r="K250" s="291"/>
      <c r="L250" s="291"/>
      <c r="M250" s="291"/>
      <c r="N250" s="291"/>
      <c r="O250" s="291"/>
      <c r="P250" s="291"/>
      <c r="Q250" s="291"/>
      <c r="R250" s="291"/>
      <c r="S250" s="291"/>
      <c r="T250" s="291"/>
      <c r="U250" s="291"/>
      <c r="V250" s="291"/>
      <c r="W250" s="291"/>
      <c r="X250" s="2"/>
      <c r="Y250" s="2"/>
      <c r="Z250" s="2"/>
      <c r="AA250" s="4"/>
    </row>
    <row r="251" spans="4:27">
      <c r="D251" s="2"/>
      <c r="E251" s="2"/>
      <c r="F251" s="2"/>
      <c r="G251" s="2"/>
      <c r="H251" s="2"/>
      <c r="I251" s="291"/>
      <c r="J251" s="291"/>
      <c r="K251" s="291"/>
      <c r="L251" s="291"/>
      <c r="M251" s="291"/>
      <c r="N251" s="291"/>
      <c r="O251" s="291"/>
      <c r="P251" s="291"/>
      <c r="Q251" s="291"/>
      <c r="R251" s="291"/>
      <c r="S251" s="291"/>
      <c r="T251" s="291"/>
      <c r="U251" s="291"/>
      <c r="V251" s="291"/>
      <c r="W251" s="291"/>
      <c r="X251" s="2"/>
      <c r="Y251" s="2"/>
      <c r="Z251" s="2"/>
      <c r="AA251" s="4"/>
    </row>
    <row r="252" spans="4:27">
      <c r="D252" s="2"/>
      <c r="E252" s="2"/>
      <c r="F252" s="2"/>
      <c r="G252" s="2"/>
      <c r="H252" s="2"/>
      <c r="I252" s="291"/>
      <c r="J252" s="291"/>
      <c r="K252" s="291"/>
      <c r="L252" s="291"/>
      <c r="M252" s="291"/>
      <c r="N252" s="291"/>
      <c r="O252" s="291"/>
      <c r="P252" s="291"/>
      <c r="Q252" s="291"/>
      <c r="R252" s="291"/>
      <c r="S252" s="291"/>
      <c r="T252" s="291"/>
      <c r="U252" s="291"/>
      <c r="V252" s="291"/>
      <c r="W252" s="291"/>
      <c r="X252" s="2"/>
      <c r="Y252" s="2"/>
      <c r="Z252" s="2"/>
      <c r="AA252" s="4"/>
    </row>
    <row r="253" spans="4:27">
      <c r="D253" s="2"/>
      <c r="E253" s="2"/>
      <c r="F253" s="2"/>
      <c r="G253" s="2"/>
      <c r="H253" s="2"/>
      <c r="I253" s="291"/>
      <c r="J253" s="291"/>
      <c r="K253" s="291"/>
      <c r="L253" s="291"/>
      <c r="M253" s="291"/>
      <c r="N253" s="291"/>
      <c r="O253" s="291"/>
      <c r="P253" s="291"/>
      <c r="Q253" s="291"/>
      <c r="R253" s="291"/>
      <c r="S253" s="291"/>
      <c r="T253" s="291"/>
      <c r="U253" s="291"/>
      <c r="V253" s="291"/>
      <c r="W253" s="291"/>
      <c r="X253" s="2"/>
      <c r="Y253" s="2"/>
      <c r="Z253" s="2"/>
      <c r="AA253" s="4"/>
    </row>
    <row r="254" spans="4:27">
      <c r="D254" s="2"/>
      <c r="E254" s="2"/>
      <c r="F254" s="2"/>
      <c r="G254" s="2"/>
      <c r="H254" s="2"/>
      <c r="I254" s="291"/>
      <c r="J254" s="291"/>
      <c r="K254" s="291"/>
      <c r="L254" s="291"/>
      <c r="M254" s="291"/>
      <c r="N254" s="291"/>
      <c r="O254" s="291"/>
      <c r="P254" s="291"/>
      <c r="Q254" s="291"/>
      <c r="R254" s="291"/>
      <c r="S254" s="291"/>
      <c r="T254" s="291"/>
      <c r="U254" s="291"/>
      <c r="V254" s="291"/>
      <c r="W254" s="291"/>
      <c r="X254" s="2"/>
      <c r="Y254" s="2"/>
      <c r="Z254" s="2"/>
      <c r="AA254" s="4"/>
    </row>
    <row r="255" spans="4:27">
      <c r="D255" s="2"/>
      <c r="E255" s="2"/>
      <c r="F255" s="2"/>
      <c r="G255" s="2"/>
      <c r="H255" s="2"/>
      <c r="I255" s="291"/>
      <c r="J255" s="291"/>
      <c r="K255" s="291"/>
      <c r="L255" s="291"/>
      <c r="M255" s="291"/>
      <c r="N255" s="291"/>
      <c r="O255" s="291"/>
      <c r="P255" s="291"/>
      <c r="Q255" s="291"/>
      <c r="R255" s="291"/>
      <c r="S255" s="291"/>
      <c r="T255" s="291"/>
      <c r="U255" s="291"/>
      <c r="V255" s="291"/>
      <c r="W255" s="291"/>
      <c r="X255" s="2"/>
      <c r="Y255" s="2"/>
      <c r="Z255" s="2"/>
      <c r="AA255" s="4"/>
    </row>
    <row r="256" spans="4:27">
      <c r="D256" s="2"/>
      <c r="E256" s="2"/>
      <c r="F256" s="2"/>
      <c r="G256" s="2"/>
      <c r="H256" s="2"/>
      <c r="I256" s="291"/>
      <c r="J256" s="291"/>
      <c r="K256" s="291"/>
      <c r="L256" s="291"/>
      <c r="M256" s="291"/>
      <c r="N256" s="291"/>
      <c r="O256" s="291"/>
      <c r="P256" s="291"/>
      <c r="Q256" s="291"/>
      <c r="R256" s="291"/>
      <c r="S256" s="291"/>
      <c r="T256" s="291"/>
      <c r="U256" s="291"/>
      <c r="V256" s="291"/>
      <c r="W256" s="291"/>
      <c r="X256" s="2"/>
      <c r="Y256" s="2"/>
      <c r="Z256" s="2"/>
      <c r="AA256" s="4"/>
    </row>
    <row r="257" spans="4:27">
      <c r="D257" s="2"/>
      <c r="E257" s="2"/>
      <c r="F257" s="2"/>
      <c r="G257" s="2"/>
      <c r="H257" s="2"/>
      <c r="I257" s="291"/>
      <c r="J257" s="291"/>
      <c r="K257" s="291"/>
      <c r="L257" s="291"/>
      <c r="M257" s="291"/>
      <c r="N257" s="291"/>
      <c r="O257" s="291"/>
      <c r="P257" s="291"/>
      <c r="Q257" s="291"/>
      <c r="R257" s="291"/>
      <c r="S257" s="291"/>
      <c r="T257" s="291"/>
      <c r="U257" s="291"/>
      <c r="V257" s="291"/>
      <c r="W257" s="291"/>
      <c r="X257" s="2"/>
      <c r="Y257" s="2"/>
      <c r="Z257" s="2"/>
      <c r="AA257" s="4"/>
    </row>
    <row r="258" spans="4:27">
      <c r="D258" s="2"/>
      <c r="E258" s="2"/>
      <c r="F258" s="2"/>
      <c r="G258" s="2"/>
      <c r="H258" s="2"/>
      <c r="I258" s="291"/>
      <c r="J258" s="291"/>
      <c r="K258" s="291"/>
      <c r="L258" s="291"/>
      <c r="M258" s="291"/>
      <c r="N258" s="291"/>
      <c r="O258" s="291"/>
      <c r="P258" s="291"/>
      <c r="Q258" s="291"/>
      <c r="R258" s="291"/>
      <c r="S258" s="291"/>
      <c r="T258" s="291"/>
      <c r="U258" s="291"/>
      <c r="V258" s="291"/>
      <c r="W258" s="291"/>
      <c r="X258" s="2"/>
      <c r="Y258" s="2"/>
      <c r="Z258" s="2"/>
      <c r="AA258" s="4"/>
    </row>
    <row r="259" spans="4:27">
      <c r="D259" s="2"/>
      <c r="E259" s="2"/>
      <c r="F259" s="2"/>
      <c r="G259" s="2"/>
      <c r="H259" s="2"/>
      <c r="I259" s="291"/>
      <c r="J259" s="291"/>
      <c r="K259" s="291"/>
      <c r="L259" s="291"/>
      <c r="M259" s="291"/>
      <c r="N259" s="291"/>
      <c r="O259" s="291"/>
      <c r="P259" s="291"/>
      <c r="Q259" s="291"/>
      <c r="R259" s="291"/>
      <c r="S259" s="291"/>
      <c r="T259" s="291"/>
      <c r="U259" s="291"/>
      <c r="V259" s="291"/>
      <c r="W259" s="291"/>
      <c r="X259" s="2"/>
      <c r="Y259" s="2"/>
      <c r="Z259" s="2"/>
      <c r="AA259" s="4"/>
    </row>
    <row r="260" spans="4:27">
      <c r="D260" s="2"/>
      <c r="E260" s="2"/>
      <c r="F260" s="2"/>
      <c r="G260" s="2"/>
      <c r="H260" s="2"/>
      <c r="I260" s="291"/>
      <c r="J260" s="291"/>
      <c r="K260" s="291"/>
      <c r="L260" s="291"/>
      <c r="M260" s="291"/>
      <c r="N260" s="291"/>
      <c r="O260" s="291"/>
      <c r="P260" s="291"/>
      <c r="Q260" s="291"/>
      <c r="R260" s="291"/>
      <c r="S260" s="291"/>
      <c r="T260" s="291"/>
      <c r="U260" s="291"/>
      <c r="V260" s="291"/>
      <c r="W260" s="291"/>
      <c r="X260" s="2"/>
      <c r="Y260" s="2"/>
      <c r="Z260" s="2"/>
      <c r="AA260" s="4"/>
    </row>
    <row r="261" spans="4:27">
      <c r="D261" s="2"/>
      <c r="E261" s="2"/>
      <c r="F261" s="2"/>
      <c r="G261" s="2"/>
      <c r="H261" s="2"/>
      <c r="I261" s="291"/>
      <c r="J261" s="291"/>
      <c r="K261" s="291"/>
      <c r="L261" s="291"/>
      <c r="M261" s="291"/>
      <c r="N261" s="291"/>
      <c r="O261" s="291"/>
      <c r="P261" s="291"/>
      <c r="Q261" s="291"/>
      <c r="R261" s="291"/>
      <c r="S261" s="291"/>
      <c r="T261" s="291"/>
      <c r="U261" s="291"/>
      <c r="V261" s="291"/>
      <c r="W261" s="291"/>
      <c r="X261" s="2"/>
      <c r="Y261" s="2"/>
      <c r="Z261" s="2"/>
      <c r="AA261" s="4"/>
    </row>
    <row r="262" spans="4:27">
      <c r="D262" s="2"/>
      <c r="E262" s="2"/>
      <c r="F262" s="2"/>
      <c r="G262" s="2"/>
      <c r="H262" s="2"/>
      <c r="I262" s="291"/>
      <c r="J262" s="291"/>
      <c r="K262" s="291"/>
      <c r="L262" s="291"/>
      <c r="M262" s="291"/>
      <c r="N262" s="291"/>
      <c r="O262" s="291"/>
      <c r="P262" s="291"/>
      <c r="Q262" s="291"/>
      <c r="R262" s="291"/>
      <c r="S262" s="291"/>
      <c r="T262" s="291"/>
      <c r="U262" s="291"/>
      <c r="V262" s="291"/>
      <c r="W262" s="291"/>
      <c r="X262" s="2"/>
      <c r="Y262" s="2"/>
      <c r="Z262" s="2"/>
      <c r="AA262" s="4"/>
    </row>
    <row r="263" spans="4:27">
      <c r="D263" s="2"/>
      <c r="E263" s="2"/>
      <c r="F263" s="2"/>
      <c r="G263" s="2"/>
      <c r="H263" s="2"/>
      <c r="I263" s="291"/>
      <c r="J263" s="291"/>
      <c r="K263" s="291"/>
      <c r="L263" s="291"/>
      <c r="M263" s="291"/>
      <c r="N263" s="291"/>
      <c r="O263" s="291"/>
      <c r="P263" s="291"/>
      <c r="Q263" s="291"/>
      <c r="R263" s="291"/>
      <c r="S263" s="291"/>
      <c r="T263" s="291"/>
      <c r="U263" s="291"/>
      <c r="V263" s="291"/>
      <c r="W263" s="291"/>
      <c r="X263" s="2"/>
      <c r="Y263" s="2"/>
      <c r="Z263" s="2"/>
      <c r="AA263" s="4"/>
    </row>
    <row r="264" spans="4:27">
      <c r="D264" s="2"/>
      <c r="E264" s="2"/>
      <c r="F264" s="2"/>
      <c r="G264" s="2"/>
      <c r="H264" s="2"/>
      <c r="I264" s="291"/>
      <c r="J264" s="291"/>
      <c r="K264" s="291"/>
      <c r="L264" s="291"/>
      <c r="M264" s="291"/>
      <c r="N264" s="291"/>
      <c r="O264" s="291"/>
      <c r="P264" s="291"/>
      <c r="Q264" s="291"/>
      <c r="R264" s="291"/>
      <c r="S264" s="291"/>
      <c r="T264" s="291"/>
      <c r="U264" s="291"/>
      <c r="V264" s="291"/>
      <c r="W264" s="291"/>
      <c r="X264" s="2"/>
      <c r="Y264" s="2"/>
      <c r="Z264" s="2"/>
      <c r="AA264" s="4"/>
    </row>
    <row r="265" spans="4:27">
      <c r="D265" s="2"/>
      <c r="E265" s="2"/>
      <c r="F265" s="2"/>
      <c r="G265" s="2"/>
      <c r="H265" s="2"/>
      <c r="I265" s="291"/>
      <c r="J265" s="291"/>
      <c r="K265" s="291"/>
      <c r="L265" s="291"/>
      <c r="M265" s="291"/>
      <c r="N265" s="291"/>
      <c r="O265" s="291"/>
      <c r="P265" s="291"/>
      <c r="Q265" s="291"/>
      <c r="R265" s="291"/>
      <c r="S265" s="291"/>
      <c r="T265" s="291"/>
      <c r="U265" s="291"/>
      <c r="V265" s="291"/>
      <c r="W265" s="291"/>
      <c r="X265" s="2"/>
      <c r="Y265" s="2"/>
      <c r="Z265" s="2"/>
      <c r="AA265" s="4"/>
    </row>
    <row r="266" spans="4:27">
      <c r="D266" s="2"/>
      <c r="E266" s="2"/>
      <c r="F266" s="2"/>
      <c r="G266" s="2"/>
      <c r="H266" s="2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1"/>
      <c r="V266" s="291"/>
      <c r="W266" s="291"/>
      <c r="X266" s="2"/>
      <c r="Y266" s="2"/>
      <c r="Z266" s="2"/>
      <c r="AA266" s="4"/>
    </row>
    <row r="267" spans="4:27">
      <c r="D267" s="2"/>
      <c r="E267" s="2"/>
      <c r="F267" s="2"/>
      <c r="G267" s="2"/>
      <c r="H267" s="2"/>
      <c r="I267" s="291"/>
      <c r="J267" s="291"/>
      <c r="K267" s="291"/>
      <c r="L267" s="291"/>
      <c r="M267" s="291"/>
      <c r="N267" s="291"/>
      <c r="O267" s="291"/>
      <c r="P267" s="291"/>
      <c r="Q267" s="291"/>
      <c r="R267" s="291"/>
      <c r="S267" s="291"/>
      <c r="T267" s="291"/>
      <c r="U267" s="291"/>
      <c r="V267" s="291"/>
      <c r="W267" s="291"/>
      <c r="X267" s="2"/>
      <c r="Y267" s="2"/>
      <c r="Z267" s="2"/>
      <c r="AA267" s="4"/>
    </row>
    <row r="268" spans="4:27">
      <c r="D268" s="2"/>
      <c r="E268" s="2"/>
      <c r="F268" s="2"/>
      <c r="G268" s="2"/>
      <c r="H268" s="2"/>
      <c r="I268" s="291"/>
      <c r="J268" s="291"/>
      <c r="K268" s="291"/>
      <c r="L268" s="291"/>
      <c r="M268" s="291"/>
      <c r="N268" s="291"/>
      <c r="O268" s="291"/>
      <c r="P268" s="291"/>
      <c r="Q268" s="291"/>
      <c r="R268" s="291"/>
      <c r="S268" s="291"/>
      <c r="T268" s="291"/>
      <c r="U268" s="291"/>
      <c r="V268" s="291"/>
      <c r="W268" s="291"/>
      <c r="X268" s="2"/>
      <c r="Y268" s="2"/>
      <c r="Z268" s="2"/>
      <c r="AA268" s="4"/>
    </row>
    <row r="269" spans="4:27">
      <c r="D269" s="2"/>
      <c r="E269" s="2"/>
      <c r="F269" s="2"/>
      <c r="G269" s="2"/>
      <c r="H269" s="2"/>
      <c r="I269" s="291"/>
      <c r="J269" s="291"/>
      <c r="K269" s="291"/>
      <c r="L269" s="291"/>
      <c r="M269" s="291"/>
      <c r="N269" s="291"/>
      <c r="O269" s="291"/>
      <c r="P269" s="291"/>
      <c r="Q269" s="291"/>
      <c r="R269" s="291"/>
      <c r="S269" s="291"/>
      <c r="T269" s="291"/>
      <c r="U269" s="291"/>
      <c r="V269" s="291"/>
      <c r="W269" s="291"/>
      <c r="X269" s="2"/>
      <c r="Y269" s="2"/>
      <c r="Z269" s="2"/>
      <c r="AA269" s="4"/>
    </row>
    <row r="270" spans="4:27">
      <c r="D270" s="2"/>
      <c r="E270" s="2"/>
      <c r="F270" s="2"/>
      <c r="G270" s="2"/>
      <c r="H270" s="2"/>
      <c r="I270" s="291"/>
      <c r="J270" s="291"/>
      <c r="K270" s="291"/>
      <c r="L270" s="291"/>
      <c r="M270" s="291"/>
      <c r="N270" s="291"/>
      <c r="O270" s="291"/>
      <c r="P270" s="291"/>
      <c r="Q270" s="291"/>
      <c r="R270" s="291"/>
      <c r="S270" s="291"/>
      <c r="T270" s="291"/>
      <c r="U270" s="291"/>
      <c r="V270" s="291"/>
      <c r="W270" s="291"/>
      <c r="X270" s="2"/>
      <c r="Y270" s="2"/>
      <c r="Z270" s="2"/>
      <c r="AA270" s="4"/>
    </row>
    <row r="271" spans="4:27">
      <c r="D271" s="2"/>
      <c r="E271" s="2"/>
      <c r="F271" s="2"/>
      <c r="G271" s="2"/>
      <c r="H271" s="2"/>
      <c r="I271" s="291"/>
      <c r="J271" s="291"/>
      <c r="K271" s="291"/>
      <c r="L271" s="291"/>
      <c r="M271" s="291"/>
      <c r="N271" s="291"/>
      <c r="O271" s="291"/>
      <c r="P271" s="291"/>
      <c r="Q271" s="291"/>
      <c r="R271" s="291"/>
      <c r="S271" s="291"/>
      <c r="T271" s="291"/>
      <c r="U271" s="291"/>
      <c r="V271" s="291"/>
      <c r="W271" s="291"/>
      <c r="X271" s="2"/>
      <c r="Y271" s="2"/>
      <c r="Z271" s="2"/>
      <c r="AA271" s="4"/>
    </row>
    <row r="272" spans="4:27">
      <c r="D272" s="2"/>
      <c r="E272" s="2"/>
      <c r="F272" s="2"/>
      <c r="G272" s="2"/>
      <c r="H272" s="2"/>
      <c r="I272" s="291"/>
      <c r="J272" s="291"/>
      <c r="K272" s="291"/>
      <c r="L272" s="291"/>
      <c r="M272" s="291"/>
      <c r="N272" s="291"/>
      <c r="O272" s="291"/>
      <c r="P272" s="291"/>
      <c r="Q272" s="291"/>
      <c r="R272" s="291"/>
      <c r="S272" s="291"/>
      <c r="T272" s="291"/>
      <c r="U272" s="291"/>
      <c r="V272" s="291"/>
      <c r="W272" s="291"/>
      <c r="X272" s="2"/>
      <c r="Y272" s="2"/>
      <c r="Z272" s="2"/>
      <c r="AA272" s="4"/>
    </row>
    <row r="273" spans="4:27">
      <c r="D273" s="2"/>
      <c r="E273" s="2"/>
      <c r="F273" s="2"/>
      <c r="G273" s="2"/>
      <c r="H273" s="2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1"/>
      <c r="V273" s="291"/>
      <c r="W273" s="291"/>
      <c r="X273" s="2"/>
      <c r="Y273" s="2"/>
      <c r="Z273" s="2"/>
      <c r="AA273" s="4"/>
    </row>
    <row r="274" spans="4:27">
      <c r="D274" s="2"/>
      <c r="E274" s="2"/>
      <c r="F274" s="2"/>
      <c r="G274" s="2"/>
      <c r="H274" s="2"/>
      <c r="I274" s="291"/>
      <c r="J274" s="291"/>
      <c r="K274" s="291"/>
      <c r="L274" s="291"/>
      <c r="M274" s="291"/>
      <c r="N274" s="291"/>
      <c r="O274" s="291"/>
      <c r="P274" s="291"/>
      <c r="Q274" s="291"/>
      <c r="R274" s="291"/>
      <c r="S274" s="291"/>
      <c r="T274" s="291"/>
      <c r="U274" s="291"/>
      <c r="V274" s="291"/>
      <c r="W274" s="291"/>
      <c r="X274" s="2"/>
      <c r="Y274" s="2"/>
      <c r="Z274" s="2"/>
      <c r="AA274" s="4"/>
    </row>
    <row r="275" spans="4:27">
      <c r="D275" s="2"/>
      <c r="E275" s="2"/>
      <c r="F275" s="2"/>
      <c r="G275" s="2"/>
      <c r="H275" s="2"/>
      <c r="I275" s="291"/>
      <c r="J275" s="291"/>
      <c r="K275" s="291"/>
      <c r="L275" s="291"/>
      <c r="M275" s="291"/>
      <c r="N275" s="291"/>
      <c r="O275" s="291"/>
      <c r="P275" s="291"/>
      <c r="Q275" s="291"/>
      <c r="R275" s="291"/>
      <c r="S275" s="291"/>
      <c r="T275" s="291"/>
      <c r="U275" s="291"/>
      <c r="V275" s="291"/>
      <c r="W275" s="291"/>
      <c r="X275" s="2"/>
      <c r="Y275" s="2"/>
      <c r="Z275" s="2"/>
      <c r="AA275" s="4"/>
    </row>
    <row r="276" spans="4:27">
      <c r="D276" s="2"/>
      <c r="E276" s="2"/>
      <c r="F276" s="2"/>
      <c r="G276" s="2"/>
      <c r="H276" s="2"/>
      <c r="I276" s="291"/>
      <c r="J276" s="291"/>
      <c r="K276" s="291"/>
      <c r="L276" s="291"/>
      <c r="M276" s="291"/>
      <c r="N276" s="291"/>
      <c r="O276" s="291"/>
      <c r="P276" s="291"/>
      <c r="Q276" s="291"/>
      <c r="R276" s="291"/>
      <c r="S276" s="291"/>
      <c r="T276" s="291"/>
      <c r="U276" s="291"/>
      <c r="V276" s="291"/>
      <c r="W276" s="291"/>
      <c r="X276" s="2"/>
      <c r="Y276" s="2"/>
      <c r="Z276" s="2"/>
      <c r="AA276" s="4"/>
    </row>
    <row r="277" spans="4:27">
      <c r="D277" s="2"/>
      <c r="E277" s="2"/>
      <c r="F277" s="2"/>
      <c r="G277" s="2"/>
      <c r="H277" s="2"/>
      <c r="I277" s="291"/>
      <c r="J277" s="291"/>
      <c r="K277" s="291"/>
      <c r="L277" s="291"/>
      <c r="M277" s="291"/>
      <c r="N277" s="291"/>
      <c r="O277" s="291"/>
      <c r="P277" s="291"/>
      <c r="Q277" s="291"/>
      <c r="R277" s="291"/>
      <c r="S277" s="291"/>
      <c r="T277" s="291"/>
      <c r="U277" s="291"/>
      <c r="V277" s="291"/>
      <c r="W277" s="291"/>
      <c r="X277" s="2"/>
      <c r="Y277" s="2"/>
      <c r="Z277" s="2"/>
      <c r="AA277" s="4"/>
    </row>
    <row r="278" spans="4:27">
      <c r="D278" s="2"/>
      <c r="E278" s="2"/>
      <c r="F278" s="2"/>
      <c r="G278" s="2"/>
      <c r="H278" s="2"/>
      <c r="I278" s="291"/>
      <c r="J278" s="291"/>
      <c r="K278" s="291"/>
      <c r="L278" s="291"/>
      <c r="M278" s="291"/>
      <c r="N278" s="291"/>
      <c r="O278" s="291"/>
      <c r="P278" s="291"/>
      <c r="Q278" s="291"/>
      <c r="R278" s="291"/>
      <c r="S278" s="291"/>
      <c r="T278" s="291"/>
      <c r="U278" s="291"/>
      <c r="V278" s="291"/>
      <c r="W278" s="291"/>
      <c r="X278" s="2"/>
      <c r="Y278" s="2"/>
      <c r="Z278" s="2"/>
      <c r="AA278" s="4"/>
    </row>
    <row r="279" spans="4:27">
      <c r="D279" s="2"/>
      <c r="E279" s="2"/>
      <c r="F279" s="2"/>
      <c r="G279" s="2"/>
      <c r="H279" s="2"/>
      <c r="I279" s="291"/>
      <c r="J279" s="291"/>
      <c r="K279" s="291"/>
      <c r="L279" s="291"/>
      <c r="M279" s="291"/>
      <c r="N279" s="291"/>
      <c r="O279" s="291"/>
      <c r="P279" s="291"/>
      <c r="Q279" s="291"/>
      <c r="R279" s="291"/>
      <c r="S279" s="291"/>
      <c r="T279" s="291"/>
      <c r="U279" s="291"/>
      <c r="V279" s="291"/>
      <c r="W279" s="291"/>
      <c r="X279" s="2"/>
      <c r="Y279" s="2"/>
      <c r="Z279" s="2"/>
      <c r="AA279" s="4"/>
    </row>
    <row r="280" spans="4:27">
      <c r="D280" s="2"/>
      <c r="E280" s="2"/>
      <c r="F280" s="2"/>
      <c r="G280" s="2"/>
      <c r="H280" s="2"/>
      <c r="I280" s="291"/>
      <c r="J280" s="291"/>
      <c r="K280" s="291"/>
      <c r="L280" s="291"/>
      <c r="M280" s="291"/>
      <c r="N280" s="291"/>
      <c r="O280" s="291"/>
      <c r="P280" s="291"/>
      <c r="Q280" s="291"/>
      <c r="R280" s="291"/>
      <c r="S280" s="291"/>
      <c r="T280" s="291"/>
      <c r="U280" s="291"/>
      <c r="V280" s="291"/>
      <c r="W280" s="291"/>
      <c r="X280" s="2"/>
      <c r="Y280" s="2"/>
      <c r="Z280" s="2"/>
      <c r="AA280" s="4"/>
    </row>
    <row r="281" spans="4:27">
      <c r="D281" s="2"/>
      <c r="E281" s="2"/>
      <c r="F281" s="2"/>
      <c r="G281" s="2"/>
      <c r="H281" s="2"/>
      <c r="I281" s="291"/>
      <c r="J281" s="291"/>
      <c r="K281" s="291"/>
      <c r="L281" s="291"/>
      <c r="M281" s="291"/>
      <c r="N281" s="291"/>
      <c r="O281" s="291"/>
      <c r="P281" s="291"/>
      <c r="Q281" s="291"/>
      <c r="R281" s="291"/>
      <c r="S281" s="291"/>
      <c r="T281" s="291"/>
      <c r="U281" s="291"/>
      <c r="V281" s="291"/>
      <c r="W281" s="291"/>
      <c r="X281" s="2"/>
      <c r="Y281" s="2"/>
      <c r="Z281" s="2"/>
      <c r="AA281" s="4"/>
    </row>
    <row r="282" spans="4:27">
      <c r="D282" s="2"/>
      <c r="E282" s="2"/>
      <c r="F282" s="2"/>
      <c r="G282" s="2"/>
      <c r="H282" s="2"/>
      <c r="I282" s="291"/>
      <c r="J282" s="291"/>
      <c r="K282" s="291"/>
      <c r="L282" s="291"/>
      <c r="M282" s="291"/>
      <c r="N282" s="291"/>
      <c r="O282" s="291"/>
      <c r="P282" s="291"/>
      <c r="Q282" s="291"/>
      <c r="R282" s="291"/>
      <c r="S282" s="291"/>
      <c r="T282" s="291"/>
      <c r="U282" s="291"/>
      <c r="V282" s="291"/>
      <c r="W282" s="291"/>
      <c r="X282" s="2"/>
      <c r="Y282" s="2"/>
      <c r="Z282" s="2"/>
      <c r="AA282" s="4"/>
    </row>
    <row r="283" spans="4:27">
      <c r="D283" s="2"/>
      <c r="E283" s="2"/>
      <c r="F283" s="2"/>
      <c r="G283" s="2"/>
      <c r="H283" s="2"/>
      <c r="I283" s="291"/>
      <c r="J283" s="291"/>
      <c r="K283" s="291"/>
      <c r="L283" s="291"/>
      <c r="M283" s="291"/>
      <c r="N283" s="291"/>
      <c r="O283" s="291"/>
      <c r="P283" s="291"/>
      <c r="Q283" s="291"/>
      <c r="R283" s="291"/>
      <c r="S283" s="291"/>
      <c r="T283" s="291"/>
      <c r="U283" s="291"/>
      <c r="V283" s="291"/>
      <c r="W283" s="291"/>
      <c r="X283" s="2"/>
      <c r="Y283" s="2"/>
      <c r="Z283" s="2"/>
      <c r="AA283" s="4"/>
    </row>
    <row r="284" spans="4:27">
      <c r="D284" s="2"/>
      <c r="E284" s="2"/>
      <c r="F284" s="2"/>
      <c r="G284" s="2"/>
      <c r="H284" s="2"/>
      <c r="I284" s="291"/>
      <c r="J284" s="291"/>
      <c r="K284" s="291"/>
      <c r="L284" s="291"/>
      <c r="M284" s="291"/>
      <c r="N284" s="291"/>
      <c r="O284" s="291"/>
      <c r="P284" s="291"/>
      <c r="Q284" s="291"/>
      <c r="R284" s="291"/>
      <c r="S284" s="291"/>
      <c r="T284" s="291"/>
      <c r="U284" s="291"/>
      <c r="V284" s="291"/>
      <c r="W284" s="291"/>
      <c r="X284" s="2"/>
      <c r="Y284" s="2"/>
      <c r="Z284" s="2"/>
      <c r="AA284" s="4"/>
    </row>
    <row r="285" spans="4:27">
      <c r="D285" s="2"/>
      <c r="E285" s="2"/>
      <c r="F285" s="2"/>
      <c r="G285" s="2"/>
      <c r="H285" s="2"/>
      <c r="I285" s="291"/>
      <c r="J285" s="291"/>
      <c r="K285" s="291"/>
      <c r="L285" s="291"/>
      <c r="M285" s="291"/>
      <c r="N285" s="291"/>
      <c r="O285" s="291"/>
      <c r="P285" s="291"/>
      <c r="Q285" s="291"/>
      <c r="R285" s="291"/>
      <c r="S285" s="291"/>
      <c r="T285" s="291"/>
      <c r="U285" s="291"/>
      <c r="V285" s="291"/>
      <c r="W285" s="291"/>
      <c r="X285" s="2"/>
      <c r="Y285" s="2"/>
      <c r="Z285" s="2"/>
      <c r="AA285" s="4"/>
    </row>
    <row r="286" spans="4:27">
      <c r="D286" s="2"/>
      <c r="E286" s="2"/>
      <c r="F286" s="2"/>
      <c r="G286" s="2"/>
      <c r="H286" s="2"/>
      <c r="I286" s="291"/>
      <c r="J286" s="291"/>
      <c r="K286" s="291"/>
      <c r="L286" s="291"/>
      <c r="M286" s="291"/>
      <c r="N286" s="291"/>
      <c r="O286" s="291"/>
      <c r="P286" s="291"/>
      <c r="Q286" s="291"/>
      <c r="R286" s="291"/>
      <c r="S286" s="291"/>
      <c r="T286" s="291"/>
      <c r="U286" s="291"/>
      <c r="V286" s="291"/>
      <c r="W286" s="291"/>
      <c r="X286" s="2"/>
      <c r="Y286" s="2"/>
      <c r="Z286" s="2"/>
      <c r="AA286" s="4"/>
    </row>
    <row r="287" spans="4:27">
      <c r="D287" s="2"/>
      <c r="E287" s="2"/>
      <c r="F287" s="2"/>
      <c r="G287" s="2"/>
      <c r="H287" s="2"/>
      <c r="I287" s="291"/>
      <c r="J287" s="291"/>
      <c r="K287" s="291"/>
      <c r="L287" s="291"/>
      <c r="M287" s="291"/>
      <c r="N287" s="291"/>
      <c r="O287" s="291"/>
      <c r="P287" s="291"/>
      <c r="Q287" s="291"/>
      <c r="R287" s="291"/>
      <c r="S287" s="291"/>
      <c r="T287" s="291"/>
      <c r="U287" s="291"/>
      <c r="V287" s="291"/>
      <c r="W287" s="291"/>
      <c r="X287" s="2"/>
      <c r="Y287" s="2"/>
      <c r="Z287" s="2"/>
      <c r="AA287" s="4"/>
    </row>
    <row r="288" spans="4:27">
      <c r="D288" s="2"/>
      <c r="E288" s="2"/>
      <c r="F288" s="2"/>
      <c r="G288" s="2"/>
      <c r="H288" s="2"/>
      <c r="I288" s="291"/>
      <c r="J288" s="291"/>
      <c r="K288" s="291"/>
      <c r="L288" s="291"/>
      <c r="M288" s="291"/>
      <c r="N288" s="291"/>
      <c r="O288" s="291"/>
      <c r="P288" s="291"/>
      <c r="Q288" s="291"/>
      <c r="R288" s="291"/>
      <c r="S288" s="291"/>
      <c r="T288" s="291"/>
      <c r="U288" s="291"/>
      <c r="V288" s="291"/>
      <c r="W288" s="291"/>
      <c r="X288" s="2"/>
      <c r="Y288" s="2"/>
      <c r="Z288" s="2"/>
      <c r="AA288" s="4"/>
    </row>
    <row r="289" spans="4:27">
      <c r="D289" s="2"/>
      <c r="E289" s="2"/>
      <c r="F289" s="2"/>
      <c r="G289" s="2"/>
      <c r="H289" s="2"/>
      <c r="I289" s="291"/>
      <c r="J289" s="291"/>
      <c r="K289" s="291"/>
      <c r="L289" s="291"/>
      <c r="M289" s="291"/>
      <c r="N289" s="291"/>
      <c r="O289" s="291"/>
      <c r="P289" s="291"/>
      <c r="Q289" s="291"/>
      <c r="R289" s="291"/>
      <c r="S289" s="291"/>
      <c r="T289" s="291"/>
      <c r="U289" s="291"/>
      <c r="V289" s="291"/>
      <c r="W289" s="291"/>
      <c r="X289" s="2"/>
      <c r="Y289" s="2"/>
      <c r="Z289" s="2"/>
      <c r="AA289" s="4"/>
    </row>
    <row r="290" spans="4:27">
      <c r="D290" s="2"/>
      <c r="E290" s="2"/>
      <c r="F290" s="2"/>
      <c r="G290" s="2"/>
      <c r="H290" s="2"/>
      <c r="I290" s="291"/>
      <c r="J290" s="291"/>
      <c r="K290" s="291"/>
      <c r="L290" s="291"/>
      <c r="M290" s="291"/>
      <c r="N290" s="291"/>
      <c r="O290" s="291"/>
      <c r="P290" s="291"/>
      <c r="Q290" s="291"/>
      <c r="R290" s="291"/>
      <c r="S290" s="291"/>
      <c r="T290" s="291"/>
      <c r="U290" s="291"/>
      <c r="V290" s="291"/>
      <c r="W290" s="291"/>
      <c r="X290" s="2"/>
      <c r="Y290" s="2"/>
      <c r="Z290" s="2"/>
      <c r="AA290" s="4"/>
    </row>
  </sheetData>
  <mergeCells count="30">
    <mergeCell ref="D7:D8"/>
    <mergeCell ref="E7:E8"/>
    <mergeCell ref="F7:H7"/>
    <mergeCell ref="J1:AA1"/>
    <mergeCell ref="J2:AA2"/>
    <mergeCell ref="J3:AA3"/>
    <mergeCell ref="J4:AA4"/>
    <mergeCell ref="J5:AA5"/>
    <mergeCell ref="A6:AA6"/>
    <mergeCell ref="R7:T7"/>
    <mergeCell ref="A7:A8"/>
    <mergeCell ref="B7:B8"/>
    <mergeCell ref="C7:C8"/>
    <mergeCell ref="A111:AA111"/>
    <mergeCell ref="AA7:AA8"/>
    <mergeCell ref="B10:AA10"/>
    <mergeCell ref="B11:AA11"/>
    <mergeCell ref="B72:C72"/>
    <mergeCell ref="B81:AA81"/>
    <mergeCell ref="B85:C85"/>
    <mergeCell ref="B100:C100"/>
    <mergeCell ref="B89:AA89"/>
    <mergeCell ref="B93:C93"/>
    <mergeCell ref="B96:AA96"/>
    <mergeCell ref="B98:C98"/>
    <mergeCell ref="U7:W7"/>
    <mergeCell ref="X7:Z7"/>
    <mergeCell ref="I7:K7"/>
    <mergeCell ref="L7:N7"/>
    <mergeCell ref="O7:Q7"/>
  </mergeCells>
  <phoneticPr fontId="28" type="noConversion"/>
  <pageMargins left="0.19685039370078741" right="0.19685039370078741" top="0.19685039370078741" bottom="0.23622047244094491" header="0.15748031496062992" footer="0.31496062992125984"/>
  <pageSetup paperSize="9" scale="53" orientation="landscape" r:id="rId1"/>
  <colBreaks count="1" manualBreakCount="1">
    <brk id="27" max="29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AF284"/>
  <sheetViews>
    <sheetView topLeftCell="A61" workbookViewId="0">
      <selection activeCell="P16" sqref="P16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6.5703125" style="1" customWidth="1"/>
    <col min="8" max="8" width="9.28515625" style="1" customWidth="1"/>
    <col min="9" max="9" width="6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.28515625" style="1" customWidth="1"/>
    <col min="16" max="16" width="8" style="1" customWidth="1"/>
    <col min="17" max="17" width="10.28515625" style="1" customWidth="1"/>
    <col min="18" max="18" width="8.7109375" style="3" customWidth="1"/>
    <col min="19" max="19" width="44.5703125" style="5" customWidth="1"/>
    <col min="20" max="16384" width="9.140625" style="1"/>
  </cols>
  <sheetData>
    <row r="2" spans="1:32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119"/>
    </row>
    <row r="3" spans="1:32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119"/>
    </row>
    <row r="4" spans="1:32" s="3" customFormat="1" ht="23.2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119"/>
    </row>
    <row r="5" spans="1:32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9"/>
    </row>
    <row r="6" spans="1:32" s="3" customFormat="1" ht="60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119"/>
    </row>
    <row r="7" spans="1:32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119"/>
    </row>
    <row r="8" spans="1:32" s="3" customFormat="1" ht="9" customHeight="1">
      <c r="A8" s="117"/>
      <c r="S8" s="119"/>
    </row>
    <row r="9" spans="1:32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187</v>
      </c>
      <c r="P9" s="480"/>
      <c r="Q9" s="480"/>
      <c r="R9" s="478" t="s">
        <v>322</v>
      </c>
      <c r="S9" s="119"/>
    </row>
    <row r="10" spans="1:32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479"/>
      <c r="S10" s="119"/>
    </row>
    <row r="11" spans="1:32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19"/>
    </row>
    <row r="12" spans="1:32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7"/>
      <c r="S12" s="119"/>
    </row>
    <row r="13" spans="1:32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3"/>
      <c r="S13" s="123"/>
      <c r="T13" s="124"/>
      <c r="U13" s="124"/>
      <c r="V13" s="124"/>
      <c r="W13" s="124"/>
      <c r="X13" s="124"/>
      <c r="Y13" s="124"/>
      <c r="Z13" s="125"/>
      <c r="AA13" s="125"/>
      <c r="AB13" s="125"/>
      <c r="AC13" s="125"/>
      <c r="AD13" s="125"/>
      <c r="AE13" s="126"/>
      <c r="AF13" s="126"/>
    </row>
    <row r="14" spans="1:32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2"/>
      <c r="S14" s="133"/>
    </row>
    <row r="15" spans="1:32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>
        <v>0</v>
      </c>
      <c r="G15" s="137">
        <v>0</v>
      </c>
      <c r="H15" s="115">
        <v>0</v>
      </c>
      <c r="I15" s="136">
        <v>0</v>
      </c>
      <c r="J15" s="137">
        <v>0</v>
      </c>
      <c r="K15" s="115">
        <v>0</v>
      </c>
      <c r="L15" s="136">
        <v>0</v>
      </c>
      <c r="M15" s="137">
        <v>0</v>
      </c>
      <c r="N15" s="115">
        <v>0</v>
      </c>
      <c r="O15" s="136" t="s">
        <v>325</v>
      </c>
      <c r="P15" s="208" t="s">
        <v>337</v>
      </c>
      <c r="Q15" s="115">
        <v>6496</v>
      </c>
      <c r="R15" s="115">
        <f>H15+K15+Q15+N15</f>
        <v>6496</v>
      </c>
      <c r="S15" s="123" t="s">
        <v>197</v>
      </c>
    </row>
    <row r="16" spans="1:32" s="3" customFormat="1" ht="59.25" customHeight="1">
      <c r="A16" s="139" t="s">
        <v>61</v>
      </c>
      <c r="B16" s="140" t="s">
        <v>75</v>
      </c>
      <c r="C16" s="141" t="s">
        <v>76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 t="s">
        <v>326</v>
      </c>
      <c r="P16" s="209" t="s">
        <v>340</v>
      </c>
      <c r="Q16" s="145">
        <v>685</v>
      </c>
      <c r="R16" s="145">
        <f>H16+K16+Q16+N16</f>
        <v>685</v>
      </c>
      <c r="S16" s="123" t="s">
        <v>197</v>
      </c>
    </row>
    <row r="17" spans="1:19" s="153" customFormat="1">
      <c r="A17" s="134" t="s">
        <v>62</v>
      </c>
      <c r="B17" s="147" t="s">
        <v>79</v>
      </c>
      <c r="C17" s="148"/>
      <c r="D17" s="148"/>
      <c r="E17" s="148"/>
      <c r="F17" s="149">
        <v>0</v>
      </c>
      <c r="G17" s="150"/>
      <c r="H17" s="151">
        <f>H15+H16</f>
        <v>0</v>
      </c>
      <c r="I17" s="149">
        <v>0</v>
      </c>
      <c r="J17" s="150"/>
      <c r="K17" s="151">
        <f>K15+K16</f>
        <v>0</v>
      </c>
      <c r="L17" s="149">
        <v>0</v>
      </c>
      <c r="M17" s="150"/>
      <c r="N17" s="151">
        <f>N15+N16</f>
        <v>0</v>
      </c>
      <c r="O17" s="149">
        <v>52</v>
      </c>
      <c r="P17" s="150"/>
      <c r="Q17" s="151">
        <f>Q15+Q16</f>
        <v>7181</v>
      </c>
      <c r="R17" s="151">
        <f>R15+R16</f>
        <v>7181</v>
      </c>
      <c r="S17" s="152"/>
    </row>
    <row r="18" spans="1:19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7"/>
      <c r="S18" s="119"/>
    </row>
    <row r="19" spans="1:19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7"/>
      <c r="S19" s="119"/>
    </row>
    <row r="20" spans="1:19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327</v>
      </c>
      <c r="G20" s="113" t="s">
        <v>305</v>
      </c>
      <c r="H20" s="115">
        <v>177</v>
      </c>
      <c r="I20" s="76" t="s">
        <v>258</v>
      </c>
      <c r="J20" s="113" t="s">
        <v>313</v>
      </c>
      <c r="K20" s="115">
        <v>197</v>
      </c>
      <c r="L20" s="112" t="s">
        <v>328</v>
      </c>
      <c r="M20" s="113" t="s">
        <v>314</v>
      </c>
      <c r="N20" s="115">
        <v>427</v>
      </c>
      <c r="O20" s="112">
        <v>0</v>
      </c>
      <c r="P20" s="113">
        <v>0</v>
      </c>
      <c r="Q20" s="115">
        <v>0</v>
      </c>
      <c r="R20" s="115">
        <f t="shared" ref="R20:R25" si="0">H20+K20+Q20+N20</f>
        <v>801</v>
      </c>
      <c r="S20" s="119"/>
    </row>
    <row r="21" spans="1:19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112">
        <v>0</v>
      </c>
      <c r="P21" s="113">
        <v>0</v>
      </c>
      <c r="Q21" s="115">
        <v>0</v>
      </c>
      <c r="R21" s="115">
        <f t="shared" si="0"/>
        <v>0</v>
      </c>
      <c r="S21" s="119"/>
    </row>
    <row r="22" spans="1:19" s="3" customFormat="1" ht="70.5" customHeight="1">
      <c r="A22" s="134" t="s">
        <v>95</v>
      </c>
      <c r="B22" s="158" t="s">
        <v>83</v>
      </c>
      <c r="C22" s="135" t="s">
        <v>89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59">
        <v>0</v>
      </c>
      <c r="J22" s="160">
        <v>0</v>
      </c>
      <c r="K22" s="115">
        <v>0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15">
        <f>H22+K22+Q22+N22</f>
        <v>0</v>
      </c>
      <c r="S22" s="123"/>
    </row>
    <row r="23" spans="1:19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226</v>
      </c>
      <c r="H23" s="115">
        <v>140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15">
        <f>H23+K23+Q23+N23</f>
        <v>140</v>
      </c>
      <c r="S23" s="119"/>
    </row>
    <row r="24" spans="1:19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15">
        <f t="shared" si="0"/>
        <v>0</v>
      </c>
      <c r="S24" s="119"/>
    </row>
    <row r="25" spans="1:19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159">
        <v>0</v>
      </c>
      <c r="G25" s="160">
        <v>0</v>
      </c>
      <c r="H25" s="115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115">
        <f t="shared" si="0"/>
        <v>0</v>
      </c>
      <c r="S25" s="119"/>
    </row>
    <row r="26" spans="1:19" s="153" customFormat="1">
      <c r="A26" s="134" t="s">
        <v>99</v>
      </c>
      <c r="B26" s="147" t="s">
        <v>122</v>
      </c>
      <c r="C26" s="148"/>
      <c r="D26" s="148"/>
      <c r="E26" s="148"/>
      <c r="F26" s="149">
        <v>3</v>
      </c>
      <c r="G26" s="150"/>
      <c r="H26" s="161">
        <f>H20+H21+H22+H25+H24+H23</f>
        <v>317</v>
      </c>
      <c r="I26" s="159">
        <v>1</v>
      </c>
      <c r="J26" s="160">
        <v>0</v>
      </c>
      <c r="K26" s="161">
        <f>K20+K21+K22+K25+K24+K23</f>
        <v>197</v>
      </c>
      <c r="L26" s="162">
        <v>5</v>
      </c>
      <c r="M26" s="163"/>
      <c r="N26" s="161">
        <f>N20+N21+N22+N25+N24+N23</f>
        <v>427</v>
      </c>
      <c r="O26" s="162">
        <v>0</v>
      </c>
      <c r="P26" s="163"/>
      <c r="Q26" s="161">
        <f>Q20+Q21+Q22+Q25+Q24</f>
        <v>0</v>
      </c>
      <c r="R26" s="161">
        <f>SUM(R20:R25)</f>
        <v>941</v>
      </c>
      <c r="S26" s="152"/>
    </row>
    <row r="27" spans="1:19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155"/>
      <c r="P27" s="156"/>
      <c r="Q27" s="157"/>
      <c r="R27" s="157"/>
      <c r="S27" s="119"/>
    </row>
    <row r="28" spans="1:19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59">
        <v>0</v>
      </c>
      <c r="G28" s="160">
        <v>0</v>
      </c>
      <c r="H28" s="115">
        <v>0</v>
      </c>
      <c r="I28" s="159">
        <v>0</v>
      </c>
      <c r="J28" s="160">
        <v>0</v>
      </c>
      <c r="K28" s="115">
        <v>0</v>
      </c>
      <c r="L28" s="159">
        <v>0</v>
      </c>
      <c r="M28" s="160">
        <v>0</v>
      </c>
      <c r="N28" s="115">
        <v>0</v>
      </c>
      <c r="O28" s="112">
        <v>0</v>
      </c>
      <c r="P28" s="113">
        <v>0</v>
      </c>
      <c r="Q28" s="114">
        <v>0</v>
      </c>
      <c r="R28" s="115">
        <f>H28+K28+Q28+N28</f>
        <v>0</v>
      </c>
      <c r="S28" s="119"/>
    </row>
    <row r="29" spans="1:19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112">
        <v>0</v>
      </c>
      <c r="P29" s="113">
        <v>0</v>
      </c>
      <c r="Q29" s="114">
        <v>0</v>
      </c>
      <c r="R29" s="115">
        <f>H29+K29+Q29+N29</f>
        <v>0</v>
      </c>
      <c r="S29" s="119"/>
    </row>
    <row r="30" spans="1:19" s="3" customFormat="1" ht="69" customHeight="1">
      <c r="A30" s="134" t="s">
        <v>107</v>
      </c>
      <c r="B30" s="72" t="s">
        <v>83</v>
      </c>
      <c r="C30" s="135" t="s">
        <v>105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59">
        <v>0</v>
      </c>
      <c r="J30" s="160">
        <v>0</v>
      </c>
      <c r="K30" s="115">
        <v>0</v>
      </c>
      <c r="L30" s="159">
        <v>0</v>
      </c>
      <c r="M30" s="160">
        <v>0</v>
      </c>
      <c r="N30" s="115">
        <v>0</v>
      </c>
      <c r="O30" s="112">
        <v>0</v>
      </c>
      <c r="P30" s="113">
        <v>0</v>
      </c>
      <c r="Q30" s="114">
        <v>0</v>
      </c>
      <c r="R30" s="115">
        <f>H30+K30+Q30+N30</f>
        <v>0</v>
      </c>
      <c r="S30" s="119"/>
    </row>
    <row r="31" spans="1:19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0</v>
      </c>
      <c r="G31" s="165"/>
      <c r="H31" s="166">
        <f>H28+H29+H30</f>
        <v>0</v>
      </c>
      <c r="I31" s="164">
        <v>0</v>
      </c>
      <c r="J31" s="165"/>
      <c r="K31" s="166">
        <f>K28+K29+K30</f>
        <v>0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7">
        <f>SUM(R28:R30)</f>
        <v>0</v>
      </c>
      <c r="S31" s="152"/>
    </row>
    <row r="32" spans="1:19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155"/>
      <c r="P32" s="156"/>
      <c r="Q32" s="157"/>
      <c r="R32" s="157"/>
      <c r="S32" s="119"/>
    </row>
    <row r="33" spans="1:19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330</v>
      </c>
      <c r="G33" s="113" t="s">
        <v>306</v>
      </c>
      <c r="H33" s="114">
        <v>250</v>
      </c>
      <c r="I33" s="112" t="s">
        <v>330</v>
      </c>
      <c r="J33" s="113" t="s">
        <v>315</v>
      </c>
      <c r="K33" s="114">
        <v>230</v>
      </c>
      <c r="L33" s="159">
        <v>0</v>
      </c>
      <c r="M33" s="160">
        <v>0</v>
      </c>
      <c r="N33" s="115">
        <v>0</v>
      </c>
      <c r="O33" s="112">
        <v>0</v>
      </c>
      <c r="P33" s="113">
        <v>0</v>
      </c>
      <c r="Q33" s="114">
        <v>0</v>
      </c>
      <c r="R33" s="115">
        <f>H33+K33+Q33+N33</f>
        <v>480</v>
      </c>
      <c r="S33" s="119"/>
    </row>
    <row r="34" spans="1:19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112">
        <v>0</v>
      </c>
      <c r="P34" s="113">
        <v>0</v>
      </c>
      <c r="Q34" s="114">
        <v>0</v>
      </c>
      <c r="R34" s="115">
        <f>H34+K34+Q34+N34</f>
        <v>0</v>
      </c>
      <c r="S34" s="119"/>
    </row>
    <row r="35" spans="1:19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5">
        <f>H35+K35+Q35+N35</f>
        <v>0</v>
      </c>
      <c r="S35" s="119"/>
    </row>
    <row r="36" spans="1:19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5">
        <f>H36+K36+Q36+N36</f>
        <v>0</v>
      </c>
      <c r="S36" s="119"/>
    </row>
    <row r="37" spans="1:19" s="3" customFormat="1" ht="71.25" customHeight="1">
      <c r="A37" s="134" t="s">
        <v>117</v>
      </c>
      <c r="B37" s="72" t="s">
        <v>86</v>
      </c>
      <c r="C37" s="135" t="s">
        <v>317</v>
      </c>
      <c r="D37" s="113" t="s">
        <v>70</v>
      </c>
      <c r="E37" s="135" t="s">
        <v>69</v>
      </c>
      <c r="F37" s="159">
        <v>0</v>
      </c>
      <c r="G37" s="160">
        <v>0</v>
      </c>
      <c r="H37" s="115">
        <v>0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5">
        <f>H37+K37+Q37+N37</f>
        <v>0</v>
      </c>
      <c r="S37" s="119"/>
    </row>
    <row r="38" spans="1:19" s="153" customFormat="1">
      <c r="A38" s="134" t="s">
        <v>118</v>
      </c>
      <c r="B38" s="147" t="s">
        <v>123</v>
      </c>
      <c r="C38" s="148"/>
      <c r="D38" s="148"/>
      <c r="E38" s="148"/>
      <c r="F38" s="164">
        <v>1</v>
      </c>
      <c r="G38" s="165"/>
      <c r="H38" s="166">
        <f>H33+H34+H35+H36+H37</f>
        <v>250</v>
      </c>
      <c r="I38" s="164">
        <v>1</v>
      </c>
      <c r="J38" s="165"/>
      <c r="K38" s="166">
        <f>K33+K34+K35+K36+K37</f>
        <v>230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0</v>
      </c>
      <c r="R38" s="167">
        <f>SUM(R33:R37)</f>
        <v>480</v>
      </c>
      <c r="S38" s="152"/>
    </row>
    <row r="39" spans="1:19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112"/>
      <c r="P39" s="113"/>
      <c r="Q39" s="114"/>
      <c r="R39" s="114"/>
      <c r="S39" s="119"/>
    </row>
    <row r="40" spans="1:19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59">
        <v>0</v>
      </c>
      <c r="J40" s="160">
        <v>0</v>
      </c>
      <c r="K40" s="115">
        <v>0</v>
      </c>
      <c r="L40" s="159">
        <v>0</v>
      </c>
      <c r="M40" s="160">
        <v>0</v>
      </c>
      <c r="N40" s="115">
        <v>0</v>
      </c>
      <c r="O40" s="112">
        <v>0</v>
      </c>
      <c r="P40" s="113">
        <v>0</v>
      </c>
      <c r="Q40" s="114">
        <v>0</v>
      </c>
      <c r="R40" s="115">
        <f>H40+K40+Q40+N40</f>
        <v>0</v>
      </c>
      <c r="S40" s="119"/>
    </row>
    <row r="41" spans="1:19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112">
        <v>0</v>
      </c>
      <c r="P41" s="113">
        <v>0</v>
      </c>
      <c r="Q41" s="114">
        <v>0</v>
      </c>
      <c r="R41" s="115">
        <f>H41+K41+Q41+N41</f>
        <v>0</v>
      </c>
      <c r="S41" s="119"/>
    </row>
    <row r="42" spans="1:19" s="3" customFormat="1" ht="86.25" customHeight="1">
      <c r="A42" s="134" t="s">
        <v>134</v>
      </c>
      <c r="B42" s="72" t="s">
        <v>83</v>
      </c>
      <c r="C42" s="135" t="s">
        <v>89</v>
      </c>
      <c r="D42" s="113" t="s">
        <v>280</v>
      </c>
      <c r="E42" s="135" t="s">
        <v>69</v>
      </c>
      <c r="F42" s="159">
        <v>0</v>
      </c>
      <c r="G42" s="160">
        <v>0</v>
      </c>
      <c r="H42" s="115">
        <v>0</v>
      </c>
      <c r="I42" s="159">
        <v>0</v>
      </c>
      <c r="J42" s="160">
        <v>0</v>
      </c>
      <c r="K42" s="115">
        <v>0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5">
        <f>H42+K42+Q42+N42</f>
        <v>0</v>
      </c>
      <c r="S42" s="119"/>
    </row>
    <row r="43" spans="1:19" s="153" customFormat="1">
      <c r="A43" s="134" t="s">
        <v>135</v>
      </c>
      <c r="B43" s="147" t="s">
        <v>123</v>
      </c>
      <c r="C43" s="148"/>
      <c r="D43" s="148"/>
      <c r="E43" s="148"/>
      <c r="F43" s="164">
        <v>0</v>
      </c>
      <c r="G43" s="165"/>
      <c r="H43" s="166">
        <f>H40+H41+H42</f>
        <v>0</v>
      </c>
      <c r="I43" s="164">
        <v>0</v>
      </c>
      <c r="J43" s="165"/>
      <c r="K43" s="166">
        <f>K40+K41+K42</f>
        <v>0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7">
        <f>SUM(R40:R42)</f>
        <v>0</v>
      </c>
      <c r="S43" s="152"/>
    </row>
    <row r="44" spans="1:19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112"/>
      <c r="P44" s="113"/>
      <c r="Q44" s="114"/>
      <c r="R44" s="114"/>
      <c r="S44" s="119"/>
    </row>
    <row r="45" spans="1:19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112">
        <v>0</v>
      </c>
      <c r="P45" s="113">
        <v>0</v>
      </c>
      <c r="Q45" s="114">
        <v>0</v>
      </c>
      <c r="R45" s="115">
        <f>H45+K45+Q45+N45</f>
        <v>0</v>
      </c>
      <c r="S45" s="119"/>
    </row>
    <row r="46" spans="1:19" s="3" customFormat="1" ht="70.5" customHeight="1">
      <c r="A46" s="134" t="s">
        <v>138</v>
      </c>
      <c r="B46" s="72" t="s">
        <v>127</v>
      </c>
      <c r="C46" s="135" t="s">
        <v>89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2">
        <v>0</v>
      </c>
      <c r="J46" s="113">
        <v>0</v>
      </c>
      <c r="K46" s="114">
        <v>0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5">
        <f>H46+K46+Q46+N46</f>
        <v>0</v>
      </c>
      <c r="S46" s="119"/>
    </row>
    <row r="47" spans="1:19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112">
        <v>0</v>
      </c>
      <c r="P47" s="113">
        <v>0</v>
      </c>
      <c r="Q47" s="114">
        <v>0</v>
      </c>
      <c r="R47" s="115">
        <f>H47+K47+Q47+N47</f>
        <v>0</v>
      </c>
      <c r="S47" s="119"/>
    </row>
    <row r="48" spans="1:19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5">
        <f>H48+K48+Q48</f>
        <v>0</v>
      </c>
      <c r="S48" s="119"/>
    </row>
    <row r="49" spans="1:19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0</v>
      </c>
      <c r="J49" s="165"/>
      <c r="K49" s="166">
        <f>+K45+K46+K47+K48</f>
        <v>0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7">
        <f>SUM(R45:R47)</f>
        <v>0</v>
      </c>
      <c r="S49" s="152"/>
    </row>
    <row r="50" spans="1:19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112"/>
      <c r="P50" s="113"/>
      <c r="Q50" s="114"/>
      <c r="R50" s="114"/>
      <c r="S50" s="119"/>
    </row>
    <row r="51" spans="1:19" s="3" customFormat="1" ht="48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59">
        <v>0</v>
      </c>
      <c r="G51" s="160">
        <v>0</v>
      </c>
      <c r="H51" s="115">
        <v>0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112">
        <v>0</v>
      </c>
      <c r="P51" s="113">
        <v>0</v>
      </c>
      <c r="Q51" s="114">
        <v>0</v>
      </c>
      <c r="R51" s="115">
        <f>H51+K51+Q51+N51</f>
        <v>0</v>
      </c>
      <c r="S51" s="119"/>
    </row>
    <row r="52" spans="1:19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112">
        <v>0</v>
      </c>
      <c r="P52" s="113">
        <v>0</v>
      </c>
      <c r="Q52" s="114">
        <v>0</v>
      </c>
      <c r="R52" s="115">
        <f>H52+K52+Q52+N52</f>
        <v>0</v>
      </c>
      <c r="S52" s="119"/>
    </row>
    <row r="53" spans="1:19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5">
        <f>H53+K53+Q53+N53</f>
        <v>0</v>
      </c>
      <c r="S53" s="119"/>
    </row>
    <row r="54" spans="1:19" s="153" customFormat="1">
      <c r="A54" s="134" t="s">
        <v>143</v>
      </c>
      <c r="B54" s="147" t="s">
        <v>123</v>
      </c>
      <c r="C54" s="148"/>
      <c r="D54" s="148"/>
      <c r="E54" s="148"/>
      <c r="F54" s="149">
        <v>0</v>
      </c>
      <c r="G54" s="150"/>
      <c r="H54" s="151">
        <f>H51+H52+H53</f>
        <v>0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</f>
        <v>0</v>
      </c>
      <c r="R54" s="151">
        <f>R51+R52+R53</f>
        <v>0</v>
      </c>
      <c r="S54" s="152"/>
    </row>
    <row r="55" spans="1:19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112"/>
      <c r="P55" s="113"/>
      <c r="Q55" s="114"/>
      <c r="R55" s="114"/>
      <c r="S55" s="119"/>
    </row>
    <row r="56" spans="1:19" s="3" customFormat="1" ht="84.75" customHeight="1">
      <c r="A56" s="134" t="s">
        <v>296</v>
      </c>
      <c r="B56" s="72" t="s">
        <v>131</v>
      </c>
      <c r="C56" s="135" t="s">
        <v>89</v>
      </c>
      <c r="D56" s="113" t="s">
        <v>280</v>
      </c>
      <c r="E56" s="135" t="s">
        <v>69</v>
      </c>
      <c r="F56" s="112">
        <v>0</v>
      </c>
      <c r="G56" s="113">
        <v>0</v>
      </c>
      <c r="H56" s="114">
        <v>0</v>
      </c>
      <c r="I56" s="112">
        <v>0</v>
      </c>
      <c r="J56" s="113">
        <v>0</v>
      </c>
      <c r="K56" s="114">
        <v>0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5">
        <f>H56+K56+Q56+N56</f>
        <v>0</v>
      </c>
      <c r="S56" s="119"/>
    </row>
    <row r="57" spans="1:19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0</v>
      </c>
      <c r="J57" s="150"/>
      <c r="K57" s="151">
        <f>K56</f>
        <v>0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67">
        <f>SUM(R56)</f>
        <v>0</v>
      </c>
      <c r="S57" s="152"/>
    </row>
    <row r="58" spans="1:19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112"/>
      <c r="P58" s="113"/>
      <c r="Q58" s="114"/>
      <c r="R58" s="114"/>
      <c r="S58" s="119"/>
    </row>
    <row r="59" spans="1:19" s="3" customFormat="1" ht="69" customHeight="1">
      <c r="A59" s="134" t="s">
        <v>147</v>
      </c>
      <c r="B59" s="72" t="s">
        <v>193</v>
      </c>
      <c r="C59" s="135" t="s">
        <v>124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>
        <v>0</v>
      </c>
      <c r="J59" s="113">
        <v>0</v>
      </c>
      <c r="K59" s="114">
        <v>0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5">
        <f>H59+K59+Q59+N59</f>
        <v>0</v>
      </c>
      <c r="S59" s="119"/>
    </row>
    <row r="60" spans="1:19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0</v>
      </c>
      <c r="J60" s="150"/>
      <c r="K60" s="151">
        <f>K59</f>
        <v>0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67">
        <f>SUM(R59)</f>
        <v>0</v>
      </c>
      <c r="S60" s="152"/>
    </row>
    <row r="61" spans="1:19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112"/>
      <c r="P61" s="113"/>
      <c r="Q61" s="114"/>
      <c r="R61" s="114"/>
      <c r="S61" s="119"/>
    </row>
    <row r="62" spans="1:19" s="3" customFormat="1" ht="69" customHeight="1">
      <c r="A62" s="134" t="s">
        <v>205</v>
      </c>
      <c r="B62" s="72" t="s">
        <v>131</v>
      </c>
      <c r="C62" s="135" t="s">
        <v>89</v>
      </c>
      <c r="D62" s="113" t="s">
        <v>70</v>
      </c>
      <c r="E62" s="135" t="s">
        <v>69</v>
      </c>
      <c r="F62" s="112" t="s">
        <v>331</v>
      </c>
      <c r="G62" s="113" t="s">
        <v>308</v>
      </c>
      <c r="H62" s="114">
        <v>417</v>
      </c>
      <c r="I62" s="112" t="s">
        <v>331</v>
      </c>
      <c r="J62" s="113" t="s">
        <v>308</v>
      </c>
      <c r="K62" s="114">
        <v>417</v>
      </c>
      <c r="L62" s="112" t="s">
        <v>331</v>
      </c>
      <c r="M62" s="113" t="s">
        <v>308</v>
      </c>
      <c r="N62" s="114">
        <v>417</v>
      </c>
      <c r="O62" s="112">
        <v>0</v>
      </c>
      <c r="P62" s="113">
        <v>0</v>
      </c>
      <c r="Q62" s="114">
        <v>0</v>
      </c>
      <c r="R62" s="115">
        <f>H62+K62+Q62+N62</f>
        <v>1251</v>
      </c>
      <c r="S62" s="119"/>
    </row>
    <row r="63" spans="1:19" s="153" customFormat="1">
      <c r="A63" s="134" t="s">
        <v>206</v>
      </c>
      <c r="B63" s="147" t="s">
        <v>123</v>
      </c>
      <c r="C63" s="148"/>
      <c r="D63" s="148"/>
      <c r="E63" s="148"/>
      <c r="F63" s="149">
        <v>2</v>
      </c>
      <c r="G63" s="150"/>
      <c r="H63" s="151">
        <f>H62</f>
        <v>417</v>
      </c>
      <c r="I63" s="149">
        <v>2</v>
      </c>
      <c r="J63" s="150"/>
      <c r="K63" s="151">
        <f>K62</f>
        <v>417</v>
      </c>
      <c r="L63" s="149">
        <v>2</v>
      </c>
      <c r="M63" s="150"/>
      <c r="N63" s="151">
        <f>N62</f>
        <v>417</v>
      </c>
      <c r="O63" s="149">
        <v>0</v>
      </c>
      <c r="P63" s="150"/>
      <c r="Q63" s="151">
        <f>Q62</f>
        <v>0</v>
      </c>
      <c r="R63" s="167">
        <f>SUM(R62)</f>
        <v>1251</v>
      </c>
      <c r="S63" s="152"/>
    </row>
    <row r="64" spans="1:19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112"/>
      <c r="P64" s="113"/>
      <c r="Q64" s="114"/>
      <c r="R64" s="114"/>
      <c r="S64" s="119"/>
    </row>
    <row r="65" spans="1:32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112">
        <v>0</v>
      </c>
      <c r="J65" s="113">
        <v>0</v>
      </c>
      <c r="K65" s="114">
        <v>0</v>
      </c>
      <c r="L65" s="112">
        <v>0</v>
      </c>
      <c r="M65" s="113">
        <v>0</v>
      </c>
      <c r="N65" s="114">
        <v>0</v>
      </c>
      <c r="O65" s="112">
        <v>0</v>
      </c>
      <c r="P65" s="113">
        <v>0</v>
      </c>
      <c r="Q65" s="114">
        <v>0</v>
      </c>
      <c r="R65" s="115">
        <f>H65+K65+Q65+N65</f>
        <v>0</v>
      </c>
      <c r="S65" s="119"/>
    </row>
    <row r="66" spans="1:32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151">
        <f>K65</f>
        <v>0</v>
      </c>
      <c r="L66" s="149">
        <v>0</v>
      </c>
      <c r="M66" s="149"/>
      <c r="N66" s="151">
        <f>N65</f>
        <v>0</v>
      </c>
      <c r="O66" s="149">
        <v>0</v>
      </c>
      <c r="P66" s="149"/>
      <c r="Q66" s="151">
        <f>Q65</f>
        <v>0</v>
      </c>
      <c r="R66" s="167">
        <f>SUM(R65)</f>
        <v>0</v>
      </c>
      <c r="S66" s="152"/>
    </row>
    <row r="67" spans="1:32" s="153" customFormat="1" ht="69.75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112">
        <v>0</v>
      </c>
      <c r="P67" s="113">
        <v>0</v>
      </c>
      <c r="Q67" s="114">
        <v>0</v>
      </c>
      <c r="R67" s="115">
        <f>H67+K67+Q67+N67</f>
        <v>0</v>
      </c>
      <c r="S67" s="169"/>
    </row>
    <row r="68" spans="1:32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149"/>
      <c r="P68" s="149"/>
      <c r="Q68" s="151">
        <f>Q67</f>
        <v>0</v>
      </c>
      <c r="R68" s="167">
        <f>R67</f>
        <v>0</v>
      </c>
      <c r="S68" s="152"/>
    </row>
    <row r="69" spans="1:32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171">
        <f>H26+H31+H43+H49+H54+H38+H60+H57+H63+H66+H68</f>
        <v>984</v>
      </c>
      <c r="I69" s="172"/>
      <c r="J69" s="173"/>
      <c r="K69" s="171">
        <f>K26+K31+K43+K49+K54+K38+K60+K57+K63+K66+K68</f>
        <v>844</v>
      </c>
      <c r="L69" s="172"/>
      <c r="M69" s="172"/>
      <c r="N69" s="171">
        <f>N26+N31+N43+N49+N54+N38+N60+N57+N63+N66+N68</f>
        <v>844</v>
      </c>
      <c r="O69" s="172"/>
      <c r="P69" s="172"/>
      <c r="Q69" s="171">
        <f>Q26+Q31+Q43+Q49+Q54+Q38+Q60+Q57+Q63+Q66</f>
        <v>0</v>
      </c>
      <c r="R69" s="171">
        <f>R26+R31+R43+R49+R54+R38+R60+R57+R63+R66+R68</f>
        <v>2672</v>
      </c>
      <c r="S69" s="119"/>
    </row>
    <row r="70" spans="1:32" s="179" customFormat="1" ht="29.2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166">
        <f>H71+H72+H73+H74+H76+H78+H75+H77</f>
        <v>984</v>
      </c>
      <c r="I70" s="175"/>
      <c r="J70" s="176"/>
      <c r="K70" s="177">
        <f>K71+K72+K73+K74+K76+K78+K75+K77</f>
        <v>844</v>
      </c>
      <c r="L70" s="175"/>
      <c r="M70" s="175"/>
      <c r="N70" s="166">
        <f>N71+N72+N73+N74+N76+N78+N75+N77</f>
        <v>844</v>
      </c>
      <c r="O70" s="175"/>
      <c r="P70" s="175"/>
      <c r="Q70" s="166">
        <f>Q71+Q72+Q73+Q74+Q76+Q78+Q75+Q77</f>
        <v>7181</v>
      </c>
      <c r="R70" s="166">
        <f>Q70+N70+K70+H70</f>
        <v>9853</v>
      </c>
      <c r="S70" s="178"/>
    </row>
    <row r="71" spans="1:32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114">
        <f>H15+H16</f>
        <v>0</v>
      </c>
      <c r="I71" s="112"/>
      <c r="J71" s="113"/>
      <c r="K71" s="182">
        <f>K15+K16</f>
        <v>0</v>
      </c>
      <c r="L71" s="112"/>
      <c r="M71" s="112"/>
      <c r="N71" s="114">
        <f>N15+N16</f>
        <v>0</v>
      </c>
      <c r="O71" s="112"/>
      <c r="P71" s="112"/>
      <c r="Q71" s="114">
        <f>Q15+Q16</f>
        <v>7181</v>
      </c>
      <c r="R71" s="114">
        <f>R15+R16</f>
        <v>7181</v>
      </c>
      <c r="S71" s="183"/>
    </row>
    <row r="72" spans="1:32" s="3" customFormat="1" ht="25.5">
      <c r="A72" s="134" t="s">
        <v>153</v>
      </c>
      <c r="B72" s="72" t="s">
        <v>87</v>
      </c>
      <c r="C72" s="172"/>
      <c r="D72" s="155"/>
      <c r="E72" s="155"/>
      <c r="F72" s="159"/>
      <c r="G72" s="159"/>
      <c r="H72" s="115">
        <f>H20+H28+H33+H40+H45+H51+H59</f>
        <v>427</v>
      </c>
      <c r="I72" s="159"/>
      <c r="J72" s="160"/>
      <c r="K72" s="185">
        <f>K20+K28+K33+K40+K45+K51+K59</f>
        <v>427</v>
      </c>
      <c r="L72" s="159"/>
      <c r="M72" s="159"/>
      <c r="N72" s="115">
        <f>N20+N28+N33+N40+N45+N51+N59</f>
        <v>427</v>
      </c>
      <c r="O72" s="159"/>
      <c r="P72" s="159"/>
      <c r="Q72" s="115">
        <f>Q20+Q28+Q33+Q40+Q45+Q51+Q59</f>
        <v>0</v>
      </c>
      <c r="R72" s="115">
        <f>R20+R28+R33+R40+R45+R51+R59</f>
        <v>1281</v>
      </c>
      <c r="S72" s="119"/>
    </row>
    <row r="73" spans="1:32" s="3" customFormat="1" ht="25.5">
      <c r="A73" s="134" t="s">
        <v>154</v>
      </c>
      <c r="B73" s="72" t="s">
        <v>88</v>
      </c>
      <c r="C73" s="172"/>
      <c r="D73" s="155"/>
      <c r="E73" s="155"/>
      <c r="F73" s="159"/>
      <c r="G73" s="159"/>
      <c r="H73" s="115">
        <f>H21+H29+H34+H41+H47+H52</f>
        <v>0</v>
      </c>
      <c r="I73" s="159"/>
      <c r="J73" s="160"/>
      <c r="K73" s="185">
        <f>K21+K29+K34+K41+K47+K52</f>
        <v>0</v>
      </c>
      <c r="L73" s="159"/>
      <c r="M73" s="159"/>
      <c r="N73" s="115">
        <f>N21+N29+N34+N41+N47+N52</f>
        <v>0</v>
      </c>
      <c r="O73" s="159"/>
      <c r="P73" s="159"/>
      <c r="Q73" s="115">
        <f>Q21+Q29+Q34+Q41+Q47+Q52</f>
        <v>0</v>
      </c>
      <c r="R73" s="115">
        <f>R21+R29+R34+R41+R47+R52</f>
        <v>0</v>
      </c>
      <c r="S73" s="119"/>
    </row>
    <row r="74" spans="1:32" s="3" customFormat="1" ht="25.5">
      <c r="A74" s="134" t="s">
        <v>155</v>
      </c>
      <c r="B74" s="72" t="s">
        <v>89</v>
      </c>
      <c r="C74" s="172"/>
      <c r="D74" s="155"/>
      <c r="E74" s="155"/>
      <c r="F74" s="159"/>
      <c r="G74" s="159"/>
      <c r="H74" s="115">
        <f>H22+H30+H35+H42+H46+H56+H62+H65+H53+H67</f>
        <v>417</v>
      </c>
      <c r="I74" s="159"/>
      <c r="J74" s="160"/>
      <c r="K74" s="115">
        <f>K22+K30+K35+K42+K46+K56+K62+K65+K53+K67</f>
        <v>417</v>
      </c>
      <c r="L74" s="159"/>
      <c r="M74" s="159"/>
      <c r="N74" s="115">
        <f>N22+N30+N35+N42+N46+N56+N62+N65+N53+N67</f>
        <v>417</v>
      </c>
      <c r="O74" s="159"/>
      <c r="P74" s="159"/>
      <c r="Q74" s="115">
        <f>Q22+Q30+Q35+Q42+Q46+Q56+Q62+Q65</f>
        <v>0</v>
      </c>
      <c r="R74" s="115">
        <f>R22+R30+R35+R42+R46+R56+R62+R65</f>
        <v>1251</v>
      </c>
      <c r="S74" s="119"/>
    </row>
    <row r="75" spans="1:32" s="3" customFormat="1" ht="40.5" customHeight="1">
      <c r="A75" s="134" t="s">
        <v>194</v>
      </c>
      <c r="B75" s="72" t="s">
        <v>318</v>
      </c>
      <c r="C75" s="155"/>
      <c r="D75" s="155"/>
      <c r="E75" s="155"/>
      <c r="F75" s="159"/>
      <c r="G75" s="159"/>
      <c r="H75" s="115">
        <f>H23</f>
        <v>140</v>
      </c>
      <c r="I75" s="159"/>
      <c r="J75" s="160"/>
      <c r="K75" s="185">
        <f t="shared" ref="K75:Q75" si="1">K23</f>
        <v>0</v>
      </c>
      <c r="L75" s="159"/>
      <c r="M75" s="159"/>
      <c r="N75" s="115">
        <f t="shared" si="1"/>
        <v>0</v>
      </c>
      <c r="O75" s="159"/>
      <c r="P75" s="159"/>
      <c r="Q75" s="115">
        <f t="shared" si="1"/>
        <v>0</v>
      </c>
      <c r="R75" s="115">
        <f>R23</f>
        <v>140</v>
      </c>
      <c r="S75" s="119"/>
    </row>
    <row r="76" spans="1:32" s="3" customFormat="1" ht="37.5" customHeight="1">
      <c r="A76" s="134" t="s">
        <v>214</v>
      </c>
      <c r="B76" s="72" t="s">
        <v>90</v>
      </c>
      <c r="C76" s="155"/>
      <c r="D76" s="155"/>
      <c r="E76" s="155"/>
      <c r="F76" s="159"/>
      <c r="G76" s="159"/>
      <c r="H76" s="115">
        <f>H25</f>
        <v>0</v>
      </c>
      <c r="I76" s="159"/>
      <c r="J76" s="160"/>
      <c r="K76" s="185">
        <f>K25</f>
        <v>0</v>
      </c>
      <c r="L76" s="159"/>
      <c r="M76" s="159"/>
      <c r="N76" s="115">
        <f>N25</f>
        <v>0</v>
      </c>
      <c r="O76" s="159"/>
      <c r="P76" s="159"/>
      <c r="Q76" s="115">
        <f>Q25</f>
        <v>0</v>
      </c>
      <c r="R76" s="115">
        <f>R25</f>
        <v>0</v>
      </c>
      <c r="S76" s="119"/>
    </row>
    <row r="77" spans="1:32" s="3" customFormat="1" ht="25.5">
      <c r="A77" s="134" t="s">
        <v>215</v>
      </c>
      <c r="B77" s="72" t="s">
        <v>181</v>
      </c>
      <c r="C77" s="155"/>
      <c r="D77" s="155"/>
      <c r="E77" s="155"/>
      <c r="F77" s="159"/>
      <c r="G77" s="159"/>
      <c r="H77" s="115">
        <f>H24</f>
        <v>0</v>
      </c>
      <c r="I77" s="159"/>
      <c r="J77" s="160"/>
      <c r="K77" s="185">
        <f t="shared" ref="K77:R77" si="2">K24</f>
        <v>0</v>
      </c>
      <c r="L77" s="159"/>
      <c r="M77" s="159"/>
      <c r="N77" s="115">
        <f t="shared" si="2"/>
        <v>0</v>
      </c>
      <c r="O77" s="159"/>
      <c r="P77" s="159"/>
      <c r="Q77" s="115">
        <f t="shared" si="2"/>
        <v>0</v>
      </c>
      <c r="R77" s="115">
        <f t="shared" si="2"/>
        <v>0</v>
      </c>
      <c r="S77" s="119"/>
    </row>
    <row r="78" spans="1:32" s="3" customFormat="1" ht="25.5">
      <c r="A78" s="134" t="s">
        <v>216</v>
      </c>
      <c r="B78" s="72" t="s">
        <v>316</v>
      </c>
      <c r="C78" s="155"/>
      <c r="D78" s="155"/>
      <c r="E78" s="155"/>
      <c r="F78" s="159"/>
      <c r="G78" s="159"/>
      <c r="H78" s="115">
        <f>H37</f>
        <v>0</v>
      </c>
      <c r="I78" s="159"/>
      <c r="J78" s="160"/>
      <c r="K78" s="185">
        <f t="shared" ref="K78:R78" si="3">K37</f>
        <v>0</v>
      </c>
      <c r="L78" s="159"/>
      <c r="M78" s="159"/>
      <c r="N78" s="115">
        <f t="shared" si="3"/>
        <v>0</v>
      </c>
      <c r="O78" s="159"/>
      <c r="P78" s="159"/>
      <c r="Q78" s="115">
        <f t="shared" si="3"/>
        <v>0</v>
      </c>
      <c r="R78" s="115">
        <f t="shared" si="3"/>
        <v>0</v>
      </c>
      <c r="S78" s="119"/>
    </row>
    <row r="79" spans="1:32" s="3" customFormat="1" ht="41.25" hidden="1" customHeight="1">
      <c r="A79" s="121" t="s">
        <v>320</v>
      </c>
      <c r="B79" s="471" t="s">
        <v>179</v>
      </c>
      <c r="C79" s="472"/>
      <c r="D79" s="472"/>
      <c r="E79" s="472"/>
      <c r="F79" s="472"/>
      <c r="G79" s="472"/>
      <c r="H79" s="472"/>
      <c r="I79" s="472"/>
      <c r="J79" s="472"/>
      <c r="K79" s="472"/>
      <c r="L79" s="472"/>
      <c r="M79" s="472"/>
      <c r="N79" s="472"/>
      <c r="O79" s="472"/>
      <c r="P79" s="472"/>
      <c r="Q79" s="472"/>
      <c r="R79" s="473"/>
      <c r="S79" s="123"/>
      <c r="T79" s="124"/>
      <c r="U79" s="124"/>
      <c r="V79" s="124"/>
      <c r="W79" s="124"/>
      <c r="X79" s="124"/>
      <c r="Y79" s="124"/>
      <c r="Z79" s="125"/>
      <c r="AA79" s="125"/>
      <c r="AB79" s="125"/>
      <c r="AC79" s="125"/>
      <c r="AD79" s="125"/>
      <c r="AE79" s="126"/>
      <c r="AF79" s="126"/>
    </row>
    <row r="80" spans="1:32" s="3" customFormat="1" ht="82.5" hidden="1" customHeight="1">
      <c r="A80" s="134" t="s">
        <v>160</v>
      </c>
      <c r="B80" s="186" t="s">
        <v>156</v>
      </c>
      <c r="C80" s="135" t="s">
        <v>157</v>
      </c>
      <c r="D80" s="113" t="s">
        <v>70</v>
      </c>
      <c r="E80" s="135" t="s">
        <v>69</v>
      </c>
      <c r="F80" s="112">
        <v>0</v>
      </c>
      <c r="G80" s="112">
        <v>0</v>
      </c>
      <c r="H80" s="182">
        <v>0</v>
      </c>
      <c r="I80" s="112">
        <v>0</v>
      </c>
      <c r="J80" s="112">
        <v>0</v>
      </c>
      <c r="K80" s="182">
        <v>0</v>
      </c>
      <c r="L80" s="112">
        <v>0</v>
      </c>
      <c r="M80" s="112">
        <v>0</v>
      </c>
      <c r="N80" s="182">
        <v>0</v>
      </c>
      <c r="O80" s="112">
        <v>0</v>
      </c>
      <c r="P80" s="112">
        <v>0</v>
      </c>
      <c r="Q80" s="182">
        <v>0</v>
      </c>
      <c r="R80" s="187">
        <f>H80+K80+Q80</f>
        <v>0</v>
      </c>
      <c r="S80" s="123" t="s">
        <v>198</v>
      </c>
      <c r="T80" s="124"/>
      <c r="U80" s="124"/>
      <c r="V80" s="124"/>
      <c r="W80" s="124"/>
      <c r="X80" s="124"/>
      <c r="Y80" s="124"/>
      <c r="Z80" s="125"/>
      <c r="AA80" s="125"/>
      <c r="AB80" s="125"/>
      <c r="AC80" s="125"/>
      <c r="AD80" s="125"/>
      <c r="AE80" s="126"/>
      <c r="AF80" s="126"/>
    </row>
    <row r="81" spans="1:32" s="3" customFormat="1" ht="60.75" hidden="1" customHeight="1">
      <c r="A81" s="134" t="s">
        <v>161</v>
      </c>
      <c r="B81" s="186" t="s">
        <v>158</v>
      </c>
      <c r="C81" s="135" t="s">
        <v>76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87">
        <f>H81+K81+Q81+N81</f>
        <v>0</v>
      </c>
      <c r="S81" s="123" t="s">
        <v>197</v>
      </c>
      <c r="T81" s="124"/>
      <c r="U81" s="124"/>
      <c r="V81" s="124"/>
      <c r="W81" s="124"/>
      <c r="X81" s="124"/>
      <c r="Y81" s="124"/>
      <c r="Z81" s="125"/>
      <c r="AA81" s="125"/>
      <c r="AB81" s="125"/>
      <c r="AC81" s="125"/>
      <c r="AD81" s="125"/>
      <c r="AE81" s="126"/>
      <c r="AF81" s="126"/>
    </row>
    <row r="82" spans="1:32" s="3" customFormat="1" ht="70.5" hidden="1" customHeight="1">
      <c r="A82" s="134" t="s">
        <v>162</v>
      </c>
      <c r="B82" s="186" t="s">
        <v>159</v>
      </c>
      <c r="C82" s="135" t="s">
        <v>181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87">
        <f>H82+K82+Q82+N82</f>
        <v>0</v>
      </c>
      <c r="S82" s="123" t="s">
        <v>198</v>
      </c>
      <c r="T82" s="124"/>
      <c r="U82" s="124"/>
      <c r="V82" s="124"/>
      <c r="W82" s="124"/>
      <c r="X82" s="124"/>
      <c r="Y82" s="124"/>
      <c r="Z82" s="125"/>
      <c r="AA82" s="125"/>
      <c r="AB82" s="125"/>
      <c r="AC82" s="125"/>
      <c r="AD82" s="125"/>
      <c r="AE82" s="126"/>
      <c r="AF82" s="126"/>
    </row>
    <row r="83" spans="1:32" s="153" customFormat="1" ht="33.75" hidden="1" customHeight="1">
      <c r="A83" s="134" t="s">
        <v>163</v>
      </c>
      <c r="B83" s="469" t="s">
        <v>174</v>
      </c>
      <c r="C83" s="470"/>
      <c r="D83" s="188"/>
      <c r="E83" s="188"/>
      <c r="F83" s="188"/>
      <c r="G83" s="188"/>
      <c r="H83" s="189">
        <f>H84+H85+H86</f>
        <v>0</v>
      </c>
      <c r="I83" s="188"/>
      <c r="J83" s="188"/>
      <c r="K83" s="189">
        <f>K84+K85+K86</f>
        <v>0</v>
      </c>
      <c r="L83" s="188"/>
      <c r="M83" s="188"/>
      <c r="N83" s="189">
        <f>N84+N85+N86</f>
        <v>0</v>
      </c>
      <c r="O83" s="188"/>
      <c r="P83" s="188"/>
      <c r="Q83" s="189">
        <f>Q84+Q85+Q86</f>
        <v>0</v>
      </c>
      <c r="R83" s="190">
        <f>H83+K83+Q83+N83</f>
        <v>0</v>
      </c>
      <c r="S83" s="191"/>
      <c r="T83" s="192"/>
      <c r="U83" s="192"/>
      <c r="V83" s="192"/>
      <c r="W83" s="192"/>
      <c r="X83" s="192"/>
      <c r="Y83" s="192"/>
      <c r="Z83" s="193"/>
      <c r="AA83" s="193"/>
      <c r="AB83" s="193"/>
      <c r="AC83" s="193"/>
      <c r="AD83" s="193"/>
      <c r="AE83" s="194"/>
      <c r="AF83" s="194"/>
    </row>
    <row r="84" spans="1:32" s="3" customFormat="1" ht="24.75" hidden="1" customHeight="1">
      <c r="A84" s="134" t="s">
        <v>168</v>
      </c>
      <c r="B84" s="135" t="s">
        <v>157</v>
      </c>
      <c r="C84" s="195"/>
      <c r="D84" s="196"/>
      <c r="E84" s="196"/>
      <c r="F84" s="196"/>
      <c r="G84" s="196"/>
      <c r="H84" s="197">
        <f>H80</f>
        <v>0</v>
      </c>
      <c r="I84" s="196"/>
      <c r="J84" s="196"/>
      <c r="K84" s="197">
        <f>K80</f>
        <v>0</v>
      </c>
      <c r="L84" s="196"/>
      <c r="M84" s="196"/>
      <c r="N84" s="197">
        <f>N80</f>
        <v>0</v>
      </c>
      <c r="O84" s="196"/>
      <c r="P84" s="196"/>
      <c r="Q84" s="197">
        <f>Q80</f>
        <v>0</v>
      </c>
      <c r="R84" s="187">
        <f>H84+K84+Q84</f>
        <v>0</v>
      </c>
      <c r="S84" s="123"/>
      <c r="T84" s="124"/>
      <c r="U84" s="124"/>
      <c r="V84" s="124"/>
      <c r="W84" s="124"/>
      <c r="X84" s="124"/>
      <c r="Y84" s="124"/>
      <c r="Z84" s="125"/>
      <c r="AA84" s="125"/>
      <c r="AB84" s="125"/>
      <c r="AC84" s="125"/>
      <c r="AD84" s="125"/>
      <c r="AE84" s="126"/>
      <c r="AF84" s="126"/>
    </row>
    <row r="85" spans="1:32" s="3" customFormat="1" ht="24" hidden="1" customHeight="1">
      <c r="A85" s="134" t="s">
        <v>169</v>
      </c>
      <c r="B85" s="135" t="s">
        <v>76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7">
        <f>R81</f>
        <v>0</v>
      </c>
      <c r="S85" s="123"/>
      <c r="T85" s="124"/>
      <c r="U85" s="124"/>
      <c r="V85" s="124"/>
      <c r="W85" s="124"/>
      <c r="X85" s="124"/>
      <c r="Y85" s="124"/>
      <c r="Z85" s="125"/>
      <c r="AA85" s="125"/>
      <c r="AB85" s="125"/>
      <c r="AC85" s="125"/>
      <c r="AD85" s="125"/>
      <c r="AE85" s="126"/>
      <c r="AF85" s="126"/>
    </row>
    <row r="86" spans="1:32" s="3" customFormat="1" ht="32.25" hidden="1" customHeight="1">
      <c r="A86" s="134" t="s">
        <v>170</v>
      </c>
      <c r="B86" s="135" t="s">
        <v>181</v>
      </c>
      <c r="C86" s="196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6">
        <f>Q82</f>
        <v>0</v>
      </c>
      <c r="R86" s="196">
        <f>R82</f>
        <v>0</v>
      </c>
      <c r="S86" s="123"/>
      <c r="T86" s="124"/>
      <c r="U86" s="124"/>
      <c r="V86" s="124"/>
      <c r="W86" s="124"/>
      <c r="X86" s="124"/>
      <c r="Y86" s="124"/>
      <c r="Z86" s="125"/>
      <c r="AA86" s="125"/>
      <c r="AB86" s="125"/>
      <c r="AC86" s="125"/>
      <c r="AD86" s="125"/>
      <c r="AE86" s="126"/>
      <c r="AF86" s="126"/>
    </row>
    <row r="87" spans="1:32" s="3" customFormat="1" ht="18.75" customHeight="1">
      <c r="A87" s="121" t="s">
        <v>217</v>
      </c>
      <c r="B87" s="461" t="s">
        <v>218</v>
      </c>
      <c r="C87" s="462"/>
      <c r="D87" s="462"/>
      <c r="E87" s="462"/>
      <c r="F87" s="462"/>
      <c r="G87" s="462"/>
      <c r="H87" s="462"/>
      <c r="I87" s="462"/>
      <c r="J87" s="462"/>
      <c r="K87" s="462"/>
      <c r="L87" s="462"/>
      <c r="M87" s="462"/>
      <c r="N87" s="462"/>
      <c r="O87" s="462"/>
      <c r="P87" s="462"/>
      <c r="Q87" s="462"/>
      <c r="R87" s="463"/>
      <c r="S87" s="123"/>
      <c r="T87" s="124"/>
      <c r="U87" s="124"/>
      <c r="V87" s="124"/>
      <c r="W87" s="124"/>
      <c r="X87" s="124"/>
      <c r="Y87" s="124"/>
      <c r="Z87" s="125"/>
      <c r="AA87" s="125"/>
      <c r="AB87" s="125"/>
      <c r="AC87" s="125"/>
      <c r="AD87" s="125"/>
      <c r="AE87" s="126"/>
      <c r="AF87" s="126"/>
    </row>
    <row r="88" spans="1:32" s="3" customFormat="1" ht="123" customHeight="1">
      <c r="A88" s="134" t="s">
        <v>160</v>
      </c>
      <c r="B88" s="198" t="s">
        <v>176</v>
      </c>
      <c r="C88" s="141" t="s">
        <v>171</v>
      </c>
      <c r="D88" s="113" t="s">
        <v>70</v>
      </c>
      <c r="E88" s="135" t="s">
        <v>69</v>
      </c>
      <c r="F88" s="199" t="s">
        <v>332</v>
      </c>
      <c r="G88" s="113" t="s">
        <v>251</v>
      </c>
      <c r="H88" s="182">
        <v>4926</v>
      </c>
      <c r="I88" s="199" t="s">
        <v>333</v>
      </c>
      <c r="J88" s="113" t="s">
        <v>251</v>
      </c>
      <c r="K88" s="182">
        <v>4926</v>
      </c>
      <c r="L88" s="199" t="s">
        <v>333</v>
      </c>
      <c r="M88" s="113" t="s">
        <v>251</v>
      </c>
      <c r="N88" s="182">
        <v>4926</v>
      </c>
      <c r="O88" s="199" t="s">
        <v>334</v>
      </c>
      <c r="P88" s="113" t="s">
        <v>251</v>
      </c>
      <c r="Q88" s="182">
        <v>19704</v>
      </c>
      <c r="R88" s="185">
        <f>H88+K88+Q88+N88</f>
        <v>34482</v>
      </c>
      <c r="S88" s="119"/>
    </row>
    <row r="89" spans="1:32" s="3" customFormat="1" ht="80.25" hidden="1" customHeight="1">
      <c r="A89" s="134" t="s">
        <v>161</v>
      </c>
      <c r="B89" s="200" t="s">
        <v>182</v>
      </c>
      <c r="C89" s="135" t="s">
        <v>157</v>
      </c>
      <c r="D89" s="113" t="s">
        <v>70</v>
      </c>
      <c r="E89" s="135" t="s">
        <v>69</v>
      </c>
      <c r="F89" s="159">
        <v>0</v>
      </c>
      <c r="G89" s="159">
        <v>0</v>
      </c>
      <c r="H89" s="182">
        <v>0</v>
      </c>
      <c r="I89" s="159">
        <v>0</v>
      </c>
      <c r="J89" s="159">
        <v>0</v>
      </c>
      <c r="K89" s="182">
        <v>0</v>
      </c>
      <c r="L89" s="159">
        <v>0</v>
      </c>
      <c r="M89" s="159">
        <v>0</v>
      </c>
      <c r="N89" s="182">
        <v>0</v>
      </c>
      <c r="O89" s="159">
        <v>0</v>
      </c>
      <c r="P89" s="159">
        <v>0</v>
      </c>
      <c r="Q89" s="182">
        <v>0</v>
      </c>
      <c r="R89" s="185">
        <f>H89+K89+Q89+N89</f>
        <v>0</v>
      </c>
      <c r="S89" s="119"/>
    </row>
    <row r="90" spans="1:32" s="3" customFormat="1" ht="80.25" hidden="1" customHeight="1">
      <c r="A90" s="134" t="s">
        <v>162</v>
      </c>
      <c r="B90" s="200" t="s">
        <v>180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182">
        <v>0</v>
      </c>
      <c r="I90" s="159">
        <v>0</v>
      </c>
      <c r="J90" s="159">
        <v>0</v>
      </c>
      <c r="K90" s="182">
        <v>0</v>
      </c>
      <c r="L90" s="112">
        <v>0</v>
      </c>
      <c r="M90" s="112">
        <v>0</v>
      </c>
      <c r="N90" s="182">
        <v>0</v>
      </c>
      <c r="O90" s="112">
        <v>0</v>
      </c>
      <c r="P90" s="112">
        <v>0</v>
      </c>
      <c r="Q90" s="182">
        <v>0</v>
      </c>
      <c r="R90" s="185">
        <f>H90+K90+Q90+N90</f>
        <v>0</v>
      </c>
      <c r="S90" s="123" t="s">
        <v>198</v>
      </c>
    </row>
    <row r="91" spans="1:32" s="153" customFormat="1" ht="19.5" customHeight="1">
      <c r="A91" s="134" t="s">
        <v>161</v>
      </c>
      <c r="B91" s="469" t="s">
        <v>174</v>
      </c>
      <c r="C91" s="470"/>
      <c r="D91" s="201"/>
      <c r="E91" s="201"/>
      <c r="F91" s="201"/>
      <c r="G91" s="201"/>
      <c r="H91" s="202">
        <f>H92+H93</f>
        <v>4926</v>
      </c>
      <c r="I91" s="201"/>
      <c r="J91" s="201"/>
      <c r="K91" s="202">
        <f>K92+K93</f>
        <v>4926</v>
      </c>
      <c r="L91" s="201"/>
      <c r="M91" s="201"/>
      <c r="N91" s="202">
        <f>N92+N93</f>
        <v>4926</v>
      </c>
      <c r="O91" s="201"/>
      <c r="P91" s="201"/>
      <c r="Q91" s="202">
        <f>Q92+Q93</f>
        <v>19704</v>
      </c>
      <c r="R91" s="202">
        <f>R92+R93</f>
        <v>34482</v>
      </c>
      <c r="S91" s="152"/>
    </row>
    <row r="92" spans="1:32" s="3" customFormat="1" ht="26.25" customHeight="1">
      <c r="A92" s="134" t="s">
        <v>162</v>
      </c>
      <c r="B92" s="141" t="s">
        <v>171</v>
      </c>
      <c r="C92" s="155"/>
      <c r="D92" s="159"/>
      <c r="E92" s="159"/>
      <c r="F92" s="159"/>
      <c r="G92" s="159"/>
      <c r="H92" s="185">
        <f>H88</f>
        <v>4926</v>
      </c>
      <c r="I92" s="159"/>
      <c r="J92" s="159"/>
      <c r="K92" s="185">
        <f>K88</f>
        <v>4926</v>
      </c>
      <c r="L92" s="159"/>
      <c r="M92" s="159"/>
      <c r="N92" s="185">
        <f>N88</f>
        <v>4926</v>
      </c>
      <c r="O92" s="159"/>
      <c r="P92" s="159"/>
      <c r="Q92" s="185">
        <f>Q88</f>
        <v>19704</v>
      </c>
      <c r="R92" s="185">
        <f>R88</f>
        <v>34482</v>
      </c>
      <c r="S92" s="119"/>
    </row>
    <row r="93" spans="1:32" s="3" customFormat="1" ht="25.5" hidden="1" customHeight="1">
      <c r="A93" s="134" t="s">
        <v>173</v>
      </c>
      <c r="B93" s="135" t="s">
        <v>157</v>
      </c>
      <c r="C93" s="155"/>
      <c r="D93" s="159"/>
      <c r="E93" s="159"/>
      <c r="F93" s="159"/>
      <c r="G93" s="159"/>
      <c r="H93" s="185">
        <f>H89++H90</f>
        <v>0</v>
      </c>
      <c r="I93" s="159"/>
      <c r="J93" s="159"/>
      <c r="K93" s="185">
        <f>K89++K90</f>
        <v>0</v>
      </c>
      <c r="L93" s="159"/>
      <c r="M93" s="159"/>
      <c r="N93" s="185">
        <f>N89++N90</f>
        <v>0</v>
      </c>
      <c r="O93" s="159"/>
      <c r="P93" s="159"/>
      <c r="Q93" s="185">
        <f>Q89++Q90</f>
        <v>0</v>
      </c>
      <c r="R93" s="185">
        <f>R89++R90</f>
        <v>0</v>
      </c>
      <c r="S93" s="119"/>
    </row>
    <row r="94" spans="1:32" s="3" customFormat="1" ht="31.5" customHeight="1">
      <c r="A94" s="134" t="s">
        <v>297</v>
      </c>
      <c r="B94" s="474" t="s">
        <v>175</v>
      </c>
      <c r="C94" s="475"/>
      <c r="D94" s="203"/>
      <c r="E94" s="203"/>
      <c r="F94" s="203"/>
      <c r="G94" s="203"/>
      <c r="H94" s="202">
        <f>H70+H83+H91</f>
        <v>5910</v>
      </c>
      <c r="I94" s="203"/>
      <c r="J94" s="203"/>
      <c r="K94" s="202">
        <f>K70+K83+K91</f>
        <v>5770</v>
      </c>
      <c r="L94" s="203"/>
      <c r="M94" s="203"/>
      <c r="N94" s="202">
        <f>N70+N83+N91</f>
        <v>5770</v>
      </c>
      <c r="O94" s="203"/>
      <c r="P94" s="203"/>
      <c r="Q94" s="202">
        <f>Q70+Q83+Q91</f>
        <v>26885</v>
      </c>
      <c r="R94" s="202">
        <f>R70+R83+R91</f>
        <v>44335</v>
      </c>
      <c r="S94" s="119"/>
    </row>
    <row r="95" spans="1:32" s="3" customFormat="1" ht="22.5">
      <c r="A95" s="134" t="s">
        <v>164</v>
      </c>
      <c r="B95" s="135" t="s">
        <v>78</v>
      </c>
      <c r="C95" s="155"/>
      <c r="D95" s="159"/>
      <c r="E95" s="159"/>
      <c r="F95" s="159"/>
      <c r="G95" s="159"/>
      <c r="H95" s="185">
        <f>H71+H85</f>
        <v>0</v>
      </c>
      <c r="I95" s="159"/>
      <c r="J95" s="159"/>
      <c r="K95" s="185">
        <f>K71+K85</f>
        <v>0</v>
      </c>
      <c r="L95" s="159"/>
      <c r="M95" s="159"/>
      <c r="N95" s="185">
        <f>N71+N85</f>
        <v>0</v>
      </c>
      <c r="O95" s="159"/>
      <c r="P95" s="159"/>
      <c r="Q95" s="185">
        <f>Q71+Q85</f>
        <v>7181</v>
      </c>
      <c r="R95" s="185">
        <f>R71+R85</f>
        <v>7181</v>
      </c>
      <c r="S95" s="119"/>
    </row>
    <row r="96" spans="1:32" s="3" customFormat="1" ht="22.5">
      <c r="A96" s="134" t="s">
        <v>165</v>
      </c>
      <c r="B96" s="135" t="s">
        <v>87</v>
      </c>
      <c r="C96" s="155"/>
      <c r="D96" s="159"/>
      <c r="E96" s="159"/>
      <c r="F96" s="159"/>
      <c r="G96" s="159"/>
      <c r="H96" s="185">
        <f>H72</f>
        <v>427</v>
      </c>
      <c r="I96" s="159"/>
      <c r="J96" s="159"/>
      <c r="K96" s="185">
        <f>K72</f>
        <v>427</v>
      </c>
      <c r="L96" s="159"/>
      <c r="M96" s="159"/>
      <c r="N96" s="185">
        <f>N72</f>
        <v>427</v>
      </c>
      <c r="O96" s="159"/>
      <c r="P96" s="159"/>
      <c r="Q96" s="185">
        <f t="shared" ref="Q96:R98" si="4">Q72</f>
        <v>0</v>
      </c>
      <c r="R96" s="185">
        <f t="shared" si="4"/>
        <v>1281</v>
      </c>
      <c r="S96" s="119"/>
    </row>
    <row r="97" spans="1:19" s="3" customFormat="1" ht="22.5">
      <c r="A97" s="134" t="s">
        <v>166</v>
      </c>
      <c r="B97" s="135" t="s">
        <v>88</v>
      </c>
      <c r="C97" s="155"/>
      <c r="D97" s="159"/>
      <c r="E97" s="159"/>
      <c r="F97" s="159"/>
      <c r="G97" s="159"/>
      <c r="H97" s="185">
        <f>H73</f>
        <v>0</v>
      </c>
      <c r="I97" s="159"/>
      <c r="J97" s="159"/>
      <c r="K97" s="185">
        <f>K73</f>
        <v>0</v>
      </c>
      <c r="L97" s="159"/>
      <c r="M97" s="159"/>
      <c r="N97" s="185">
        <f>N73</f>
        <v>0</v>
      </c>
      <c r="O97" s="159"/>
      <c r="P97" s="159"/>
      <c r="Q97" s="185">
        <f t="shared" si="4"/>
        <v>0</v>
      </c>
      <c r="R97" s="185">
        <f t="shared" si="4"/>
        <v>0</v>
      </c>
      <c r="S97" s="119"/>
    </row>
    <row r="98" spans="1:19" s="3" customFormat="1" ht="22.5">
      <c r="A98" s="134" t="s">
        <v>219</v>
      </c>
      <c r="B98" s="135" t="s">
        <v>89</v>
      </c>
      <c r="C98" s="155"/>
      <c r="D98" s="159"/>
      <c r="E98" s="159"/>
      <c r="F98" s="159"/>
      <c r="G98" s="159"/>
      <c r="H98" s="185">
        <f>H74</f>
        <v>417</v>
      </c>
      <c r="I98" s="159"/>
      <c r="J98" s="159"/>
      <c r="K98" s="185">
        <f>K74</f>
        <v>417</v>
      </c>
      <c r="L98" s="159"/>
      <c r="M98" s="159"/>
      <c r="N98" s="185">
        <f>N74</f>
        <v>417</v>
      </c>
      <c r="O98" s="159"/>
      <c r="P98" s="159"/>
      <c r="Q98" s="185">
        <f t="shared" si="4"/>
        <v>0</v>
      </c>
      <c r="R98" s="185">
        <f t="shared" si="4"/>
        <v>1251</v>
      </c>
      <c r="S98" s="119"/>
    </row>
    <row r="99" spans="1:19" s="3" customFormat="1" ht="22.5">
      <c r="A99" s="134" t="s">
        <v>167</v>
      </c>
      <c r="B99" s="135" t="s">
        <v>90</v>
      </c>
      <c r="C99" s="155"/>
      <c r="D99" s="159"/>
      <c r="E99" s="159"/>
      <c r="F99" s="159"/>
      <c r="G99" s="159"/>
      <c r="H99" s="185">
        <f>H76</f>
        <v>0</v>
      </c>
      <c r="I99" s="159"/>
      <c r="J99" s="159"/>
      <c r="K99" s="185">
        <f>K76</f>
        <v>0</v>
      </c>
      <c r="L99" s="159"/>
      <c r="M99" s="159"/>
      <c r="N99" s="185">
        <f>N76</f>
        <v>0</v>
      </c>
      <c r="O99" s="159"/>
      <c r="P99" s="159"/>
      <c r="Q99" s="185">
        <f>Q76</f>
        <v>0</v>
      </c>
      <c r="R99" s="185">
        <f>R76</f>
        <v>0</v>
      </c>
      <c r="S99" s="119"/>
    </row>
    <row r="100" spans="1:19" s="3" customFormat="1">
      <c r="A100" s="134" t="s">
        <v>172</v>
      </c>
      <c r="B100" s="135" t="s">
        <v>316</v>
      </c>
      <c r="C100" s="155"/>
      <c r="D100" s="159"/>
      <c r="E100" s="159"/>
      <c r="F100" s="159"/>
      <c r="G100" s="159"/>
      <c r="H100" s="185">
        <f>H78</f>
        <v>0</v>
      </c>
      <c r="I100" s="159"/>
      <c r="J100" s="159"/>
      <c r="K100" s="185">
        <f>K78</f>
        <v>0</v>
      </c>
      <c r="L100" s="159"/>
      <c r="M100" s="159"/>
      <c r="N100" s="185">
        <f>N78</f>
        <v>0</v>
      </c>
      <c r="O100" s="159"/>
      <c r="P100" s="159"/>
      <c r="Q100" s="185">
        <f>Q78</f>
        <v>0</v>
      </c>
      <c r="R100" s="185">
        <f>R78</f>
        <v>0</v>
      </c>
      <c r="S100" s="119"/>
    </row>
    <row r="101" spans="1:19" s="3" customFormat="1" ht="22.5">
      <c r="A101" s="134" t="s">
        <v>173</v>
      </c>
      <c r="B101" s="135" t="s">
        <v>181</v>
      </c>
      <c r="C101" s="155"/>
      <c r="D101" s="159"/>
      <c r="E101" s="159"/>
      <c r="F101" s="159"/>
      <c r="G101" s="159"/>
      <c r="H101" s="185">
        <f>H86+H77</f>
        <v>0</v>
      </c>
      <c r="I101" s="159"/>
      <c r="J101" s="159"/>
      <c r="K101" s="185">
        <f>K86+K77</f>
        <v>0</v>
      </c>
      <c r="L101" s="159"/>
      <c r="M101" s="159"/>
      <c r="N101" s="185">
        <f>N86+N77</f>
        <v>0</v>
      </c>
      <c r="O101" s="159"/>
      <c r="P101" s="159"/>
      <c r="Q101" s="185">
        <f>Q86+Q77</f>
        <v>0</v>
      </c>
      <c r="R101" s="185">
        <f>R86+R77</f>
        <v>0</v>
      </c>
      <c r="S101" s="119"/>
    </row>
    <row r="102" spans="1:19" s="3" customFormat="1" ht="22.5">
      <c r="A102" s="134" t="s">
        <v>220</v>
      </c>
      <c r="B102" s="135" t="s">
        <v>178</v>
      </c>
      <c r="C102" s="155"/>
      <c r="D102" s="159"/>
      <c r="E102" s="159"/>
      <c r="F102" s="159"/>
      <c r="G102" s="159"/>
      <c r="H102" s="185">
        <f>H92+H75</f>
        <v>5066</v>
      </c>
      <c r="I102" s="159"/>
      <c r="J102" s="159"/>
      <c r="K102" s="185">
        <f>K92+K75</f>
        <v>4926</v>
      </c>
      <c r="L102" s="159"/>
      <c r="M102" s="159"/>
      <c r="N102" s="185">
        <f>N92+N75</f>
        <v>4926</v>
      </c>
      <c r="O102" s="159"/>
      <c r="P102" s="159"/>
      <c r="Q102" s="185">
        <f>Q92+Q75</f>
        <v>19704</v>
      </c>
      <c r="R102" s="185">
        <f>R92+R75</f>
        <v>34622</v>
      </c>
      <c r="S102" s="119"/>
    </row>
    <row r="103" spans="1:19" s="3" customFormat="1" ht="12.75" customHeight="1">
      <c r="A103" s="117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119"/>
    </row>
    <row r="104" spans="1:19" s="3" customFormat="1">
      <c r="A104" s="117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119"/>
    </row>
    <row r="105" spans="1:19" s="3" customFormat="1" ht="15">
      <c r="A105" s="468" t="s">
        <v>177</v>
      </c>
      <c r="B105" s="468"/>
      <c r="C105" s="468"/>
      <c r="D105" s="468"/>
      <c r="E105" s="468"/>
      <c r="F105" s="468"/>
      <c r="G105" s="468"/>
      <c r="H105" s="468"/>
      <c r="I105" s="468"/>
      <c r="J105" s="468"/>
      <c r="K105" s="468"/>
      <c r="L105" s="468"/>
      <c r="M105" s="468"/>
      <c r="N105" s="468"/>
      <c r="O105" s="468"/>
      <c r="P105" s="468"/>
      <c r="Q105" s="468"/>
      <c r="R105" s="468"/>
      <c r="S105" s="119"/>
    </row>
    <row r="106" spans="1:19" s="3" customFormat="1">
      <c r="A106" s="117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119"/>
    </row>
    <row r="107" spans="1:19" s="3" customFormat="1">
      <c r="A107" s="117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119"/>
    </row>
    <row r="108" spans="1:19" s="3" customFormat="1">
      <c r="A108" s="117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119"/>
    </row>
    <row r="109" spans="1:19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4"/>
    </row>
    <row r="110" spans="1:19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4"/>
    </row>
    <row r="111" spans="1:19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4"/>
    </row>
    <row r="112" spans="1:19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4"/>
    </row>
    <row r="113" spans="4:18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4"/>
    </row>
    <row r="114" spans="4:18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4"/>
    </row>
    <row r="115" spans="4:18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4"/>
    </row>
    <row r="116" spans="4:18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4"/>
    </row>
    <row r="117" spans="4:18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4"/>
    </row>
    <row r="118" spans="4:18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4"/>
    </row>
    <row r="119" spans="4:18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4"/>
    </row>
    <row r="120" spans="4:18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4"/>
    </row>
    <row r="121" spans="4:18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4"/>
    </row>
    <row r="122" spans="4:18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4"/>
    </row>
    <row r="123" spans="4:18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4"/>
    </row>
    <row r="124" spans="4:18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4"/>
    </row>
    <row r="125" spans="4:18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4"/>
    </row>
    <row r="126" spans="4:18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4"/>
    </row>
    <row r="127" spans="4:18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4"/>
    </row>
    <row r="128" spans="4:18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4"/>
    </row>
    <row r="129" spans="4:18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4"/>
    </row>
    <row r="130" spans="4:18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4"/>
    </row>
    <row r="131" spans="4:18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4"/>
    </row>
    <row r="132" spans="4:18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4"/>
    </row>
    <row r="133" spans="4:18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4"/>
    </row>
    <row r="134" spans="4:18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4"/>
    </row>
    <row r="135" spans="4:18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4"/>
    </row>
    <row r="136" spans="4:18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4"/>
    </row>
    <row r="137" spans="4:18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4"/>
    </row>
    <row r="138" spans="4:18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4"/>
    </row>
    <row r="139" spans="4:18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4"/>
    </row>
    <row r="140" spans="4:18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4"/>
    </row>
    <row r="141" spans="4:18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4"/>
    </row>
    <row r="142" spans="4:18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4"/>
    </row>
    <row r="143" spans="4:18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4"/>
    </row>
    <row r="144" spans="4:18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4"/>
    </row>
    <row r="145" spans="4:18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4"/>
    </row>
    <row r="146" spans="4:18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4"/>
    </row>
    <row r="147" spans="4:18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4"/>
    </row>
    <row r="148" spans="4:18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4"/>
    </row>
    <row r="149" spans="4:18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4"/>
    </row>
    <row r="150" spans="4:18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4"/>
    </row>
    <row r="151" spans="4:18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4"/>
    </row>
    <row r="152" spans="4:18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4"/>
    </row>
    <row r="153" spans="4:18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4"/>
    </row>
    <row r="154" spans="4:18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4"/>
    </row>
    <row r="155" spans="4:18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4"/>
    </row>
    <row r="156" spans="4:18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4"/>
    </row>
    <row r="157" spans="4:18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4"/>
    </row>
    <row r="158" spans="4:18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4"/>
    </row>
    <row r="159" spans="4:18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4"/>
    </row>
    <row r="160" spans="4:18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4"/>
    </row>
    <row r="161" spans="4:18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4"/>
    </row>
    <row r="162" spans="4:18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4"/>
    </row>
    <row r="163" spans="4:18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4"/>
    </row>
    <row r="164" spans="4:18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4"/>
    </row>
    <row r="165" spans="4:18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4"/>
    </row>
    <row r="166" spans="4:18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4"/>
    </row>
    <row r="167" spans="4:18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4"/>
    </row>
    <row r="168" spans="4:18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4"/>
    </row>
    <row r="169" spans="4:18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4"/>
    </row>
    <row r="170" spans="4:18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4"/>
    </row>
    <row r="171" spans="4:18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4"/>
    </row>
    <row r="172" spans="4:18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4"/>
    </row>
    <row r="173" spans="4:18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4"/>
    </row>
    <row r="174" spans="4:18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4"/>
    </row>
    <row r="175" spans="4:18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4"/>
    </row>
    <row r="176" spans="4:18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4"/>
    </row>
    <row r="177" spans="4:18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4"/>
    </row>
    <row r="178" spans="4:18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4"/>
    </row>
    <row r="179" spans="4:18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4"/>
    </row>
    <row r="180" spans="4:18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4"/>
    </row>
    <row r="181" spans="4:18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4"/>
    </row>
    <row r="182" spans="4:18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4"/>
    </row>
    <row r="183" spans="4:18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4"/>
    </row>
    <row r="184" spans="4:18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4"/>
    </row>
    <row r="185" spans="4:18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4"/>
    </row>
    <row r="186" spans="4:18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4"/>
    </row>
    <row r="187" spans="4:18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4"/>
    </row>
    <row r="188" spans="4:18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4"/>
    </row>
    <row r="189" spans="4:18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4"/>
    </row>
    <row r="190" spans="4:18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4"/>
    </row>
    <row r="191" spans="4:18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4"/>
    </row>
    <row r="192" spans="4:18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4"/>
    </row>
    <row r="193" spans="4:18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4"/>
    </row>
    <row r="194" spans="4:18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4"/>
    </row>
    <row r="195" spans="4:18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4"/>
    </row>
    <row r="196" spans="4:18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4"/>
    </row>
    <row r="197" spans="4:18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4"/>
    </row>
    <row r="198" spans="4:18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4"/>
    </row>
    <row r="199" spans="4:18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4"/>
    </row>
    <row r="200" spans="4:18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4"/>
    </row>
    <row r="201" spans="4:18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4"/>
    </row>
    <row r="202" spans="4:18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4"/>
    </row>
    <row r="203" spans="4:18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4"/>
    </row>
    <row r="204" spans="4:18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4"/>
    </row>
    <row r="205" spans="4:18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4"/>
    </row>
    <row r="206" spans="4:18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4"/>
    </row>
    <row r="207" spans="4:18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4"/>
    </row>
    <row r="208" spans="4:18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4"/>
    </row>
    <row r="209" spans="4:18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4"/>
    </row>
    <row r="210" spans="4:18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4"/>
    </row>
    <row r="211" spans="4:18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4"/>
    </row>
    <row r="212" spans="4:18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4"/>
    </row>
    <row r="213" spans="4:18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4"/>
    </row>
    <row r="214" spans="4:18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4"/>
    </row>
    <row r="215" spans="4:18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4"/>
    </row>
    <row r="216" spans="4:18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4"/>
    </row>
    <row r="217" spans="4:18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4"/>
    </row>
    <row r="218" spans="4:18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4"/>
    </row>
    <row r="219" spans="4:18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4"/>
    </row>
    <row r="220" spans="4:18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4"/>
    </row>
    <row r="221" spans="4:18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4"/>
    </row>
    <row r="222" spans="4:18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4"/>
    </row>
    <row r="223" spans="4:18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4"/>
    </row>
    <row r="224" spans="4:18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4"/>
    </row>
    <row r="225" spans="4:18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4"/>
    </row>
    <row r="226" spans="4:18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4"/>
    </row>
    <row r="227" spans="4:18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4"/>
    </row>
    <row r="228" spans="4:18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4"/>
    </row>
    <row r="229" spans="4:18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4"/>
    </row>
    <row r="230" spans="4:18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4"/>
    </row>
    <row r="231" spans="4:18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4"/>
    </row>
    <row r="232" spans="4:18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4"/>
    </row>
    <row r="233" spans="4:18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4"/>
    </row>
    <row r="234" spans="4:18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4"/>
    </row>
    <row r="235" spans="4:18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4"/>
    </row>
    <row r="236" spans="4:18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4"/>
    </row>
    <row r="237" spans="4:18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4"/>
    </row>
    <row r="238" spans="4:18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4"/>
    </row>
    <row r="239" spans="4:18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4"/>
    </row>
    <row r="240" spans="4:18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4"/>
    </row>
    <row r="241" spans="4:18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4"/>
    </row>
    <row r="242" spans="4:18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4"/>
    </row>
    <row r="243" spans="4:18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4"/>
    </row>
    <row r="244" spans="4:18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4"/>
    </row>
    <row r="245" spans="4:18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4"/>
    </row>
    <row r="246" spans="4:18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4"/>
    </row>
    <row r="247" spans="4:18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4"/>
    </row>
    <row r="248" spans="4:18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4"/>
    </row>
    <row r="249" spans="4:18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4"/>
    </row>
    <row r="250" spans="4:18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4"/>
    </row>
    <row r="251" spans="4:18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4"/>
    </row>
    <row r="252" spans="4:18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4"/>
    </row>
    <row r="253" spans="4:18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4"/>
    </row>
    <row r="254" spans="4:18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4"/>
    </row>
    <row r="255" spans="4:18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4"/>
    </row>
    <row r="256" spans="4:18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4"/>
    </row>
    <row r="257" spans="4:18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4"/>
    </row>
    <row r="258" spans="4:18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4"/>
    </row>
    <row r="259" spans="4:18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4"/>
    </row>
    <row r="260" spans="4:18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4"/>
    </row>
    <row r="261" spans="4:18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4"/>
    </row>
    <row r="262" spans="4:18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4"/>
    </row>
    <row r="263" spans="4:18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4"/>
    </row>
    <row r="264" spans="4:18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4"/>
    </row>
    <row r="265" spans="4:18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4"/>
    </row>
    <row r="266" spans="4:18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4"/>
    </row>
    <row r="267" spans="4:18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4"/>
    </row>
    <row r="268" spans="4:18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4"/>
    </row>
    <row r="269" spans="4:18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4"/>
    </row>
    <row r="270" spans="4:18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4"/>
    </row>
    <row r="271" spans="4:18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4"/>
    </row>
    <row r="272" spans="4:18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4"/>
    </row>
    <row r="273" spans="4:18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4"/>
    </row>
    <row r="274" spans="4:18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4"/>
    </row>
    <row r="275" spans="4:18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4"/>
    </row>
    <row r="276" spans="4:18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4"/>
    </row>
    <row r="277" spans="4:18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4"/>
    </row>
    <row r="278" spans="4:18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4"/>
    </row>
    <row r="279" spans="4:18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4"/>
    </row>
    <row r="280" spans="4:18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4"/>
    </row>
    <row r="281" spans="4:18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4"/>
    </row>
    <row r="282" spans="4:18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4"/>
    </row>
    <row r="283" spans="4:18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4"/>
    </row>
    <row r="284" spans="4:18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4"/>
    </row>
  </sheetData>
  <mergeCells count="24">
    <mergeCell ref="B13:R13"/>
    <mergeCell ref="R9:R10"/>
    <mergeCell ref="E9:E10"/>
    <mergeCell ref="F9:H9"/>
    <mergeCell ref="J2:R2"/>
    <mergeCell ref="I3:R3"/>
    <mergeCell ref="I4:R4"/>
    <mergeCell ref="A7:R7"/>
    <mergeCell ref="K6:R6"/>
    <mergeCell ref="B12:R12"/>
    <mergeCell ref="A9:A10"/>
    <mergeCell ref="B9:B10"/>
    <mergeCell ref="D9:D10"/>
    <mergeCell ref="O9:Q9"/>
    <mergeCell ref="I9:K9"/>
    <mergeCell ref="L9:N9"/>
    <mergeCell ref="C9:C10"/>
    <mergeCell ref="A105:R105"/>
    <mergeCell ref="B70:C70"/>
    <mergeCell ref="B79:R79"/>
    <mergeCell ref="B83:C83"/>
    <mergeCell ref="B87:R87"/>
    <mergeCell ref="B91:C91"/>
    <mergeCell ref="B94:C94"/>
  </mergeCells>
  <phoneticPr fontId="28" type="noConversion"/>
  <pageMargins left="0.38" right="0.24" top="0.24" bottom="0.16" header="0.31496062992125984" footer="0.31496062992125984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Q290"/>
  <sheetViews>
    <sheetView view="pageBreakPreview" zoomScale="60" workbookViewId="0">
      <pane xSplit="5" topLeftCell="F1" activePane="topRight" state="frozen"/>
      <selection pane="topRight" sqref="A1:IV65536"/>
    </sheetView>
  </sheetViews>
  <sheetFormatPr defaultRowHeight="15.75"/>
  <cols>
    <col min="1" max="1" width="5.85546875" style="116" customWidth="1"/>
    <col min="2" max="2" width="37.85546875" style="1" customWidth="1"/>
    <col min="3" max="3" width="14.5703125" style="1" customWidth="1"/>
    <col min="4" max="4" width="5.85546875" style="1" customWidth="1"/>
    <col min="5" max="5" width="6.140625" style="1" customWidth="1"/>
    <col min="6" max="6" width="11.42578125" style="1" customWidth="1"/>
    <col min="7" max="7" width="9.5703125" style="1" customWidth="1"/>
    <col min="8" max="8" width="13.85546875" style="1" customWidth="1"/>
    <col min="9" max="9" width="7.140625" style="253" customWidth="1"/>
    <col min="10" max="10" width="8.140625" style="253" customWidth="1"/>
    <col min="11" max="12" width="11" style="253" customWidth="1"/>
    <col min="13" max="13" width="7.28515625" style="253" customWidth="1"/>
    <col min="14" max="14" width="9" style="253" customWidth="1"/>
    <col min="15" max="15" width="7" style="253" customWidth="1"/>
    <col min="16" max="16" width="7.28515625" style="253" customWidth="1"/>
    <col min="17" max="17" width="9" style="253" customWidth="1"/>
    <col min="18" max="18" width="7.42578125" style="352" customWidth="1"/>
    <col min="19" max="19" width="8" style="352" customWidth="1"/>
    <col min="20" max="20" width="10.28515625" style="352" customWidth="1"/>
    <col min="21" max="21" width="7.42578125" style="253" customWidth="1"/>
    <col min="22" max="22" width="8" style="253" customWidth="1"/>
    <col min="23" max="23" width="10.28515625" style="253" customWidth="1"/>
    <col min="24" max="24" width="7.42578125" style="1" customWidth="1"/>
    <col min="25" max="25" width="8" style="1" customWidth="1"/>
    <col min="26" max="26" width="10.28515625" style="1" customWidth="1"/>
    <col min="27" max="27" width="14.140625" style="3" customWidth="1"/>
    <col min="28" max="28" width="44.5703125" style="5" customWidth="1"/>
    <col min="29" max="16384" width="9.140625" style="1"/>
  </cols>
  <sheetData>
    <row r="1" spans="1:41" s="3" customFormat="1">
      <c r="A1" s="117"/>
      <c r="I1" s="253"/>
      <c r="J1" s="468" t="s">
        <v>71</v>
      </c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468"/>
      <c r="Z1" s="468"/>
      <c r="AA1" s="468"/>
      <c r="AB1" s="119"/>
    </row>
    <row r="2" spans="1:41" s="3" customFormat="1">
      <c r="A2" s="117"/>
      <c r="I2" s="311"/>
      <c r="J2" s="501" t="s">
        <v>646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501"/>
      <c r="AB2" s="119"/>
    </row>
    <row r="3" spans="1:41" s="3" customFormat="1">
      <c r="A3" s="117"/>
      <c r="I3" s="312"/>
      <c r="J3" s="501" t="s">
        <v>185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119"/>
    </row>
    <row r="4" spans="1:41" s="3" customFormat="1">
      <c r="A4" s="117"/>
      <c r="I4" s="254"/>
      <c r="J4" s="468" t="s">
        <v>71</v>
      </c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119"/>
    </row>
    <row r="5" spans="1:41" s="3" customFormat="1" ht="36.75" customHeight="1">
      <c r="A5" s="117"/>
      <c r="I5" s="254"/>
      <c r="J5" s="500" t="s">
        <v>335</v>
      </c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119"/>
    </row>
    <row r="6" spans="1:41" s="3" customFormat="1" ht="18.75">
      <c r="A6" s="483" t="s">
        <v>321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3"/>
      <c r="AB6" s="119"/>
    </row>
    <row r="7" spans="1:41" s="3" customFormat="1" ht="15" customHeight="1">
      <c r="A7" s="476" t="s">
        <v>57</v>
      </c>
      <c r="B7" s="478" t="s">
        <v>64</v>
      </c>
      <c r="C7" s="499" t="s">
        <v>65</v>
      </c>
      <c r="D7" s="478" t="s">
        <v>66</v>
      </c>
      <c r="E7" s="478" t="s">
        <v>67</v>
      </c>
      <c r="F7" s="480" t="s">
        <v>58</v>
      </c>
      <c r="G7" s="480"/>
      <c r="H7" s="480"/>
      <c r="I7" s="480" t="s">
        <v>72</v>
      </c>
      <c r="J7" s="480"/>
      <c r="K7" s="480"/>
      <c r="L7" s="480" t="s">
        <v>186</v>
      </c>
      <c r="M7" s="480"/>
      <c r="N7" s="480"/>
      <c r="O7" s="480" t="s">
        <v>361</v>
      </c>
      <c r="P7" s="480"/>
      <c r="Q7" s="480"/>
      <c r="R7" s="488" t="s">
        <v>533</v>
      </c>
      <c r="S7" s="489"/>
      <c r="T7" s="490"/>
      <c r="U7" s="488" t="s">
        <v>619</v>
      </c>
      <c r="V7" s="489"/>
      <c r="W7" s="490"/>
      <c r="X7" s="488" t="s">
        <v>620</v>
      </c>
      <c r="Y7" s="489"/>
      <c r="Z7" s="490"/>
      <c r="AA7" s="478" t="s">
        <v>322</v>
      </c>
      <c r="AB7" s="119"/>
    </row>
    <row r="8" spans="1:41" s="3" customFormat="1" ht="88.5">
      <c r="A8" s="477"/>
      <c r="B8" s="479"/>
      <c r="C8" s="479"/>
      <c r="D8" s="479"/>
      <c r="E8" s="479"/>
      <c r="F8" s="255" t="s">
        <v>68</v>
      </c>
      <c r="G8" s="255" t="s">
        <v>323</v>
      </c>
      <c r="H8" s="255" t="s">
        <v>324</v>
      </c>
      <c r="I8" s="255" t="s">
        <v>68</v>
      </c>
      <c r="J8" s="255" t="s">
        <v>323</v>
      </c>
      <c r="K8" s="255" t="s">
        <v>324</v>
      </c>
      <c r="L8" s="255" t="s">
        <v>68</v>
      </c>
      <c r="M8" s="255" t="s">
        <v>323</v>
      </c>
      <c r="N8" s="255" t="s">
        <v>324</v>
      </c>
      <c r="O8" s="255" t="s">
        <v>68</v>
      </c>
      <c r="P8" s="255" t="s">
        <v>323</v>
      </c>
      <c r="Q8" s="255" t="s">
        <v>324</v>
      </c>
      <c r="R8" s="255" t="s">
        <v>68</v>
      </c>
      <c r="S8" s="255" t="s">
        <v>323</v>
      </c>
      <c r="T8" s="255" t="s">
        <v>324</v>
      </c>
      <c r="U8" s="255" t="s">
        <v>68</v>
      </c>
      <c r="V8" s="255" t="s">
        <v>323</v>
      </c>
      <c r="W8" s="255" t="s">
        <v>324</v>
      </c>
      <c r="X8" s="255" t="s">
        <v>68</v>
      </c>
      <c r="Y8" s="255" t="s">
        <v>323</v>
      </c>
      <c r="Z8" s="255" t="s">
        <v>324</v>
      </c>
      <c r="AA8" s="479"/>
      <c r="AB8" s="119"/>
    </row>
    <row r="9" spans="1:41" s="3" customFormat="1">
      <c r="A9" s="121">
        <v>1</v>
      </c>
      <c r="B9" s="256">
        <v>2</v>
      </c>
      <c r="C9" s="256">
        <v>3</v>
      </c>
      <c r="D9" s="256">
        <v>4</v>
      </c>
      <c r="E9" s="256">
        <v>5</v>
      </c>
      <c r="F9" s="256">
        <v>6</v>
      </c>
      <c r="G9" s="256">
        <v>7</v>
      </c>
      <c r="H9" s="256">
        <v>8</v>
      </c>
      <c r="I9" s="256">
        <v>9</v>
      </c>
      <c r="J9" s="256">
        <v>10</v>
      </c>
      <c r="K9" s="256">
        <v>11</v>
      </c>
      <c r="L9" s="256">
        <v>12</v>
      </c>
      <c r="M9" s="256">
        <v>13</v>
      </c>
      <c r="N9" s="256">
        <v>14</v>
      </c>
      <c r="O9" s="256">
        <v>15</v>
      </c>
      <c r="P9" s="256">
        <v>16</v>
      </c>
      <c r="Q9" s="256">
        <v>17</v>
      </c>
      <c r="R9" s="256">
        <v>18</v>
      </c>
      <c r="S9" s="256">
        <v>19</v>
      </c>
      <c r="T9" s="256">
        <v>20</v>
      </c>
      <c r="U9" s="256">
        <v>21</v>
      </c>
      <c r="V9" s="256">
        <v>22</v>
      </c>
      <c r="W9" s="256">
        <v>23</v>
      </c>
      <c r="X9" s="256">
        <v>21</v>
      </c>
      <c r="Y9" s="256">
        <v>22</v>
      </c>
      <c r="Z9" s="256">
        <v>23</v>
      </c>
      <c r="AA9" s="256">
        <v>24</v>
      </c>
      <c r="AB9" s="119"/>
    </row>
    <row r="10" spans="1:41" s="3" customFormat="1" ht="15.75" customHeight="1">
      <c r="A10" s="121"/>
      <c r="B10" s="485" t="s">
        <v>209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7"/>
      <c r="AB10" s="119"/>
    </row>
    <row r="11" spans="1:41" s="3" customFormat="1" ht="15.75" customHeight="1">
      <c r="A11" s="121" t="s">
        <v>319</v>
      </c>
      <c r="B11" s="461" t="s">
        <v>73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3"/>
      <c r="AB11" s="123"/>
      <c r="AC11" s="124"/>
      <c r="AD11" s="124"/>
      <c r="AE11" s="124"/>
      <c r="AF11" s="124"/>
      <c r="AG11" s="124"/>
      <c r="AH11" s="124"/>
      <c r="AI11" s="125"/>
      <c r="AJ11" s="125"/>
      <c r="AK11" s="125"/>
      <c r="AL11" s="125"/>
      <c r="AM11" s="125"/>
      <c r="AN11" s="126"/>
      <c r="AO11" s="126"/>
    </row>
    <row r="12" spans="1:41" s="3" customFormat="1" ht="51">
      <c r="A12" s="127" t="s">
        <v>59</v>
      </c>
      <c r="B12" s="424" t="s">
        <v>74</v>
      </c>
      <c r="C12" s="425"/>
      <c r="D12" s="426"/>
      <c r="E12" s="426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427"/>
      <c r="AB12" s="133"/>
    </row>
    <row r="13" spans="1:41" s="126" customFormat="1" ht="331.5">
      <c r="A13" s="134" t="s">
        <v>60</v>
      </c>
      <c r="B13" s="366" t="s">
        <v>39</v>
      </c>
      <c r="C13" s="370" t="s">
        <v>36</v>
      </c>
      <c r="D13" s="273" t="s">
        <v>585</v>
      </c>
      <c r="E13" s="398" t="s">
        <v>569</v>
      </c>
      <c r="F13" s="258" t="s">
        <v>417</v>
      </c>
      <c r="G13" s="259" t="s">
        <v>47</v>
      </c>
      <c r="H13" s="260">
        <v>600</v>
      </c>
      <c r="I13" s="258" t="s">
        <v>445</v>
      </c>
      <c r="J13" s="259" t="s">
        <v>46</v>
      </c>
      <c r="K13" s="260">
        <v>6800</v>
      </c>
      <c r="L13" s="258" t="s">
        <v>589</v>
      </c>
      <c r="M13" s="259" t="s">
        <v>48</v>
      </c>
      <c r="N13" s="260">
        <v>4296</v>
      </c>
      <c r="O13" s="211" t="s">
        <v>22</v>
      </c>
      <c r="P13" s="208" t="s">
        <v>51</v>
      </c>
      <c r="Q13" s="210">
        <v>1796</v>
      </c>
      <c r="R13" s="362" t="s">
        <v>18</v>
      </c>
      <c r="S13" s="208" t="s">
        <v>49</v>
      </c>
      <c r="T13" s="363">
        <v>1796</v>
      </c>
      <c r="U13" s="362" t="s">
        <v>18</v>
      </c>
      <c r="V13" s="208" t="s">
        <v>50</v>
      </c>
      <c r="W13" s="363">
        <v>1796</v>
      </c>
      <c r="X13" s="362" t="s">
        <v>44</v>
      </c>
      <c r="Y13" s="208" t="s">
        <v>52</v>
      </c>
      <c r="Z13" s="210">
        <v>1796</v>
      </c>
      <c r="AA13" s="210">
        <f>H13+K13+N13+Q13+T13+W13+Z13</f>
        <v>18880</v>
      </c>
      <c r="AB13" s="123"/>
    </row>
    <row r="14" spans="1:41" s="3" customFormat="1" ht="78.75">
      <c r="A14" s="139" t="s">
        <v>61</v>
      </c>
      <c r="B14" s="428" t="s">
        <v>75</v>
      </c>
      <c r="C14" s="399" t="s">
        <v>661</v>
      </c>
      <c r="D14" s="429" t="s">
        <v>584</v>
      </c>
      <c r="E14" s="399" t="s">
        <v>566</v>
      </c>
      <c r="F14" s="261">
        <v>0</v>
      </c>
      <c r="G14" s="262">
        <v>0</v>
      </c>
      <c r="H14" s="263">
        <v>0</v>
      </c>
      <c r="I14" s="261">
        <v>0</v>
      </c>
      <c r="J14" s="262">
        <v>0</v>
      </c>
      <c r="K14" s="263">
        <v>0</v>
      </c>
      <c r="L14" s="261">
        <v>0</v>
      </c>
      <c r="M14" s="262">
        <v>0</v>
      </c>
      <c r="N14" s="263">
        <v>0</v>
      </c>
      <c r="O14" s="261">
        <v>0</v>
      </c>
      <c r="P14" s="262">
        <v>0</v>
      </c>
      <c r="Q14" s="263">
        <v>0</v>
      </c>
      <c r="R14" s="262">
        <v>0</v>
      </c>
      <c r="S14" s="262">
        <v>0</v>
      </c>
      <c r="T14" s="263">
        <v>0</v>
      </c>
      <c r="U14" s="262">
        <v>0</v>
      </c>
      <c r="V14" s="262">
        <v>0</v>
      </c>
      <c r="W14" s="298">
        <v>0</v>
      </c>
      <c r="X14" s="296">
        <v>0</v>
      </c>
      <c r="Y14" s="209">
        <v>0</v>
      </c>
      <c r="Z14" s="298">
        <v>0</v>
      </c>
      <c r="AA14" s="210">
        <f>K14+N14+Q14+T14+W14+Z14</f>
        <v>0</v>
      </c>
      <c r="AB14" s="123"/>
    </row>
    <row r="15" spans="1:41" s="153" customFormat="1">
      <c r="A15" s="134" t="s">
        <v>62</v>
      </c>
      <c r="B15" s="410" t="s">
        <v>79</v>
      </c>
      <c r="C15" s="411"/>
      <c r="D15" s="411"/>
      <c r="E15" s="411"/>
      <c r="F15" s="264">
        <v>30</v>
      </c>
      <c r="G15" s="265"/>
      <c r="H15" s="266">
        <v>600</v>
      </c>
      <c r="I15" s="264">
        <v>235</v>
      </c>
      <c r="J15" s="265"/>
      <c r="K15" s="266">
        <v>6800</v>
      </c>
      <c r="L15" s="264">
        <v>104</v>
      </c>
      <c r="M15" s="265"/>
      <c r="N15" s="266">
        <v>4296</v>
      </c>
      <c r="O15" s="213">
        <v>26</v>
      </c>
      <c r="P15" s="265"/>
      <c r="Q15" s="266">
        <v>1796</v>
      </c>
      <c r="R15" s="213">
        <v>39</v>
      </c>
      <c r="S15" s="265"/>
      <c r="T15" s="266">
        <v>1796</v>
      </c>
      <c r="U15" s="213">
        <v>39</v>
      </c>
      <c r="V15" s="265"/>
      <c r="W15" s="266">
        <v>1796</v>
      </c>
      <c r="X15" s="213">
        <v>35</v>
      </c>
      <c r="Y15" s="265"/>
      <c r="Z15" s="212">
        <f>Z13+Z14</f>
        <v>1796</v>
      </c>
      <c r="AA15" s="212">
        <f>H15+K15+N15+Q15+T15+W15+Z15</f>
        <v>18880</v>
      </c>
      <c r="AB15" s="152"/>
    </row>
    <row r="16" spans="1:41" s="3" customFormat="1" ht="51">
      <c r="A16" s="134" t="s">
        <v>63</v>
      </c>
      <c r="B16" s="430" t="s">
        <v>80</v>
      </c>
      <c r="C16" s="267"/>
      <c r="D16" s="267"/>
      <c r="E16" s="267"/>
      <c r="F16" s="267"/>
      <c r="G16" s="268"/>
      <c r="H16" s="269"/>
      <c r="I16" s="267"/>
      <c r="J16" s="268"/>
      <c r="K16" s="269"/>
      <c r="L16" s="267"/>
      <c r="M16" s="268"/>
      <c r="N16" s="269"/>
      <c r="O16" s="267"/>
      <c r="P16" s="268"/>
      <c r="Q16" s="269"/>
      <c r="R16" s="267"/>
      <c r="S16" s="268"/>
      <c r="T16" s="269"/>
      <c r="U16" s="267"/>
      <c r="V16" s="268"/>
      <c r="W16" s="269"/>
      <c r="X16" s="267"/>
      <c r="Y16" s="268"/>
      <c r="Z16" s="269"/>
      <c r="AA16" s="269"/>
      <c r="AB16" s="119"/>
    </row>
    <row r="17" spans="1:28" s="3" customFormat="1" ht="25.5">
      <c r="A17" s="134" t="s">
        <v>92</v>
      </c>
      <c r="B17" s="415" t="s">
        <v>204</v>
      </c>
      <c r="C17" s="267"/>
      <c r="D17" s="267"/>
      <c r="E17" s="267"/>
      <c r="F17" s="267"/>
      <c r="G17" s="268"/>
      <c r="H17" s="269"/>
      <c r="I17" s="267"/>
      <c r="J17" s="268"/>
      <c r="K17" s="269"/>
      <c r="L17" s="267"/>
      <c r="M17" s="268"/>
      <c r="N17" s="269"/>
      <c r="O17" s="267"/>
      <c r="P17" s="268"/>
      <c r="Q17" s="269"/>
      <c r="R17" s="267"/>
      <c r="S17" s="268"/>
      <c r="T17" s="269"/>
      <c r="U17" s="267"/>
      <c r="V17" s="268"/>
      <c r="W17" s="269"/>
      <c r="X17" s="267"/>
      <c r="Y17" s="268"/>
      <c r="Z17" s="269"/>
      <c r="AA17" s="269"/>
      <c r="AB17" s="119"/>
    </row>
    <row r="18" spans="1:28" s="253" customFormat="1" ht="101.25">
      <c r="A18" s="395" t="s">
        <v>93</v>
      </c>
      <c r="B18" s="415" t="s">
        <v>81</v>
      </c>
      <c r="C18" s="398" t="s">
        <v>678</v>
      </c>
      <c r="D18" s="273" t="s">
        <v>584</v>
      </c>
      <c r="E18" s="398" t="s">
        <v>567</v>
      </c>
      <c r="F18" s="272" t="s">
        <v>356</v>
      </c>
      <c r="G18" s="273" t="s">
        <v>357</v>
      </c>
      <c r="H18" s="260">
        <v>222</v>
      </c>
      <c r="I18" s="270">
        <v>0</v>
      </c>
      <c r="J18" s="271">
        <v>0</v>
      </c>
      <c r="K18" s="260">
        <v>0</v>
      </c>
      <c r="L18" s="270">
        <v>0</v>
      </c>
      <c r="M18" s="271">
        <v>0</v>
      </c>
      <c r="N18" s="260">
        <v>0</v>
      </c>
      <c r="O18" s="270">
        <v>0</v>
      </c>
      <c r="P18" s="271">
        <v>0</v>
      </c>
      <c r="Q18" s="260">
        <v>0</v>
      </c>
      <c r="R18" s="272" t="s">
        <v>327</v>
      </c>
      <c r="S18" s="273" t="s">
        <v>537</v>
      </c>
      <c r="T18" s="260">
        <v>256</v>
      </c>
      <c r="U18" s="272">
        <v>0</v>
      </c>
      <c r="V18" s="273">
        <v>0</v>
      </c>
      <c r="W18" s="260">
        <v>0</v>
      </c>
      <c r="X18" s="272">
        <v>0</v>
      </c>
      <c r="Y18" s="273">
        <v>0</v>
      </c>
      <c r="Z18" s="260">
        <v>0</v>
      </c>
      <c r="AA18" s="260">
        <v>478</v>
      </c>
      <c r="AB18" s="403"/>
    </row>
    <row r="19" spans="1:28" s="253" customFormat="1" ht="112.5">
      <c r="A19" s="395" t="s">
        <v>94</v>
      </c>
      <c r="B19" s="415" t="s">
        <v>82</v>
      </c>
      <c r="C19" s="398" t="s">
        <v>662</v>
      </c>
      <c r="D19" s="273" t="s">
        <v>584</v>
      </c>
      <c r="E19" s="398" t="s">
        <v>568</v>
      </c>
      <c r="F19" s="270">
        <v>0</v>
      </c>
      <c r="G19" s="271">
        <v>0</v>
      </c>
      <c r="H19" s="260">
        <v>0</v>
      </c>
      <c r="I19" s="270">
        <v>0</v>
      </c>
      <c r="J19" s="271">
        <v>0</v>
      </c>
      <c r="K19" s="260">
        <v>0</v>
      </c>
      <c r="L19" s="270">
        <v>0</v>
      </c>
      <c r="M19" s="271">
        <v>0</v>
      </c>
      <c r="N19" s="260">
        <v>0</v>
      </c>
      <c r="O19" s="270">
        <v>0</v>
      </c>
      <c r="P19" s="271">
        <v>0</v>
      </c>
      <c r="Q19" s="260">
        <v>0</v>
      </c>
      <c r="R19" s="272">
        <v>0</v>
      </c>
      <c r="S19" s="273">
        <v>0</v>
      </c>
      <c r="T19" s="260">
        <v>0</v>
      </c>
      <c r="U19" s="272">
        <v>0</v>
      </c>
      <c r="V19" s="273">
        <v>0</v>
      </c>
      <c r="W19" s="260">
        <v>0</v>
      </c>
      <c r="X19" s="272">
        <v>0</v>
      </c>
      <c r="Y19" s="273">
        <v>0</v>
      </c>
      <c r="Z19" s="260">
        <v>0</v>
      </c>
      <c r="AA19" s="260">
        <v>0</v>
      </c>
      <c r="AB19" s="403"/>
    </row>
    <row r="20" spans="1:28" s="253" customFormat="1" ht="123.75">
      <c r="A20" s="395" t="s">
        <v>95</v>
      </c>
      <c r="B20" s="415" t="s">
        <v>83</v>
      </c>
      <c r="C20" s="400" t="s">
        <v>565</v>
      </c>
      <c r="D20" s="273" t="s">
        <v>584</v>
      </c>
      <c r="E20" s="398" t="s">
        <v>570</v>
      </c>
      <c r="F20" s="270">
        <v>0</v>
      </c>
      <c r="G20" s="271">
        <v>0</v>
      </c>
      <c r="H20" s="260">
        <v>0</v>
      </c>
      <c r="I20" s="272" t="s">
        <v>485</v>
      </c>
      <c r="J20" s="273" t="s">
        <v>521</v>
      </c>
      <c r="K20" s="260">
        <v>426</v>
      </c>
      <c r="L20" s="270">
        <v>0</v>
      </c>
      <c r="M20" s="271">
        <v>0</v>
      </c>
      <c r="N20" s="260">
        <v>0</v>
      </c>
      <c r="O20" s="270">
        <v>0</v>
      </c>
      <c r="P20" s="271">
        <v>0</v>
      </c>
      <c r="Q20" s="260">
        <v>0</v>
      </c>
      <c r="R20" s="270">
        <v>0</v>
      </c>
      <c r="S20" s="271">
        <v>0</v>
      </c>
      <c r="T20" s="260">
        <v>0</v>
      </c>
      <c r="U20" s="270">
        <v>0</v>
      </c>
      <c r="V20" s="271">
        <v>0</v>
      </c>
      <c r="W20" s="260">
        <v>0</v>
      </c>
      <c r="X20" s="270">
        <v>0</v>
      </c>
      <c r="Y20" s="271">
        <v>0</v>
      </c>
      <c r="Z20" s="260">
        <v>0</v>
      </c>
      <c r="AA20" s="260">
        <v>426</v>
      </c>
      <c r="AB20" s="416"/>
    </row>
    <row r="21" spans="1:28" s="3" customFormat="1" ht="78.75">
      <c r="A21" s="134" t="s">
        <v>96</v>
      </c>
      <c r="B21" s="158" t="s">
        <v>190</v>
      </c>
      <c r="C21" s="135" t="s">
        <v>318</v>
      </c>
      <c r="D21" s="113" t="s">
        <v>584</v>
      </c>
      <c r="E21" s="135" t="s">
        <v>571</v>
      </c>
      <c r="F21" s="112" t="s">
        <v>329</v>
      </c>
      <c r="G21" s="113" t="s">
        <v>403</v>
      </c>
      <c r="H21" s="115">
        <v>101</v>
      </c>
      <c r="I21" s="270">
        <v>0</v>
      </c>
      <c r="J21" s="273">
        <v>0</v>
      </c>
      <c r="K21" s="260">
        <v>0</v>
      </c>
      <c r="L21" s="270">
        <v>0</v>
      </c>
      <c r="M21" s="271">
        <v>0</v>
      </c>
      <c r="N21" s="260">
        <v>0</v>
      </c>
      <c r="O21" s="270">
        <v>0</v>
      </c>
      <c r="P21" s="271">
        <v>0</v>
      </c>
      <c r="Q21" s="260">
        <v>0</v>
      </c>
      <c r="R21" s="270">
        <v>0</v>
      </c>
      <c r="S21" s="271">
        <v>0</v>
      </c>
      <c r="T21" s="260">
        <v>0</v>
      </c>
      <c r="U21" s="270">
        <v>0</v>
      </c>
      <c r="V21" s="271">
        <v>0</v>
      </c>
      <c r="W21" s="260">
        <v>0</v>
      </c>
      <c r="X21" s="159">
        <v>0</v>
      </c>
      <c r="Y21" s="160">
        <v>0</v>
      </c>
      <c r="Z21" s="115">
        <v>0</v>
      </c>
      <c r="AA21" s="115">
        <v>101</v>
      </c>
      <c r="AB21" s="119"/>
    </row>
    <row r="22" spans="1:28" s="3" customFormat="1" ht="112.5">
      <c r="A22" s="134" t="s">
        <v>97</v>
      </c>
      <c r="B22" s="158" t="s">
        <v>563</v>
      </c>
      <c r="C22" s="135" t="s">
        <v>663</v>
      </c>
      <c r="D22" s="113" t="s">
        <v>584</v>
      </c>
      <c r="E22" s="135" t="s">
        <v>568</v>
      </c>
      <c r="F22" s="159">
        <v>0</v>
      </c>
      <c r="G22" s="160">
        <v>0</v>
      </c>
      <c r="H22" s="115">
        <v>0</v>
      </c>
      <c r="I22" s="270">
        <v>0</v>
      </c>
      <c r="J22" s="273">
        <v>0</v>
      </c>
      <c r="K22" s="260">
        <v>0</v>
      </c>
      <c r="L22" s="270">
        <v>0</v>
      </c>
      <c r="M22" s="271">
        <v>0</v>
      </c>
      <c r="N22" s="260">
        <v>0</v>
      </c>
      <c r="O22" s="270">
        <v>0</v>
      </c>
      <c r="P22" s="271">
        <v>0</v>
      </c>
      <c r="Q22" s="260">
        <v>0</v>
      </c>
      <c r="R22" s="270">
        <v>0</v>
      </c>
      <c r="S22" s="271">
        <v>0</v>
      </c>
      <c r="T22" s="260">
        <v>0</v>
      </c>
      <c r="U22" s="270">
        <v>0</v>
      </c>
      <c r="V22" s="271">
        <v>0</v>
      </c>
      <c r="W22" s="260">
        <v>0</v>
      </c>
      <c r="X22" s="159">
        <v>0</v>
      </c>
      <c r="Y22" s="160">
        <v>0</v>
      </c>
      <c r="Z22" s="115">
        <v>0</v>
      </c>
      <c r="AA22" s="115">
        <v>0</v>
      </c>
      <c r="AB22" s="119"/>
    </row>
    <row r="23" spans="1:28" s="153" customFormat="1">
      <c r="A23" s="134" t="s">
        <v>99</v>
      </c>
      <c r="B23" s="147" t="s">
        <v>122</v>
      </c>
      <c r="C23" s="148"/>
      <c r="D23" s="148"/>
      <c r="E23" s="148"/>
      <c r="F23" s="149">
        <f>4+1</f>
        <v>5</v>
      </c>
      <c r="G23" s="150"/>
      <c r="H23" s="161">
        <v>323</v>
      </c>
      <c r="I23" s="289">
        <v>2</v>
      </c>
      <c r="J23" s="271">
        <v>0</v>
      </c>
      <c r="K23" s="292">
        <v>426</v>
      </c>
      <c r="L23" s="353">
        <v>0</v>
      </c>
      <c r="M23" s="354"/>
      <c r="N23" s="292">
        <v>0</v>
      </c>
      <c r="O23" s="353">
        <v>0</v>
      </c>
      <c r="P23" s="354"/>
      <c r="Q23" s="292">
        <v>0</v>
      </c>
      <c r="R23" s="353">
        <v>2</v>
      </c>
      <c r="S23" s="354"/>
      <c r="T23" s="292">
        <v>256</v>
      </c>
      <c r="U23" s="353">
        <v>0</v>
      </c>
      <c r="V23" s="354"/>
      <c r="W23" s="292">
        <v>0</v>
      </c>
      <c r="X23" s="162">
        <v>0</v>
      </c>
      <c r="Y23" s="163"/>
      <c r="Z23" s="161">
        <v>0</v>
      </c>
      <c r="AA23" s="161">
        <f>AA18+AA19+AA20+AA21+AA22</f>
        <v>1005</v>
      </c>
      <c r="AB23" s="422"/>
    </row>
    <row r="24" spans="1:28" s="3" customFormat="1" ht="25.5">
      <c r="A24" s="134" t="s">
        <v>100</v>
      </c>
      <c r="B24" s="72" t="s">
        <v>102</v>
      </c>
      <c r="C24" s="155"/>
      <c r="D24" s="155"/>
      <c r="E24" s="155"/>
      <c r="F24" s="155"/>
      <c r="G24" s="156"/>
      <c r="H24" s="157"/>
      <c r="I24" s="267"/>
      <c r="J24" s="268"/>
      <c r="K24" s="269"/>
      <c r="L24" s="267"/>
      <c r="M24" s="268"/>
      <c r="N24" s="269"/>
      <c r="O24" s="267"/>
      <c r="P24" s="268"/>
      <c r="Q24" s="269"/>
      <c r="R24" s="267"/>
      <c r="S24" s="268"/>
      <c r="T24" s="269"/>
      <c r="U24" s="267"/>
      <c r="V24" s="268"/>
      <c r="W24" s="269"/>
      <c r="X24" s="155"/>
      <c r="Y24" s="156"/>
      <c r="Z24" s="157"/>
      <c r="AA24" s="157"/>
      <c r="AB24" s="119"/>
    </row>
    <row r="25" spans="1:28" s="253" customFormat="1" ht="78.75">
      <c r="A25" s="395" t="s">
        <v>101</v>
      </c>
      <c r="B25" s="404" t="s">
        <v>81</v>
      </c>
      <c r="C25" s="398" t="s">
        <v>103</v>
      </c>
      <c r="D25" s="273" t="s">
        <v>584</v>
      </c>
      <c r="E25" s="398" t="s">
        <v>573</v>
      </c>
      <c r="F25" s="272" t="s">
        <v>404</v>
      </c>
      <c r="G25" s="273" t="s">
        <v>414</v>
      </c>
      <c r="H25" s="260">
        <v>56</v>
      </c>
      <c r="I25" s="272" t="s">
        <v>498</v>
      </c>
      <c r="J25" s="273" t="s">
        <v>499</v>
      </c>
      <c r="K25" s="260">
        <v>192.5</v>
      </c>
      <c r="L25" s="270">
        <v>0</v>
      </c>
      <c r="M25" s="271">
        <v>0</v>
      </c>
      <c r="N25" s="260">
        <v>0</v>
      </c>
      <c r="O25" s="270">
        <v>0</v>
      </c>
      <c r="P25" s="271">
        <v>0</v>
      </c>
      <c r="Q25" s="260">
        <v>0</v>
      </c>
      <c r="R25" s="272">
        <v>0</v>
      </c>
      <c r="S25" s="273">
        <v>0</v>
      </c>
      <c r="T25" s="277">
        <v>0</v>
      </c>
      <c r="U25" s="272">
        <v>0</v>
      </c>
      <c r="V25" s="273">
        <v>0</v>
      </c>
      <c r="W25" s="277">
        <v>0</v>
      </c>
      <c r="X25" s="272">
        <v>0</v>
      </c>
      <c r="Y25" s="273">
        <v>0</v>
      </c>
      <c r="Z25" s="277">
        <v>0</v>
      </c>
      <c r="AA25" s="260">
        <v>248.5</v>
      </c>
      <c r="AB25" s="403"/>
    </row>
    <row r="26" spans="1:28" s="253" customFormat="1" ht="112.5">
      <c r="A26" s="395" t="s">
        <v>106</v>
      </c>
      <c r="B26" s="404" t="s">
        <v>82</v>
      </c>
      <c r="C26" s="398" t="s">
        <v>664</v>
      </c>
      <c r="D26" s="273" t="s">
        <v>584</v>
      </c>
      <c r="E26" s="398" t="s">
        <v>568</v>
      </c>
      <c r="F26" s="270">
        <v>0</v>
      </c>
      <c r="G26" s="271">
        <v>0</v>
      </c>
      <c r="H26" s="260">
        <v>0</v>
      </c>
      <c r="I26" s="270">
        <v>0</v>
      </c>
      <c r="J26" s="271">
        <v>0</v>
      </c>
      <c r="K26" s="260">
        <v>0</v>
      </c>
      <c r="L26" s="270">
        <v>0</v>
      </c>
      <c r="M26" s="271">
        <v>0</v>
      </c>
      <c r="N26" s="260">
        <v>0</v>
      </c>
      <c r="O26" s="270">
        <v>0</v>
      </c>
      <c r="P26" s="271">
        <v>0</v>
      </c>
      <c r="Q26" s="260">
        <v>0</v>
      </c>
      <c r="R26" s="272">
        <v>0</v>
      </c>
      <c r="S26" s="273">
        <v>0</v>
      </c>
      <c r="T26" s="277">
        <v>0</v>
      </c>
      <c r="U26" s="272">
        <v>0</v>
      </c>
      <c r="V26" s="273">
        <v>0</v>
      </c>
      <c r="W26" s="277">
        <v>0</v>
      </c>
      <c r="X26" s="272">
        <v>0</v>
      </c>
      <c r="Y26" s="273">
        <v>0</v>
      </c>
      <c r="Z26" s="277">
        <v>0</v>
      </c>
      <c r="AA26" s="260">
        <v>0</v>
      </c>
      <c r="AB26" s="403"/>
    </row>
    <row r="27" spans="1:28" s="253" customFormat="1" ht="112.5">
      <c r="A27" s="395" t="s">
        <v>107</v>
      </c>
      <c r="B27" s="404" t="s">
        <v>83</v>
      </c>
      <c r="C27" s="400" t="s">
        <v>562</v>
      </c>
      <c r="D27" s="273" t="s">
        <v>584</v>
      </c>
      <c r="E27" s="398" t="s">
        <v>570</v>
      </c>
      <c r="F27" s="270">
        <v>0</v>
      </c>
      <c r="G27" s="271">
        <v>0</v>
      </c>
      <c r="H27" s="260">
        <v>0</v>
      </c>
      <c r="I27" s="272" t="s">
        <v>471</v>
      </c>
      <c r="J27" s="273" t="s">
        <v>522</v>
      </c>
      <c r="K27" s="260">
        <v>170</v>
      </c>
      <c r="L27" s="270">
        <v>0</v>
      </c>
      <c r="M27" s="271">
        <v>0</v>
      </c>
      <c r="N27" s="260">
        <v>0</v>
      </c>
      <c r="O27" s="270">
        <v>0</v>
      </c>
      <c r="P27" s="271">
        <v>0</v>
      </c>
      <c r="Q27" s="260">
        <v>0</v>
      </c>
      <c r="R27" s="272">
        <v>0</v>
      </c>
      <c r="S27" s="273">
        <v>0</v>
      </c>
      <c r="T27" s="277">
        <v>0</v>
      </c>
      <c r="U27" s="272">
        <v>0</v>
      </c>
      <c r="V27" s="273">
        <v>0</v>
      </c>
      <c r="W27" s="277">
        <v>0</v>
      </c>
      <c r="X27" s="272">
        <v>0</v>
      </c>
      <c r="Y27" s="273">
        <v>0</v>
      </c>
      <c r="Z27" s="277">
        <v>0</v>
      </c>
      <c r="AA27" s="260">
        <v>170</v>
      </c>
      <c r="AB27" s="403"/>
    </row>
    <row r="28" spans="1:28" s="153" customFormat="1">
      <c r="A28" s="134" t="s">
        <v>108</v>
      </c>
      <c r="B28" s="147" t="s">
        <v>123</v>
      </c>
      <c r="C28" s="148"/>
      <c r="D28" s="148"/>
      <c r="E28" s="148"/>
      <c r="F28" s="164">
        <v>1</v>
      </c>
      <c r="G28" s="165"/>
      <c r="H28" s="166">
        <v>56</v>
      </c>
      <c r="I28" s="274">
        <v>15</v>
      </c>
      <c r="J28" s="275"/>
      <c r="K28" s="276">
        <f>SUM(K25:K27)</f>
        <v>362.5</v>
      </c>
      <c r="L28" s="274">
        <v>0</v>
      </c>
      <c r="M28" s="275"/>
      <c r="N28" s="276">
        <v>0</v>
      </c>
      <c r="O28" s="274">
        <v>0</v>
      </c>
      <c r="P28" s="275"/>
      <c r="Q28" s="276">
        <v>0</v>
      </c>
      <c r="R28" s="274">
        <v>0</v>
      </c>
      <c r="S28" s="275"/>
      <c r="T28" s="276">
        <v>0</v>
      </c>
      <c r="U28" s="274">
        <v>0</v>
      </c>
      <c r="V28" s="275"/>
      <c r="W28" s="276">
        <v>0</v>
      </c>
      <c r="X28" s="164">
        <v>0</v>
      </c>
      <c r="Y28" s="165"/>
      <c r="Z28" s="166">
        <v>0</v>
      </c>
      <c r="AA28" s="167">
        <f>AA25+AA26+AA27</f>
        <v>418.5</v>
      </c>
      <c r="AB28" s="422"/>
    </row>
    <row r="29" spans="1:28" s="3" customFormat="1" ht="51">
      <c r="A29" s="134" t="s">
        <v>109</v>
      </c>
      <c r="B29" s="72" t="s">
        <v>203</v>
      </c>
      <c r="C29" s="155"/>
      <c r="D29" s="155"/>
      <c r="E29" s="155"/>
      <c r="F29" s="155"/>
      <c r="G29" s="156"/>
      <c r="H29" s="157"/>
      <c r="I29" s="267"/>
      <c r="J29" s="268"/>
      <c r="K29" s="269"/>
      <c r="L29" s="267"/>
      <c r="M29" s="268"/>
      <c r="N29" s="269"/>
      <c r="O29" s="267"/>
      <c r="P29" s="268"/>
      <c r="Q29" s="269"/>
      <c r="R29" s="267"/>
      <c r="S29" s="268"/>
      <c r="T29" s="269"/>
      <c r="U29" s="267"/>
      <c r="V29" s="268"/>
      <c r="W29" s="269"/>
      <c r="X29" s="155"/>
      <c r="Y29" s="156"/>
      <c r="Z29" s="157"/>
      <c r="AA29" s="157"/>
      <c r="AB29" s="119"/>
    </row>
    <row r="30" spans="1:28" s="253" customFormat="1" ht="101.25">
      <c r="A30" s="395" t="s">
        <v>110</v>
      </c>
      <c r="B30" s="404" t="s">
        <v>81</v>
      </c>
      <c r="C30" s="398" t="s">
        <v>679</v>
      </c>
      <c r="D30" s="273" t="s">
        <v>584</v>
      </c>
      <c r="E30" s="398" t="s">
        <v>574</v>
      </c>
      <c r="F30" s="272" t="s">
        <v>358</v>
      </c>
      <c r="G30" s="273" t="s">
        <v>405</v>
      </c>
      <c r="H30" s="277">
        <v>314</v>
      </c>
      <c r="I30" s="272" t="s">
        <v>330</v>
      </c>
      <c r="J30" s="273" t="s">
        <v>232</v>
      </c>
      <c r="K30" s="277">
        <v>140</v>
      </c>
      <c r="L30" s="270">
        <v>0</v>
      </c>
      <c r="M30" s="271">
        <v>0</v>
      </c>
      <c r="N30" s="260">
        <v>0</v>
      </c>
      <c r="O30" s="270">
        <v>0</v>
      </c>
      <c r="P30" s="271">
        <v>0</v>
      </c>
      <c r="Q30" s="260">
        <v>0</v>
      </c>
      <c r="R30" s="272" t="s">
        <v>330</v>
      </c>
      <c r="S30" s="273" t="s">
        <v>379</v>
      </c>
      <c r="T30" s="260">
        <v>167</v>
      </c>
      <c r="U30" s="272">
        <v>0</v>
      </c>
      <c r="V30" s="273">
        <v>0</v>
      </c>
      <c r="W30" s="277">
        <v>0</v>
      </c>
      <c r="X30" s="272">
        <v>0</v>
      </c>
      <c r="Y30" s="273">
        <v>0</v>
      </c>
      <c r="Z30" s="277">
        <v>0</v>
      </c>
      <c r="AA30" s="260">
        <f>H30+K30+N30+Q30+T30+W30</f>
        <v>621</v>
      </c>
      <c r="AB30" s="403"/>
    </row>
    <row r="31" spans="1:28" s="253" customFormat="1" ht="112.5">
      <c r="A31" s="395" t="s">
        <v>115</v>
      </c>
      <c r="B31" s="404" t="s">
        <v>82</v>
      </c>
      <c r="C31" s="398" t="s">
        <v>665</v>
      </c>
      <c r="D31" s="273" t="s">
        <v>584</v>
      </c>
      <c r="E31" s="398" t="s">
        <v>568</v>
      </c>
      <c r="F31" s="270">
        <v>0</v>
      </c>
      <c r="G31" s="271">
        <v>0</v>
      </c>
      <c r="H31" s="260">
        <v>0</v>
      </c>
      <c r="I31" s="270">
        <v>0</v>
      </c>
      <c r="J31" s="271">
        <v>0</v>
      </c>
      <c r="K31" s="260">
        <v>0</v>
      </c>
      <c r="L31" s="270">
        <v>0</v>
      </c>
      <c r="M31" s="271">
        <v>0</v>
      </c>
      <c r="N31" s="260">
        <v>0</v>
      </c>
      <c r="O31" s="270">
        <v>0</v>
      </c>
      <c r="P31" s="271">
        <v>0</v>
      </c>
      <c r="Q31" s="260">
        <v>0</v>
      </c>
      <c r="R31" s="272">
        <v>0</v>
      </c>
      <c r="S31" s="273">
        <v>0</v>
      </c>
      <c r="T31" s="277">
        <v>0</v>
      </c>
      <c r="U31" s="272">
        <v>0</v>
      </c>
      <c r="V31" s="273">
        <v>0</v>
      </c>
      <c r="W31" s="277">
        <v>0</v>
      </c>
      <c r="X31" s="272">
        <v>0</v>
      </c>
      <c r="Y31" s="273">
        <v>0</v>
      </c>
      <c r="Z31" s="277">
        <v>0</v>
      </c>
      <c r="AA31" s="260">
        <v>0</v>
      </c>
      <c r="AB31" s="403"/>
    </row>
    <row r="32" spans="1:28" s="253" customFormat="1" ht="90">
      <c r="A32" s="395" t="s">
        <v>116</v>
      </c>
      <c r="B32" s="404" t="s">
        <v>83</v>
      </c>
      <c r="C32" s="398" t="s">
        <v>523</v>
      </c>
      <c r="D32" s="273" t="s">
        <v>584</v>
      </c>
      <c r="E32" s="398" t="s">
        <v>570</v>
      </c>
      <c r="F32" s="270">
        <v>0</v>
      </c>
      <c r="G32" s="271">
        <v>0</v>
      </c>
      <c r="H32" s="260">
        <v>0</v>
      </c>
      <c r="I32" s="272" t="s">
        <v>524</v>
      </c>
      <c r="J32" s="273" t="s">
        <v>514</v>
      </c>
      <c r="K32" s="260">
        <v>968</v>
      </c>
      <c r="L32" s="272">
        <v>0</v>
      </c>
      <c r="M32" s="273">
        <v>0</v>
      </c>
      <c r="N32" s="277">
        <v>0</v>
      </c>
      <c r="O32" s="272">
        <v>0</v>
      </c>
      <c r="P32" s="273">
        <v>0</v>
      </c>
      <c r="Q32" s="277">
        <v>0</v>
      </c>
      <c r="R32" s="272">
        <v>0</v>
      </c>
      <c r="S32" s="273">
        <v>0</v>
      </c>
      <c r="T32" s="277">
        <v>0</v>
      </c>
      <c r="U32" s="272">
        <v>0</v>
      </c>
      <c r="V32" s="273">
        <v>0</v>
      </c>
      <c r="W32" s="277">
        <v>0</v>
      </c>
      <c r="X32" s="272">
        <v>0</v>
      </c>
      <c r="Y32" s="273">
        <v>0</v>
      </c>
      <c r="Z32" s="277">
        <v>0</v>
      </c>
      <c r="AA32" s="260">
        <v>968</v>
      </c>
      <c r="AB32" s="423"/>
    </row>
    <row r="33" spans="1:28" s="3" customFormat="1" ht="78.75">
      <c r="A33" s="134" t="s">
        <v>117</v>
      </c>
      <c r="B33" s="72" t="s">
        <v>86</v>
      </c>
      <c r="C33" s="135" t="s">
        <v>443</v>
      </c>
      <c r="D33" s="113" t="s">
        <v>584</v>
      </c>
      <c r="E33" s="135" t="s">
        <v>571</v>
      </c>
      <c r="F33" s="113" t="s">
        <v>349</v>
      </c>
      <c r="G33" s="113" t="s">
        <v>453</v>
      </c>
      <c r="H33" s="115">
        <v>112</v>
      </c>
      <c r="I33" s="272">
        <v>0</v>
      </c>
      <c r="J33" s="273">
        <v>0</v>
      </c>
      <c r="K33" s="277">
        <v>0</v>
      </c>
      <c r="L33" s="272">
        <v>0</v>
      </c>
      <c r="M33" s="273">
        <v>0</v>
      </c>
      <c r="N33" s="277">
        <v>0</v>
      </c>
      <c r="O33" s="272">
        <v>0</v>
      </c>
      <c r="P33" s="273">
        <v>0</v>
      </c>
      <c r="Q33" s="277">
        <v>0</v>
      </c>
      <c r="R33" s="272">
        <v>0</v>
      </c>
      <c r="S33" s="273">
        <v>0</v>
      </c>
      <c r="T33" s="277">
        <v>0</v>
      </c>
      <c r="U33" s="272">
        <v>0</v>
      </c>
      <c r="V33" s="273">
        <v>0</v>
      </c>
      <c r="W33" s="277">
        <v>0</v>
      </c>
      <c r="X33" s="112">
        <v>0</v>
      </c>
      <c r="Y33" s="113">
        <v>0</v>
      </c>
      <c r="Z33" s="114">
        <v>0</v>
      </c>
      <c r="AA33" s="115">
        <v>112</v>
      </c>
      <c r="AB33" s="119"/>
    </row>
    <row r="34" spans="1:28" s="153" customFormat="1">
      <c r="A34" s="134" t="s">
        <v>118</v>
      </c>
      <c r="B34" s="147" t="s">
        <v>123</v>
      </c>
      <c r="C34" s="148"/>
      <c r="D34" s="148"/>
      <c r="E34" s="148"/>
      <c r="F34" s="164">
        <v>3</v>
      </c>
      <c r="G34" s="165"/>
      <c r="H34" s="166">
        <f>H30+H31+H32+H33</f>
        <v>426</v>
      </c>
      <c r="I34" s="274">
        <v>4</v>
      </c>
      <c r="J34" s="275"/>
      <c r="K34" s="276">
        <f>SUM(K30:K33)</f>
        <v>1108</v>
      </c>
      <c r="L34" s="274">
        <v>0</v>
      </c>
      <c r="M34" s="275"/>
      <c r="N34" s="276">
        <v>0</v>
      </c>
      <c r="O34" s="274">
        <v>0</v>
      </c>
      <c r="P34" s="275"/>
      <c r="Q34" s="276">
        <v>0</v>
      </c>
      <c r="R34" s="274">
        <v>1</v>
      </c>
      <c r="S34" s="275"/>
      <c r="T34" s="276">
        <v>167</v>
      </c>
      <c r="U34" s="274">
        <v>0</v>
      </c>
      <c r="V34" s="275"/>
      <c r="W34" s="276">
        <v>0</v>
      </c>
      <c r="X34" s="164">
        <v>0</v>
      </c>
      <c r="Y34" s="165"/>
      <c r="Z34" s="166">
        <v>0</v>
      </c>
      <c r="AA34" s="167">
        <f>AA30+AA31+AA32+AA33</f>
        <v>1701</v>
      </c>
      <c r="AB34" s="152"/>
    </row>
    <row r="35" spans="1:28" s="3" customFormat="1" ht="102">
      <c r="A35" s="134" t="s">
        <v>119</v>
      </c>
      <c r="B35" s="72" t="s">
        <v>302</v>
      </c>
      <c r="C35" s="155"/>
      <c r="D35" s="155"/>
      <c r="E35" s="155"/>
      <c r="F35" s="112"/>
      <c r="G35" s="113"/>
      <c r="H35" s="114"/>
      <c r="I35" s="272"/>
      <c r="J35" s="273"/>
      <c r="K35" s="277"/>
      <c r="L35" s="272"/>
      <c r="M35" s="273"/>
      <c r="N35" s="277"/>
      <c r="O35" s="272"/>
      <c r="P35" s="273"/>
      <c r="Q35" s="277"/>
      <c r="R35" s="272"/>
      <c r="S35" s="273"/>
      <c r="T35" s="277"/>
      <c r="U35" s="272"/>
      <c r="V35" s="273"/>
      <c r="W35" s="277"/>
      <c r="X35" s="112"/>
      <c r="Y35" s="113"/>
      <c r="Z35" s="114"/>
      <c r="AA35" s="114"/>
      <c r="AB35" s="119"/>
    </row>
    <row r="36" spans="1:28" s="253" customFormat="1" ht="78.75">
      <c r="A36" s="395" t="s">
        <v>120</v>
      </c>
      <c r="B36" s="404" t="s">
        <v>81</v>
      </c>
      <c r="C36" s="398" t="s">
        <v>124</v>
      </c>
      <c r="D36" s="273" t="s">
        <v>584</v>
      </c>
      <c r="E36" s="398" t="s">
        <v>570</v>
      </c>
      <c r="F36" s="270">
        <v>0</v>
      </c>
      <c r="G36" s="271">
        <v>0</v>
      </c>
      <c r="H36" s="260">
        <v>0</v>
      </c>
      <c r="I36" s="273" t="s">
        <v>415</v>
      </c>
      <c r="J36" s="273" t="s">
        <v>500</v>
      </c>
      <c r="K36" s="260">
        <v>494.3</v>
      </c>
      <c r="L36" s="270">
        <v>0</v>
      </c>
      <c r="M36" s="271">
        <v>0</v>
      </c>
      <c r="N36" s="260">
        <v>0</v>
      </c>
      <c r="O36" s="270">
        <v>0</v>
      </c>
      <c r="P36" s="271">
        <v>0</v>
      </c>
      <c r="Q36" s="260">
        <v>0</v>
      </c>
      <c r="R36" s="272">
        <v>0</v>
      </c>
      <c r="S36" s="273">
        <v>0</v>
      </c>
      <c r="T36" s="277">
        <v>0</v>
      </c>
      <c r="U36" s="272">
        <v>0</v>
      </c>
      <c r="V36" s="273">
        <v>0</v>
      </c>
      <c r="W36" s="277">
        <v>0</v>
      </c>
      <c r="X36" s="272">
        <v>0</v>
      </c>
      <c r="Y36" s="273">
        <v>0</v>
      </c>
      <c r="Z36" s="277">
        <v>0</v>
      </c>
      <c r="AA36" s="260">
        <v>494.3</v>
      </c>
      <c r="AB36" s="403"/>
    </row>
    <row r="37" spans="1:28" s="3" customFormat="1" ht="112.5">
      <c r="A37" s="134" t="s">
        <v>121</v>
      </c>
      <c r="B37" s="72" t="s">
        <v>82</v>
      </c>
      <c r="C37" s="135" t="s">
        <v>666</v>
      </c>
      <c r="D37" s="113" t="s">
        <v>584</v>
      </c>
      <c r="E37" s="135" t="s">
        <v>568</v>
      </c>
      <c r="F37" s="159">
        <v>0</v>
      </c>
      <c r="G37" s="160">
        <v>0</v>
      </c>
      <c r="H37" s="115">
        <v>0</v>
      </c>
      <c r="I37" s="270">
        <v>0</v>
      </c>
      <c r="J37" s="271">
        <v>0</v>
      </c>
      <c r="K37" s="260">
        <v>0</v>
      </c>
      <c r="L37" s="270">
        <v>0</v>
      </c>
      <c r="M37" s="271">
        <v>0</v>
      </c>
      <c r="N37" s="260">
        <v>0</v>
      </c>
      <c r="O37" s="270">
        <v>0</v>
      </c>
      <c r="P37" s="271">
        <v>0</v>
      </c>
      <c r="Q37" s="260">
        <v>0</v>
      </c>
      <c r="R37" s="272">
        <v>0</v>
      </c>
      <c r="S37" s="273">
        <v>0</v>
      </c>
      <c r="T37" s="277">
        <v>0</v>
      </c>
      <c r="U37" s="272">
        <v>0</v>
      </c>
      <c r="V37" s="273">
        <v>0</v>
      </c>
      <c r="W37" s="277">
        <v>0</v>
      </c>
      <c r="X37" s="112">
        <v>0</v>
      </c>
      <c r="Y37" s="113">
        <v>0</v>
      </c>
      <c r="Z37" s="114">
        <v>0</v>
      </c>
      <c r="AA37" s="115">
        <v>0</v>
      </c>
      <c r="AB37" s="119"/>
    </row>
    <row r="38" spans="1:28" s="253" customFormat="1" ht="123.75">
      <c r="A38" s="395" t="s">
        <v>134</v>
      </c>
      <c r="B38" s="404" t="s">
        <v>83</v>
      </c>
      <c r="C38" s="398" t="s">
        <v>558</v>
      </c>
      <c r="D38" s="273" t="s">
        <v>586</v>
      </c>
      <c r="E38" s="398" t="s">
        <v>573</v>
      </c>
      <c r="F38" s="273" t="s">
        <v>415</v>
      </c>
      <c r="G38" s="273" t="s">
        <v>409</v>
      </c>
      <c r="H38" s="260">
        <v>564.1</v>
      </c>
      <c r="I38" s="273" t="s">
        <v>415</v>
      </c>
      <c r="J38" s="273" t="s">
        <v>478</v>
      </c>
      <c r="K38" s="260">
        <v>460</v>
      </c>
      <c r="L38" s="272">
        <v>0</v>
      </c>
      <c r="M38" s="273">
        <v>0</v>
      </c>
      <c r="N38" s="277">
        <v>0</v>
      </c>
      <c r="O38" s="272">
        <v>0</v>
      </c>
      <c r="P38" s="273">
        <v>0</v>
      </c>
      <c r="Q38" s="277">
        <v>0</v>
      </c>
      <c r="R38" s="272">
        <v>0</v>
      </c>
      <c r="S38" s="273">
        <v>0</v>
      </c>
      <c r="T38" s="277">
        <v>0</v>
      </c>
      <c r="U38" s="272">
        <v>0</v>
      </c>
      <c r="V38" s="273">
        <v>0</v>
      </c>
      <c r="W38" s="277">
        <v>0</v>
      </c>
      <c r="X38" s="272">
        <v>0</v>
      </c>
      <c r="Y38" s="273">
        <v>0</v>
      </c>
      <c r="Z38" s="277">
        <v>0</v>
      </c>
      <c r="AA38" s="260">
        <v>1024.0999999999999</v>
      </c>
      <c r="AB38" s="423"/>
    </row>
    <row r="39" spans="1:28" s="414" customFormat="1">
      <c r="A39" s="395" t="s">
        <v>135</v>
      </c>
      <c r="B39" s="410" t="s">
        <v>123</v>
      </c>
      <c r="C39" s="411"/>
      <c r="D39" s="411"/>
      <c r="E39" s="411"/>
      <c r="F39" s="274">
        <v>2</v>
      </c>
      <c r="G39" s="275"/>
      <c r="H39" s="276">
        <v>564.1</v>
      </c>
      <c r="I39" s="274">
        <v>4</v>
      </c>
      <c r="J39" s="275"/>
      <c r="K39" s="276">
        <f>K36+K37+K38</f>
        <v>954.3</v>
      </c>
      <c r="L39" s="274">
        <v>0</v>
      </c>
      <c r="M39" s="275"/>
      <c r="N39" s="276">
        <v>0</v>
      </c>
      <c r="O39" s="274">
        <v>0</v>
      </c>
      <c r="P39" s="275"/>
      <c r="Q39" s="276">
        <v>0</v>
      </c>
      <c r="R39" s="274">
        <v>0</v>
      </c>
      <c r="S39" s="275"/>
      <c r="T39" s="276">
        <v>0</v>
      </c>
      <c r="U39" s="274">
        <v>0</v>
      </c>
      <c r="V39" s="275"/>
      <c r="W39" s="276">
        <v>0</v>
      </c>
      <c r="X39" s="274">
        <v>0</v>
      </c>
      <c r="Y39" s="275"/>
      <c r="Z39" s="276">
        <v>0</v>
      </c>
      <c r="AA39" s="412">
        <f>H39+K39+N39+Q39+T39+W39+0</f>
        <v>1518.4</v>
      </c>
      <c r="AB39" s="413"/>
    </row>
    <row r="40" spans="1:28" s="253" customFormat="1">
      <c r="A40" s="395" t="s">
        <v>136</v>
      </c>
      <c r="B40" s="404" t="s">
        <v>126</v>
      </c>
      <c r="C40" s="267"/>
      <c r="D40" s="267"/>
      <c r="E40" s="267"/>
      <c r="F40" s="272"/>
      <c r="G40" s="273"/>
      <c r="H40" s="277"/>
      <c r="I40" s="272"/>
      <c r="J40" s="273"/>
      <c r="K40" s="277"/>
      <c r="L40" s="272"/>
      <c r="M40" s="273"/>
      <c r="N40" s="277"/>
      <c r="O40" s="272"/>
      <c r="P40" s="273"/>
      <c r="Q40" s="277"/>
      <c r="R40" s="272"/>
      <c r="S40" s="273"/>
      <c r="T40" s="277"/>
      <c r="U40" s="272"/>
      <c r="V40" s="273"/>
      <c r="W40" s="277"/>
      <c r="X40" s="272"/>
      <c r="Y40" s="273"/>
      <c r="Z40" s="277"/>
      <c r="AA40" s="277"/>
      <c r="AB40" s="403"/>
    </row>
    <row r="41" spans="1:28" s="253" customFormat="1" ht="112.5">
      <c r="A41" s="395" t="s">
        <v>137</v>
      </c>
      <c r="B41" s="404" t="s">
        <v>81</v>
      </c>
      <c r="C41" s="398" t="s">
        <v>667</v>
      </c>
      <c r="D41" s="273" t="s">
        <v>584</v>
      </c>
      <c r="E41" s="398" t="s">
        <v>568</v>
      </c>
      <c r="F41" s="270">
        <v>0</v>
      </c>
      <c r="G41" s="271">
        <v>0</v>
      </c>
      <c r="H41" s="260">
        <v>0</v>
      </c>
      <c r="I41" s="270">
        <v>0</v>
      </c>
      <c r="J41" s="271">
        <v>0</v>
      </c>
      <c r="K41" s="260">
        <v>0</v>
      </c>
      <c r="L41" s="270">
        <v>0</v>
      </c>
      <c r="M41" s="271">
        <v>0</v>
      </c>
      <c r="N41" s="260">
        <v>0</v>
      </c>
      <c r="O41" s="270">
        <v>0</v>
      </c>
      <c r="P41" s="271">
        <v>0</v>
      </c>
      <c r="Q41" s="260">
        <v>0</v>
      </c>
      <c r="R41" s="272">
        <v>0</v>
      </c>
      <c r="S41" s="273">
        <v>0</v>
      </c>
      <c r="T41" s="277">
        <v>0</v>
      </c>
      <c r="U41" s="272">
        <v>0</v>
      </c>
      <c r="V41" s="273">
        <v>0</v>
      </c>
      <c r="W41" s="277">
        <v>0</v>
      </c>
      <c r="X41" s="272">
        <v>0</v>
      </c>
      <c r="Y41" s="273">
        <v>0</v>
      </c>
      <c r="Z41" s="277">
        <v>0</v>
      </c>
      <c r="AA41" s="260">
        <v>0</v>
      </c>
      <c r="AB41" s="403"/>
    </row>
    <row r="42" spans="1:28" s="253" customFormat="1" ht="90">
      <c r="A42" s="395" t="s">
        <v>138</v>
      </c>
      <c r="B42" s="404" t="s">
        <v>127</v>
      </c>
      <c r="C42" s="398" t="s">
        <v>473</v>
      </c>
      <c r="D42" s="273" t="s">
        <v>584</v>
      </c>
      <c r="E42" s="398" t="s">
        <v>570</v>
      </c>
      <c r="F42" s="272">
        <v>0</v>
      </c>
      <c r="G42" s="273">
        <v>0</v>
      </c>
      <c r="H42" s="277">
        <v>0</v>
      </c>
      <c r="I42" s="273" t="s">
        <v>462</v>
      </c>
      <c r="J42" s="273" t="s">
        <v>525</v>
      </c>
      <c r="K42" s="277">
        <v>7</v>
      </c>
      <c r="L42" s="272">
        <v>0</v>
      </c>
      <c r="M42" s="273">
        <v>0</v>
      </c>
      <c r="N42" s="277">
        <v>0</v>
      </c>
      <c r="O42" s="272">
        <v>0</v>
      </c>
      <c r="P42" s="273">
        <v>0</v>
      </c>
      <c r="Q42" s="277">
        <v>0</v>
      </c>
      <c r="R42" s="272">
        <v>0</v>
      </c>
      <c r="S42" s="273">
        <v>0</v>
      </c>
      <c r="T42" s="277">
        <v>0</v>
      </c>
      <c r="U42" s="272">
        <v>0</v>
      </c>
      <c r="V42" s="273">
        <v>0</v>
      </c>
      <c r="W42" s="277">
        <v>0</v>
      </c>
      <c r="X42" s="272">
        <v>0</v>
      </c>
      <c r="Y42" s="273">
        <v>0</v>
      </c>
      <c r="Z42" s="277">
        <v>0</v>
      </c>
      <c r="AA42" s="260">
        <v>7</v>
      </c>
      <c r="AB42" s="403"/>
    </row>
    <row r="43" spans="1:28" s="3" customFormat="1" ht="112.5">
      <c r="A43" s="134" t="s">
        <v>139</v>
      </c>
      <c r="B43" s="72" t="s">
        <v>82</v>
      </c>
      <c r="C43" s="135" t="s">
        <v>668</v>
      </c>
      <c r="D43" s="113" t="s">
        <v>584</v>
      </c>
      <c r="E43" s="135" t="s">
        <v>568</v>
      </c>
      <c r="F43" s="159">
        <v>0</v>
      </c>
      <c r="G43" s="160">
        <v>0</v>
      </c>
      <c r="H43" s="115">
        <v>0</v>
      </c>
      <c r="I43" s="270">
        <v>0</v>
      </c>
      <c r="J43" s="271">
        <v>0</v>
      </c>
      <c r="K43" s="260">
        <v>0</v>
      </c>
      <c r="L43" s="270">
        <v>0</v>
      </c>
      <c r="M43" s="271">
        <v>0</v>
      </c>
      <c r="N43" s="260">
        <v>0</v>
      </c>
      <c r="O43" s="270">
        <v>0</v>
      </c>
      <c r="P43" s="271">
        <v>0</v>
      </c>
      <c r="Q43" s="260">
        <v>0</v>
      </c>
      <c r="R43" s="272">
        <v>0</v>
      </c>
      <c r="S43" s="273">
        <v>0</v>
      </c>
      <c r="T43" s="277">
        <v>0</v>
      </c>
      <c r="U43" s="272">
        <v>0</v>
      </c>
      <c r="V43" s="273">
        <v>0</v>
      </c>
      <c r="W43" s="277">
        <v>0</v>
      </c>
      <c r="X43" s="112">
        <v>0</v>
      </c>
      <c r="Y43" s="113">
        <v>0</v>
      </c>
      <c r="Z43" s="114">
        <v>0</v>
      </c>
      <c r="AA43" s="115">
        <v>0</v>
      </c>
      <c r="AB43" s="119"/>
    </row>
    <row r="44" spans="1:28" s="3" customFormat="1" ht="78.75">
      <c r="A44" s="134" t="s">
        <v>294</v>
      </c>
      <c r="B44" s="158" t="s">
        <v>563</v>
      </c>
      <c r="C44" s="135" t="s">
        <v>680</v>
      </c>
      <c r="D44" s="113" t="s">
        <v>584</v>
      </c>
      <c r="E44" s="135" t="s">
        <v>610</v>
      </c>
      <c r="F44" s="112">
        <v>0</v>
      </c>
      <c r="G44" s="113">
        <v>0</v>
      </c>
      <c r="H44" s="114">
        <v>0</v>
      </c>
      <c r="I44" s="272">
        <v>0</v>
      </c>
      <c r="J44" s="273">
        <v>0</v>
      </c>
      <c r="K44" s="277">
        <v>0</v>
      </c>
      <c r="L44" s="272">
        <v>0</v>
      </c>
      <c r="M44" s="273">
        <v>0</v>
      </c>
      <c r="N44" s="277">
        <v>0</v>
      </c>
      <c r="O44" s="273">
        <v>0</v>
      </c>
      <c r="P44" s="273">
        <v>0</v>
      </c>
      <c r="Q44" s="277">
        <v>0</v>
      </c>
      <c r="R44" s="272">
        <v>0</v>
      </c>
      <c r="S44" s="273">
        <v>0</v>
      </c>
      <c r="T44" s="277">
        <v>0</v>
      </c>
      <c r="U44" s="272">
        <v>0</v>
      </c>
      <c r="V44" s="273">
        <v>0</v>
      </c>
      <c r="W44" s="277">
        <v>0</v>
      </c>
      <c r="X44" s="112">
        <v>0</v>
      </c>
      <c r="Y44" s="113">
        <v>0</v>
      </c>
      <c r="Z44" s="114">
        <v>0</v>
      </c>
      <c r="AA44" s="115">
        <v>0</v>
      </c>
      <c r="AB44" s="119"/>
    </row>
    <row r="45" spans="1:28" s="153" customFormat="1">
      <c r="A45" s="134" t="s">
        <v>139</v>
      </c>
      <c r="B45" s="147" t="s">
        <v>123</v>
      </c>
      <c r="C45" s="148"/>
      <c r="D45" s="148"/>
      <c r="E45" s="148"/>
      <c r="F45" s="164">
        <v>0</v>
      </c>
      <c r="G45" s="165"/>
      <c r="H45" s="166">
        <v>0</v>
      </c>
      <c r="I45" s="274">
        <v>2</v>
      </c>
      <c r="J45" s="275"/>
      <c r="K45" s="276">
        <v>7</v>
      </c>
      <c r="L45" s="274">
        <v>0</v>
      </c>
      <c r="M45" s="275"/>
      <c r="N45" s="276">
        <v>0</v>
      </c>
      <c r="O45" s="274"/>
      <c r="P45" s="275"/>
      <c r="Q45" s="276">
        <v>0</v>
      </c>
      <c r="R45" s="274">
        <v>0</v>
      </c>
      <c r="S45" s="275"/>
      <c r="T45" s="276">
        <v>0</v>
      </c>
      <c r="U45" s="274">
        <v>0</v>
      </c>
      <c r="V45" s="275"/>
      <c r="W45" s="276">
        <v>0</v>
      </c>
      <c r="X45" s="164">
        <v>0</v>
      </c>
      <c r="Y45" s="165"/>
      <c r="Z45" s="166">
        <v>0</v>
      </c>
      <c r="AA45" s="167">
        <v>7</v>
      </c>
      <c r="AB45" s="152"/>
    </row>
    <row r="46" spans="1:28" s="3" customFormat="1" ht="25.5">
      <c r="A46" s="134" t="s">
        <v>294</v>
      </c>
      <c r="B46" s="72" t="s">
        <v>129</v>
      </c>
      <c r="C46" s="155"/>
      <c r="D46" s="155"/>
      <c r="E46" s="155"/>
      <c r="F46" s="112"/>
      <c r="G46" s="113"/>
      <c r="H46" s="114"/>
      <c r="I46" s="272"/>
      <c r="J46" s="273"/>
      <c r="K46" s="277"/>
      <c r="L46" s="272"/>
      <c r="M46" s="273"/>
      <c r="N46" s="277"/>
      <c r="O46" s="272"/>
      <c r="P46" s="273"/>
      <c r="Q46" s="277"/>
      <c r="R46" s="272"/>
      <c r="S46" s="273"/>
      <c r="T46" s="277"/>
      <c r="U46" s="272"/>
      <c r="V46" s="273"/>
      <c r="W46" s="277"/>
      <c r="X46" s="112"/>
      <c r="Y46" s="113"/>
      <c r="Z46" s="114"/>
      <c r="AA46" s="114"/>
      <c r="AB46" s="119"/>
    </row>
    <row r="47" spans="1:28" s="253" customFormat="1" ht="78.75">
      <c r="A47" s="395" t="s">
        <v>295</v>
      </c>
      <c r="B47" s="404" t="s">
        <v>130</v>
      </c>
      <c r="C47" s="398" t="s">
        <v>124</v>
      </c>
      <c r="D47" s="273" t="s">
        <v>584</v>
      </c>
      <c r="E47" s="398" t="s">
        <v>571</v>
      </c>
      <c r="F47" s="273" t="s">
        <v>353</v>
      </c>
      <c r="G47" s="273" t="s">
        <v>354</v>
      </c>
      <c r="H47" s="260">
        <v>4</v>
      </c>
      <c r="I47" s="270">
        <v>0</v>
      </c>
      <c r="J47" s="271">
        <v>0</v>
      </c>
      <c r="K47" s="260">
        <v>0</v>
      </c>
      <c r="L47" s="270">
        <v>0</v>
      </c>
      <c r="M47" s="271">
        <v>0</v>
      </c>
      <c r="N47" s="260">
        <v>0</v>
      </c>
      <c r="O47" s="270">
        <v>0</v>
      </c>
      <c r="P47" s="271">
        <v>0</v>
      </c>
      <c r="Q47" s="260">
        <v>0</v>
      </c>
      <c r="R47" s="272">
        <v>0</v>
      </c>
      <c r="S47" s="273">
        <v>0</v>
      </c>
      <c r="T47" s="277">
        <v>0</v>
      </c>
      <c r="U47" s="272">
        <v>0</v>
      </c>
      <c r="V47" s="273">
        <v>0</v>
      </c>
      <c r="W47" s="277">
        <v>0</v>
      </c>
      <c r="X47" s="272">
        <v>0</v>
      </c>
      <c r="Y47" s="273">
        <v>0</v>
      </c>
      <c r="Z47" s="277">
        <v>0</v>
      </c>
      <c r="AA47" s="260">
        <v>4</v>
      </c>
      <c r="AB47" s="403"/>
    </row>
    <row r="48" spans="1:28" s="3" customFormat="1" ht="112.5">
      <c r="A48" s="134" t="s">
        <v>140</v>
      </c>
      <c r="B48" s="72" t="s">
        <v>132</v>
      </c>
      <c r="C48" s="135" t="s">
        <v>666</v>
      </c>
      <c r="D48" s="113" t="s">
        <v>584</v>
      </c>
      <c r="E48" s="135" t="s">
        <v>568</v>
      </c>
      <c r="F48" s="159">
        <v>0</v>
      </c>
      <c r="G48" s="160">
        <v>0</v>
      </c>
      <c r="H48" s="115">
        <v>0</v>
      </c>
      <c r="I48" s="270">
        <v>0</v>
      </c>
      <c r="J48" s="271">
        <v>0</v>
      </c>
      <c r="K48" s="260">
        <v>0</v>
      </c>
      <c r="L48" s="270">
        <v>0</v>
      </c>
      <c r="M48" s="271">
        <v>0</v>
      </c>
      <c r="N48" s="260">
        <v>0</v>
      </c>
      <c r="O48" s="270">
        <v>0</v>
      </c>
      <c r="P48" s="271">
        <v>0</v>
      </c>
      <c r="Q48" s="260">
        <v>0</v>
      </c>
      <c r="R48" s="272">
        <v>0</v>
      </c>
      <c r="S48" s="273">
        <v>0</v>
      </c>
      <c r="T48" s="277">
        <v>0</v>
      </c>
      <c r="U48" s="272">
        <v>0</v>
      </c>
      <c r="V48" s="273">
        <v>0</v>
      </c>
      <c r="W48" s="277">
        <v>0</v>
      </c>
      <c r="X48" s="112">
        <v>0</v>
      </c>
      <c r="Y48" s="113">
        <v>0</v>
      </c>
      <c r="Z48" s="114">
        <v>0</v>
      </c>
      <c r="AA48" s="115">
        <v>0</v>
      </c>
      <c r="AB48" s="119"/>
    </row>
    <row r="49" spans="1:28" s="3" customFormat="1" ht="112.5">
      <c r="A49" s="134" t="s">
        <v>141</v>
      </c>
      <c r="B49" s="72" t="s">
        <v>127</v>
      </c>
      <c r="C49" s="135" t="s">
        <v>669</v>
      </c>
      <c r="D49" s="113" t="s">
        <v>584</v>
      </c>
      <c r="E49" s="135" t="s">
        <v>568</v>
      </c>
      <c r="F49" s="159">
        <v>0</v>
      </c>
      <c r="G49" s="160">
        <v>0</v>
      </c>
      <c r="H49" s="115">
        <v>0</v>
      </c>
      <c r="I49" s="272">
        <v>0</v>
      </c>
      <c r="J49" s="273">
        <v>0</v>
      </c>
      <c r="K49" s="277">
        <v>0</v>
      </c>
      <c r="L49" s="272">
        <v>0</v>
      </c>
      <c r="M49" s="273">
        <v>0</v>
      </c>
      <c r="N49" s="277">
        <v>0</v>
      </c>
      <c r="O49" s="272">
        <v>0</v>
      </c>
      <c r="P49" s="273">
        <v>0</v>
      </c>
      <c r="Q49" s="277">
        <v>0</v>
      </c>
      <c r="R49" s="272">
        <v>0</v>
      </c>
      <c r="S49" s="273">
        <v>0</v>
      </c>
      <c r="T49" s="277">
        <v>0</v>
      </c>
      <c r="U49" s="272">
        <v>0</v>
      </c>
      <c r="V49" s="273">
        <v>0</v>
      </c>
      <c r="W49" s="277">
        <v>0</v>
      </c>
      <c r="X49" s="112">
        <v>0</v>
      </c>
      <c r="Y49" s="113">
        <v>0</v>
      </c>
      <c r="Z49" s="114">
        <v>0</v>
      </c>
      <c r="AA49" s="115">
        <v>0</v>
      </c>
      <c r="AB49" s="119"/>
    </row>
    <row r="50" spans="1:28" s="153" customFormat="1">
      <c r="A50" s="134" t="s">
        <v>142</v>
      </c>
      <c r="B50" s="147" t="s">
        <v>123</v>
      </c>
      <c r="C50" s="148"/>
      <c r="D50" s="148"/>
      <c r="E50" s="148"/>
      <c r="F50" s="149">
        <v>1</v>
      </c>
      <c r="G50" s="150"/>
      <c r="H50" s="151">
        <v>4</v>
      </c>
      <c r="I50" s="264">
        <v>0</v>
      </c>
      <c r="J50" s="265"/>
      <c r="K50" s="266">
        <v>0</v>
      </c>
      <c r="L50" s="264">
        <v>0</v>
      </c>
      <c r="M50" s="265"/>
      <c r="N50" s="266">
        <v>0</v>
      </c>
      <c r="O50" s="264">
        <v>0</v>
      </c>
      <c r="P50" s="265"/>
      <c r="Q50" s="266">
        <v>0</v>
      </c>
      <c r="R50" s="264">
        <v>0</v>
      </c>
      <c r="S50" s="265"/>
      <c r="T50" s="266">
        <v>0</v>
      </c>
      <c r="U50" s="264">
        <v>0</v>
      </c>
      <c r="V50" s="265"/>
      <c r="W50" s="266">
        <v>0</v>
      </c>
      <c r="X50" s="149">
        <v>0</v>
      </c>
      <c r="Y50" s="150"/>
      <c r="Z50" s="151">
        <v>0</v>
      </c>
      <c r="AA50" s="151">
        <v>4</v>
      </c>
      <c r="AB50" s="152"/>
    </row>
    <row r="51" spans="1:28" s="3" customFormat="1" ht="25.5">
      <c r="A51" s="134" t="s">
        <v>143</v>
      </c>
      <c r="B51" s="72" t="s">
        <v>207</v>
      </c>
      <c r="C51" s="155"/>
      <c r="D51" s="155"/>
      <c r="E51" s="155"/>
      <c r="F51" s="112"/>
      <c r="G51" s="113"/>
      <c r="H51" s="114"/>
      <c r="I51" s="272"/>
      <c r="J51" s="273"/>
      <c r="K51" s="277"/>
      <c r="L51" s="272"/>
      <c r="M51" s="273"/>
      <c r="N51" s="277"/>
      <c r="O51" s="272"/>
      <c r="P51" s="273"/>
      <c r="Q51" s="277"/>
      <c r="R51" s="272"/>
      <c r="S51" s="273"/>
      <c r="T51" s="277"/>
      <c r="U51" s="272"/>
      <c r="V51" s="273"/>
      <c r="W51" s="277"/>
      <c r="X51" s="112"/>
      <c r="Y51" s="113"/>
      <c r="Z51" s="114"/>
      <c r="AA51" s="114"/>
      <c r="AB51" s="119"/>
    </row>
    <row r="52" spans="1:28" s="253" customFormat="1" ht="123.75">
      <c r="A52" s="395" t="s">
        <v>144</v>
      </c>
      <c r="B52" s="404" t="s">
        <v>131</v>
      </c>
      <c r="C52" s="398" t="s">
        <v>454</v>
      </c>
      <c r="D52" s="273" t="s">
        <v>587</v>
      </c>
      <c r="E52" s="398" t="s">
        <v>570</v>
      </c>
      <c r="F52" s="272">
        <v>0</v>
      </c>
      <c r="G52" s="273">
        <v>0</v>
      </c>
      <c r="H52" s="277">
        <v>0</v>
      </c>
      <c r="I52" s="272" t="s">
        <v>455</v>
      </c>
      <c r="J52" s="273" t="s">
        <v>25</v>
      </c>
      <c r="K52" s="277">
        <v>169</v>
      </c>
      <c r="L52" s="272">
        <v>0</v>
      </c>
      <c r="M52" s="273">
        <v>0</v>
      </c>
      <c r="N52" s="277">
        <v>0</v>
      </c>
      <c r="O52" s="272">
        <v>0</v>
      </c>
      <c r="P52" s="273">
        <v>0</v>
      </c>
      <c r="Q52" s="277">
        <v>0</v>
      </c>
      <c r="R52" s="272">
        <v>0</v>
      </c>
      <c r="S52" s="273">
        <v>0</v>
      </c>
      <c r="T52" s="277">
        <v>0</v>
      </c>
      <c r="U52" s="272">
        <v>0</v>
      </c>
      <c r="V52" s="273">
        <v>0</v>
      </c>
      <c r="W52" s="277">
        <v>0</v>
      </c>
      <c r="X52" s="272">
        <v>0</v>
      </c>
      <c r="Y52" s="273">
        <v>0</v>
      </c>
      <c r="Z52" s="277">
        <v>0</v>
      </c>
      <c r="AA52" s="260">
        <v>169</v>
      </c>
      <c r="AB52" s="403"/>
    </row>
    <row r="53" spans="1:28" s="3" customFormat="1" ht="78.75">
      <c r="A53" s="134" t="s">
        <v>145</v>
      </c>
      <c r="B53" s="158" t="s">
        <v>563</v>
      </c>
      <c r="C53" s="135" t="s">
        <v>680</v>
      </c>
      <c r="D53" s="113" t="s">
        <v>584</v>
      </c>
      <c r="E53" s="135" t="s">
        <v>610</v>
      </c>
      <c r="F53" s="112">
        <v>0</v>
      </c>
      <c r="G53" s="113">
        <v>0</v>
      </c>
      <c r="H53" s="114">
        <v>0</v>
      </c>
      <c r="I53" s="272">
        <v>0</v>
      </c>
      <c r="J53" s="273">
        <v>0</v>
      </c>
      <c r="K53" s="277">
        <v>0</v>
      </c>
      <c r="L53" s="272">
        <v>0</v>
      </c>
      <c r="M53" s="273">
        <v>0</v>
      </c>
      <c r="N53" s="277">
        <v>0</v>
      </c>
      <c r="O53" s="273">
        <v>0</v>
      </c>
      <c r="P53" s="273">
        <v>0</v>
      </c>
      <c r="Q53" s="277">
        <v>0</v>
      </c>
      <c r="R53" s="272">
        <v>0</v>
      </c>
      <c r="S53" s="273">
        <v>0</v>
      </c>
      <c r="T53" s="277">
        <v>0</v>
      </c>
      <c r="U53" s="272">
        <v>0</v>
      </c>
      <c r="V53" s="273">
        <v>0</v>
      </c>
      <c r="W53" s="277">
        <v>0</v>
      </c>
      <c r="X53" s="112">
        <v>0</v>
      </c>
      <c r="Y53" s="113">
        <v>0</v>
      </c>
      <c r="Z53" s="114">
        <v>0</v>
      </c>
      <c r="AA53" s="115">
        <v>0</v>
      </c>
      <c r="AB53" s="119"/>
    </row>
    <row r="54" spans="1:28" s="153" customFormat="1">
      <c r="A54" s="134" t="s">
        <v>146</v>
      </c>
      <c r="B54" s="147" t="s">
        <v>123</v>
      </c>
      <c r="C54" s="148"/>
      <c r="D54" s="148"/>
      <c r="E54" s="148"/>
      <c r="F54" s="149">
        <v>0</v>
      </c>
      <c r="G54" s="150"/>
      <c r="H54" s="151">
        <v>0</v>
      </c>
      <c r="I54" s="264">
        <v>1</v>
      </c>
      <c r="J54" s="265"/>
      <c r="K54" s="266">
        <v>169</v>
      </c>
      <c r="L54" s="264">
        <v>0</v>
      </c>
      <c r="M54" s="265"/>
      <c r="N54" s="266">
        <v>0</v>
      </c>
      <c r="O54" s="264">
        <v>0</v>
      </c>
      <c r="P54" s="265"/>
      <c r="Q54" s="266">
        <v>0</v>
      </c>
      <c r="R54" s="264">
        <v>0</v>
      </c>
      <c r="S54" s="265"/>
      <c r="T54" s="266">
        <v>0</v>
      </c>
      <c r="U54" s="264">
        <v>0</v>
      </c>
      <c r="V54" s="265"/>
      <c r="W54" s="266">
        <v>0</v>
      </c>
      <c r="X54" s="149">
        <v>0</v>
      </c>
      <c r="Y54" s="150"/>
      <c r="Z54" s="151">
        <v>0</v>
      </c>
      <c r="AA54" s="167">
        <v>169</v>
      </c>
      <c r="AB54" s="152"/>
    </row>
    <row r="55" spans="1:28" s="3" customFormat="1" ht="38.25">
      <c r="A55" s="134" t="s">
        <v>147</v>
      </c>
      <c r="B55" s="72" t="s">
        <v>208</v>
      </c>
      <c r="C55" s="155"/>
      <c r="D55" s="155"/>
      <c r="E55" s="155"/>
      <c r="F55" s="112"/>
      <c r="G55" s="113"/>
      <c r="H55" s="114"/>
      <c r="I55" s="272"/>
      <c r="J55" s="273"/>
      <c r="K55" s="277"/>
      <c r="L55" s="272"/>
      <c r="M55" s="273"/>
      <c r="N55" s="277"/>
      <c r="O55" s="272"/>
      <c r="P55" s="273"/>
      <c r="Q55" s="277"/>
      <c r="R55" s="272"/>
      <c r="S55" s="273"/>
      <c r="T55" s="277"/>
      <c r="U55" s="272"/>
      <c r="V55" s="273"/>
      <c r="W55" s="277"/>
      <c r="X55" s="112"/>
      <c r="Y55" s="113"/>
      <c r="Z55" s="114"/>
      <c r="AA55" s="114"/>
      <c r="AB55" s="119"/>
    </row>
    <row r="56" spans="1:28" s="253" customFormat="1" ht="90">
      <c r="A56" s="395" t="s">
        <v>183</v>
      </c>
      <c r="B56" s="404" t="s">
        <v>131</v>
      </c>
      <c r="C56" s="400" t="s">
        <v>449</v>
      </c>
      <c r="D56" s="273" t="s">
        <v>584</v>
      </c>
      <c r="E56" s="398" t="s">
        <v>570</v>
      </c>
      <c r="F56" s="272">
        <v>0</v>
      </c>
      <c r="G56" s="273">
        <v>0</v>
      </c>
      <c r="H56" s="277">
        <v>0</v>
      </c>
      <c r="I56" s="272" t="s">
        <v>456</v>
      </c>
      <c r="J56" s="273" t="s">
        <v>440</v>
      </c>
      <c r="K56" s="277">
        <v>16</v>
      </c>
      <c r="L56" s="272">
        <v>0</v>
      </c>
      <c r="M56" s="273">
        <v>0</v>
      </c>
      <c r="N56" s="277">
        <v>0</v>
      </c>
      <c r="O56" s="272">
        <v>0</v>
      </c>
      <c r="P56" s="273">
        <v>0</v>
      </c>
      <c r="Q56" s="277">
        <v>0</v>
      </c>
      <c r="R56" s="272">
        <v>0</v>
      </c>
      <c r="S56" s="273">
        <v>0</v>
      </c>
      <c r="T56" s="277">
        <v>0</v>
      </c>
      <c r="U56" s="272">
        <v>0</v>
      </c>
      <c r="V56" s="273">
        <v>0</v>
      </c>
      <c r="W56" s="277">
        <v>0</v>
      </c>
      <c r="X56" s="272">
        <v>0</v>
      </c>
      <c r="Y56" s="273">
        <v>0</v>
      </c>
      <c r="Z56" s="277">
        <v>0</v>
      </c>
      <c r="AA56" s="260">
        <v>16</v>
      </c>
      <c r="AB56" s="403"/>
    </row>
    <row r="57" spans="1:28" s="3" customFormat="1" ht="78.75">
      <c r="A57" s="134" t="s">
        <v>184</v>
      </c>
      <c r="B57" s="158" t="s">
        <v>563</v>
      </c>
      <c r="C57" s="135" t="s">
        <v>681</v>
      </c>
      <c r="D57" s="113" t="s">
        <v>584</v>
      </c>
      <c r="E57" s="135" t="s">
        <v>610</v>
      </c>
      <c r="F57" s="112">
        <v>0</v>
      </c>
      <c r="G57" s="113">
        <v>0</v>
      </c>
      <c r="H57" s="114">
        <v>0</v>
      </c>
      <c r="I57" s="272">
        <v>0</v>
      </c>
      <c r="J57" s="273">
        <v>0</v>
      </c>
      <c r="K57" s="277">
        <v>0</v>
      </c>
      <c r="L57" s="272">
        <v>0</v>
      </c>
      <c r="M57" s="273">
        <v>0</v>
      </c>
      <c r="N57" s="277">
        <v>0</v>
      </c>
      <c r="O57" s="273">
        <v>0</v>
      </c>
      <c r="P57" s="273">
        <v>0</v>
      </c>
      <c r="Q57" s="277">
        <v>0</v>
      </c>
      <c r="R57" s="272">
        <v>0</v>
      </c>
      <c r="S57" s="273">
        <v>0</v>
      </c>
      <c r="T57" s="277">
        <v>0</v>
      </c>
      <c r="U57" s="272">
        <v>0</v>
      </c>
      <c r="V57" s="273">
        <v>0</v>
      </c>
      <c r="W57" s="277">
        <v>0</v>
      </c>
      <c r="X57" s="112">
        <v>0</v>
      </c>
      <c r="Y57" s="113">
        <v>0</v>
      </c>
      <c r="Z57" s="114">
        <v>0</v>
      </c>
      <c r="AA57" s="115">
        <v>0</v>
      </c>
      <c r="AB57" s="119"/>
    </row>
    <row r="58" spans="1:28" s="153" customFormat="1">
      <c r="A58" s="134" t="s">
        <v>205</v>
      </c>
      <c r="B58" s="147" t="s">
        <v>123</v>
      </c>
      <c r="C58" s="148"/>
      <c r="D58" s="148"/>
      <c r="E58" s="148"/>
      <c r="F58" s="149">
        <v>0</v>
      </c>
      <c r="G58" s="150"/>
      <c r="H58" s="151">
        <v>0</v>
      </c>
      <c r="I58" s="264">
        <v>2</v>
      </c>
      <c r="J58" s="265"/>
      <c r="K58" s="266">
        <v>16</v>
      </c>
      <c r="L58" s="264">
        <v>0</v>
      </c>
      <c r="M58" s="265"/>
      <c r="N58" s="266">
        <v>0</v>
      </c>
      <c r="O58" s="264"/>
      <c r="P58" s="265"/>
      <c r="Q58" s="266">
        <v>0</v>
      </c>
      <c r="R58" s="264">
        <v>0</v>
      </c>
      <c r="S58" s="265"/>
      <c r="T58" s="266">
        <v>0</v>
      </c>
      <c r="U58" s="264">
        <v>0</v>
      </c>
      <c r="V58" s="265"/>
      <c r="W58" s="266">
        <v>0</v>
      </c>
      <c r="X58" s="149">
        <v>0</v>
      </c>
      <c r="Y58" s="150"/>
      <c r="Z58" s="151">
        <v>0</v>
      </c>
      <c r="AA58" s="167">
        <v>16</v>
      </c>
      <c r="AB58" s="152"/>
    </row>
    <row r="59" spans="1:28" s="3" customFormat="1" ht="38.25">
      <c r="A59" s="134" t="s">
        <v>206</v>
      </c>
      <c r="B59" s="72" t="s">
        <v>210</v>
      </c>
      <c r="C59" s="155"/>
      <c r="D59" s="155"/>
      <c r="E59" s="155"/>
      <c r="F59" s="112"/>
      <c r="G59" s="113"/>
      <c r="H59" s="114"/>
      <c r="I59" s="272"/>
      <c r="J59" s="273"/>
      <c r="K59" s="277"/>
      <c r="L59" s="272"/>
      <c r="M59" s="273"/>
      <c r="N59" s="277"/>
      <c r="O59" s="272"/>
      <c r="P59" s="273"/>
      <c r="Q59" s="277"/>
      <c r="R59" s="272"/>
      <c r="S59" s="273"/>
      <c r="T59" s="277"/>
      <c r="U59" s="272"/>
      <c r="V59" s="273"/>
      <c r="W59" s="277"/>
      <c r="X59" s="112"/>
      <c r="Y59" s="113"/>
      <c r="Z59" s="114"/>
      <c r="AA59" s="114"/>
      <c r="AB59" s="119"/>
    </row>
    <row r="60" spans="1:28" s="253" customFormat="1" ht="213.75">
      <c r="A60" s="405" t="s">
        <v>211</v>
      </c>
      <c r="B60" s="366" t="s">
        <v>131</v>
      </c>
      <c r="C60" s="400" t="s">
        <v>9</v>
      </c>
      <c r="D60" s="273" t="s">
        <v>584</v>
      </c>
      <c r="E60" s="398" t="s">
        <v>575</v>
      </c>
      <c r="F60" s="272" t="s">
        <v>416</v>
      </c>
      <c r="G60" s="273" t="s">
        <v>26</v>
      </c>
      <c r="H60" s="277">
        <v>358</v>
      </c>
      <c r="I60" s="272">
        <v>0</v>
      </c>
      <c r="J60" s="273">
        <v>0</v>
      </c>
      <c r="K60" s="277">
        <v>0</v>
      </c>
      <c r="L60" s="272" t="s">
        <v>607</v>
      </c>
      <c r="M60" s="273" t="s">
        <v>603</v>
      </c>
      <c r="N60" s="277">
        <v>379.3</v>
      </c>
      <c r="O60" s="380" t="s">
        <v>43</v>
      </c>
      <c r="P60" s="369" t="s">
        <v>31</v>
      </c>
      <c r="Q60" s="389">
        <f>407</f>
        <v>407</v>
      </c>
      <c r="R60" s="380" t="s">
        <v>30</v>
      </c>
      <c r="S60" s="369" t="s">
        <v>32</v>
      </c>
      <c r="T60" s="277">
        <v>384</v>
      </c>
      <c r="U60" s="214" t="s">
        <v>30</v>
      </c>
      <c r="V60" s="207" t="s">
        <v>32</v>
      </c>
      <c r="W60" s="277">
        <v>384</v>
      </c>
      <c r="X60" s="214" t="s">
        <v>30</v>
      </c>
      <c r="Y60" s="207" t="s">
        <v>32</v>
      </c>
      <c r="Z60" s="217">
        <v>384</v>
      </c>
      <c r="AA60" s="210">
        <f>H60+N60+Q60+T60+W60+Z60</f>
        <v>2296.3000000000002</v>
      </c>
      <c r="AB60" s="403"/>
    </row>
    <row r="61" spans="1:28" s="253" customFormat="1" ht="112.5">
      <c r="A61" s="405" t="s">
        <v>212</v>
      </c>
      <c r="B61" s="366" t="s">
        <v>81</v>
      </c>
      <c r="C61" s="398" t="s">
        <v>0</v>
      </c>
      <c r="D61" s="273" t="s">
        <v>584</v>
      </c>
      <c r="E61" s="398" t="s">
        <v>576</v>
      </c>
      <c r="F61" s="272">
        <v>0</v>
      </c>
      <c r="G61" s="273">
        <v>0</v>
      </c>
      <c r="H61" s="277">
        <v>0</v>
      </c>
      <c r="I61" s="272">
        <v>0</v>
      </c>
      <c r="J61" s="273">
        <v>0</v>
      </c>
      <c r="K61" s="277">
        <v>0</v>
      </c>
      <c r="L61" s="272" t="s">
        <v>501</v>
      </c>
      <c r="M61" s="273" t="s">
        <v>489</v>
      </c>
      <c r="N61" s="277">
        <v>427</v>
      </c>
      <c r="O61" s="380" t="s">
        <v>42</v>
      </c>
      <c r="P61" s="369" t="s">
        <v>33</v>
      </c>
      <c r="Q61" s="389">
        <f>367</f>
        <v>367</v>
      </c>
      <c r="R61" s="272">
        <v>0</v>
      </c>
      <c r="S61" s="273">
        <v>0</v>
      </c>
      <c r="T61" s="277">
        <v>0</v>
      </c>
      <c r="U61" s="272">
        <v>0</v>
      </c>
      <c r="V61" s="273">
        <v>0</v>
      </c>
      <c r="W61" s="277">
        <v>0</v>
      </c>
      <c r="X61" s="272">
        <v>0</v>
      </c>
      <c r="Y61" s="273">
        <v>0</v>
      </c>
      <c r="Z61" s="277">
        <v>0</v>
      </c>
      <c r="AA61" s="363">
        <f>H61+K61+N61+Q61+T61+W61+0</f>
        <v>794</v>
      </c>
      <c r="AB61" s="403"/>
    </row>
    <row r="62" spans="1:28" s="153" customFormat="1" ht="34.5" customHeight="1">
      <c r="A62" s="405" t="s">
        <v>148</v>
      </c>
      <c r="B62" s="406" t="s">
        <v>123</v>
      </c>
      <c r="C62" s="394"/>
      <c r="D62" s="394"/>
      <c r="E62" s="394"/>
      <c r="F62" s="407">
        <v>3</v>
      </c>
      <c r="G62" s="408"/>
      <c r="H62" s="409">
        <v>358</v>
      </c>
      <c r="I62" s="407">
        <v>0</v>
      </c>
      <c r="J62" s="408"/>
      <c r="K62" s="409">
        <v>0</v>
      </c>
      <c r="L62" s="407">
        <v>6</v>
      </c>
      <c r="M62" s="408"/>
      <c r="N62" s="409">
        <v>806.3</v>
      </c>
      <c r="O62" s="407">
        <v>4</v>
      </c>
      <c r="P62" s="408"/>
      <c r="Q62" s="409">
        <f>Q60+Q61</f>
        <v>774</v>
      </c>
      <c r="R62" s="213">
        <v>1</v>
      </c>
      <c r="S62" s="215"/>
      <c r="T62" s="212">
        <v>384</v>
      </c>
      <c r="U62" s="213">
        <v>1</v>
      </c>
      <c r="V62" s="215"/>
      <c r="W62" s="212">
        <v>384</v>
      </c>
      <c r="X62" s="213">
        <v>1</v>
      </c>
      <c r="Y62" s="215"/>
      <c r="Z62" s="212">
        <f>Z60+Z61</f>
        <v>384</v>
      </c>
      <c r="AA62" s="212">
        <f>AA60+AA61</f>
        <v>3090.3</v>
      </c>
      <c r="AB62" s="152"/>
    </row>
    <row r="63" spans="1:28" s="3" customFormat="1" ht="38.25">
      <c r="A63" s="134" t="s">
        <v>149</v>
      </c>
      <c r="B63" s="72" t="s">
        <v>303</v>
      </c>
      <c r="C63" s="155"/>
      <c r="D63" s="155"/>
      <c r="E63" s="155"/>
      <c r="F63" s="112"/>
      <c r="G63" s="113"/>
      <c r="H63" s="114"/>
      <c r="I63" s="272"/>
      <c r="J63" s="273"/>
      <c r="K63" s="277"/>
      <c r="L63" s="272"/>
      <c r="M63" s="273"/>
      <c r="N63" s="277"/>
      <c r="O63" s="272"/>
      <c r="P63" s="273"/>
      <c r="Q63" s="277"/>
      <c r="R63" s="272"/>
      <c r="S63" s="273"/>
      <c r="T63" s="277"/>
      <c r="U63" s="272"/>
      <c r="V63" s="273"/>
      <c r="W63" s="277"/>
      <c r="X63" s="112"/>
      <c r="Y63" s="113"/>
      <c r="Z63" s="114"/>
      <c r="AA63" s="114"/>
      <c r="AB63" s="119"/>
    </row>
    <row r="64" spans="1:28" s="253" customFormat="1" ht="146.25">
      <c r="A64" s="395" t="s">
        <v>213</v>
      </c>
      <c r="B64" s="404" t="s">
        <v>304</v>
      </c>
      <c r="C64" s="398" t="s">
        <v>608</v>
      </c>
      <c r="D64" s="273" t="s">
        <v>584</v>
      </c>
      <c r="E64" s="398" t="s">
        <v>570</v>
      </c>
      <c r="F64" s="272">
        <v>0</v>
      </c>
      <c r="G64" s="273">
        <v>0</v>
      </c>
      <c r="H64" s="277">
        <v>0</v>
      </c>
      <c r="I64" s="272" t="s">
        <v>483</v>
      </c>
      <c r="J64" s="273" t="s">
        <v>526</v>
      </c>
      <c r="K64" s="277">
        <v>1953</v>
      </c>
      <c r="L64" s="272" t="s">
        <v>609</v>
      </c>
      <c r="M64" s="273" t="s">
        <v>605</v>
      </c>
      <c r="N64" s="277">
        <v>37.700000000000003</v>
      </c>
      <c r="O64" s="272">
        <v>0</v>
      </c>
      <c r="P64" s="273">
        <v>0</v>
      </c>
      <c r="Q64" s="277">
        <v>0</v>
      </c>
      <c r="R64" s="272">
        <v>0</v>
      </c>
      <c r="S64" s="273">
        <v>0</v>
      </c>
      <c r="T64" s="277">
        <v>0</v>
      </c>
      <c r="U64" s="272">
        <v>0</v>
      </c>
      <c r="V64" s="273">
        <v>0</v>
      </c>
      <c r="W64" s="277">
        <v>0</v>
      </c>
      <c r="X64" s="272">
        <v>0</v>
      </c>
      <c r="Y64" s="273">
        <v>0</v>
      </c>
      <c r="Z64" s="277">
        <v>0</v>
      </c>
      <c r="AA64" s="260">
        <f>H64+K64+N64+Q64+T64+W64+0</f>
        <v>1990.7</v>
      </c>
      <c r="AB64" s="403"/>
    </row>
    <row r="65" spans="1:28" s="253" customFormat="1" ht="78.75">
      <c r="A65" s="395">
        <v>1.54</v>
      </c>
      <c r="B65" s="366" t="s">
        <v>15</v>
      </c>
      <c r="C65" s="370" t="s">
        <v>14</v>
      </c>
      <c r="D65" s="369" t="s">
        <v>584</v>
      </c>
      <c r="E65" s="369">
        <v>2017</v>
      </c>
      <c r="F65" s="380">
        <v>0</v>
      </c>
      <c r="G65" s="369">
        <v>0</v>
      </c>
      <c r="H65" s="389">
        <v>0</v>
      </c>
      <c r="I65" s="380">
        <v>0</v>
      </c>
      <c r="J65" s="369">
        <v>0</v>
      </c>
      <c r="K65" s="389">
        <v>0</v>
      </c>
      <c r="L65" s="380">
        <v>0</v>
      </c>
      <c r="M65" s="369">
        <v>0</v>
      </c>
      <c r="N65" s="389">
        <v>0</v>
      </c>
      <c r="O65" s="380" t="s">
        <v>16</v>
      </c>
      <c r="P65" s="369" t="s">
        <v>17</v>
      </c>
      <c r="Q65" s="389">
        <v>49</v>
      </c>
      <c r="R65" s="380">
        <v>0</v>
      </c>
      <c r="S65" s="273">
        <v>0</v>
      </c>
      <c r="T65" s="277">
        <v>0</v>
      </c>
      <c r="U65" s="272">
        <v>0</v>
      </c>
      <c r="V65" s="273">
        <v>0</v>
      </c>
      <c r="W65" s="277">
        <v>0</v>
      </c>
      <c r="X65" s="272">
        <v>0</v>
      </c>
      <c r="Y65" s="273">
        <v>0</v>
      </c>
      <c r="Z65" s="277">
        <v>0</v>
      </c>
      <c r="AA65" s="363">
        <f>Q65</f>
        <v>49</v>
      </c>
      <c r="AB65" s="403"/>
    </row>
    <row r="66" spans="1:28" s="153" customFormat="1">
      <c r="A66" s="134">
        <v>1.55</v>
      </c>
      <c r="B66" s="147" t="s">
        <v>123</v>
      </c>
      <c r="C66" s="148"/>
      <c r="D66" s="148"/>
      <c r="E66" s="148"/>
      <c r="F66" s="149">
        <v>0</v>
      </c>
      <c r="G66" s="149"/>
      <c r="H66" s="151">
        <v>0</v>
      </c>
      <c r="I66" s="264">
        <v>3</v>
      </c>
      <c r="J66" s="265"/>
      <c r="K66" s="266">
        <v>1953</v>
      </c>
      <c r="L66" s="264">
        <v>1</v>
      </c>
      <c r="M66" s="264"/>
      <c r="N66" s="266">
        <v>37.700000000000003</v>
      </c>
      <c r="O66" s="264">
        <v>1</v>
      </c>
      <c r="P66" s="264"/>
      <c r="Q66" s="266">
        <v>49</v>
      </c>
      <c r="R66" s="264">
        <v>0</v>
      </c>
      <c r="S66" s="264"/>
      <c r="T66" s="266">
        <v>0</v>
      </c>
      <c r="U66" s="264">
        <v>0</v>
      </c>
      <c r="V66" s="264"/>
      <c r="W66" s="266">
        <v>0</v>
      </c>
      <c r="X66" s="149">
        <v>0</v>
      </c>
      <c r="Y66" s="149"/>
      <c r="Z66" s="151">
        <v>0</v>
      </c>
      <c r="AA66" s="167">
        <f>AA64+AA65</f>
        <v>2039.7</v>
      </c>
      <c r="AB66" s="152"/>
    </row>
    <row r="67" spans="1:28" s="153" customFormat="1" ht="76.5">
      <c r="A67" s="134">
        <v>1.56</v>
      </c>
      <c r="B67" s="168" t="s">
        <v>283</v>
      </c>
      <c r="C67" s="135"/>
      <c r="D67" s="113"/>
      <c r="E67" s="135"/>
      <c r="F67" s="112"/>
      <c r="G67" s="113"/>
      <c r="H67" s="114"/>
      <c r="I67" s="272"/>
      <c r="J67" s="273"/>
      <c r="K67" s="277"/>
      <c r="L67" s="272"/>
      <c r="M67" s="273"/>
      <c r="N67" s="277"/>
      <c r="O67" s="272"/>
      <c r="P67" s="273"/>
      <c r="Q67" s="277"/>
      <c r="R67" s="272"/>
      <c r="S67" s="273"/>
      <c r="T67" s="277"/>
      <c r="U67" s="272"/>
      <c r="V67" s="273"/>
      <c r="W67" s="277"/>
      <c r="X67" s="112"/>
      <c r="Y67" s="113"/>
      <c r="Z67" s="114"/>
      <c r="AA67" s="115"/>
      <c r="AB67" s="169"/>
    </row>
    <row r="68" spans="1:28" s="153" customFormat="1" ht="112.5">
      <c r="A68" s="134">
        <v>1.57</v>
      </c>
      <c r="B68" s="72" t="s">
        <v>127</v>
      </c>
      <c r="C68" s="135" t="s">
        <v>670</v>
      </c>
      <c r="D68" s="113" t="s">
        <v>584</v>
      </c>
      <c r="E68" s="135" t="s">
        <v>568</v>
      </c>
      <c r="F68" s="112">
        <v>0</v>
      </c>
      <c r="G68" s="113">
        <v>0</v>
      </c>
      <c r="H68" s="114">
        <v>0</v>
      </c>
      <c r="I68" s="272">
        <v>0</v>
      </c>
      <c r="J68" s="273">
        <v>0</v>
      </c>
      <c r="K68" s="277">
        <v>0</v>
      </c>
      <c r="L68" s="272">
        <v>0</v>
      </c>
      <c r="M68" s="273">
        <v>0</v>
      </c>
      <c r="N68" s="277">
        <v>0</v>
      </c>
      <c r="O68" s="272">
        <v>0</v>
      </c>
      <c r="P68" s="273">
        <v>0</v>
      </c>
      <c r="Q68" s="277">
        <v>0</v>
      </c>
      <c r="R68" s="272">
        <v>0</v>
      </c>
      <c r="S68" s="273">
        <v>0</v>
      </c>
      <c r="T68" s="277">
        <v>0</v>
      </c>
      <c r="U68" s="272">
        <v>0</v>
      </c>
      <c r="V68" s="273">
        <v>0</v>
      </c>
      <c r="W68" s="277">
        <v>0</v>
      </c>
      <c r="X68" s="112">
        <v>0</v>
      </c>
      <c r="Y68" s="113">
        <v>0</v>
      </c>
      <c r="Z68" s="114">
        <v>0</v>
      </c>
      <c r="AA68" s="115">
        <v>0</v>
      </c>
      <c r="AB68" s="169"/>
    </row>
    <row r="69" spans="1:28" s="153" customFormat="1" ht="78.75">
      <c r="A69" s="134" t="s">
        <v>154</v>
      </c>
      <c r="B69" s="72" t="s">
        <v>563</v>
      </c>
      <c r="C69" s="135" t="s">
        <v>1</v>
      </c>
      <c r="D69" s="113" t="s">
        <v>584</v>
      </c>
      <c r="E69" s="135" t="s">
        <v>610</v>
      </c>
      <c r="F69" s="112">
        <v>0</v>
      </c>
      <c r="G69" s="113">
        <v>0</v>
      </c>
      <c r="H69" s="114">
        <v>0</v>
      </c>
      <c r="I69" s="272">
        <v>0</v>
      </c>
      <c r="J69" s="273">
        <v>0</v>
      </c>
      <c r="K69" s="277">
        <v>0</v>
      </c>
      <c r="L69" s="272">
        <v>0</v>
      </c>
      <c r="M69" s="273">
        <v>0</v>
      </c>
      <c r="N69" s="277">
        <v>0</v>
      </c>
      <c r="O69" s="273">
        <v>0</v>
      </c>
      <c r="P69" s="273">
        <v>0</v>
      </c>
      <c r="Q69" s="277">
        <v>0</v>
      </c>
      <c r="R69" s="272">
        <v>0</v>
      </c>
      <c r="S69" s="273">
        <v>0</v>
      </c>
      <c r="T69" s="277">
        <v>0</v>
      </c>
      <c r="U69" s="272">
        <v>0</v>
      </c>
      <c r="V69" s="273">
        <v>0</v>
      </c>
      <c r="W69" s="277">
        <v>0</v>
      </c>
      <c r="X69" s="112">
        <v>0</v>
      </c>
      <c r="Y69" s="113">
        <v>0</v>
      </c>
      <c r="Z69" s="114">
        <v>0</v>
      </c>
      <c r="AA69" s="115">
        <v>0</v>
      </c>
      <c r="AB69" s="169"/>
    </row>
    <row r="70" spans="1:28" s="153" customFormat="1">
      <c r="A70" s="134" t="s">
        <v>155</v>
      </c>
      <c r="B70" s="147" t="s">
        <v>123</v>
      </c>
      <c r="C70" s="148"/>
      <c r="D70" s="148"/>
      <c r="E70" s="148"/>
      <c r="F70" s="149">
        <v>0</v>
      </c>
      <c r="G70" s="149"/>
      <c r="H70" s="151">
        <v>0</v>
      </c>
      <c r="I70" s="264">
        <v>0</v>
      </c>
      <c r="J70" s="265"/>
      <c r="K70" s="151">
        <v>0</v>
      </c>
      <c r="L70" s="264">
        <v>0</v>
      </c>
      <c r="M70" s="264"/>
      <c r="N70" s="266">
        <v>0</v>
      </c>
      <c r="O70" s="264"/>
      <c r="P70" s="264"/>
      <c r="Q70" s="266">
        <v>0</v>
      </c>
      <c r="R70" s="264">
        <v>0</v>
      </c>
      <c r="S70" s="264"/>
      <c r="T70" s="266">
        <v>0</v>
      </c>
      <c r="U70" s="264">
        <v>0</v>
      </c>
      <c r="V70" s="264"/>
      <c r="W70" s="266">
        <v>0</v>
      </c>
      <c r="X70" s="149">
        <v>0</v>
      </c>
      <c r="Y70" s="149"/>
      <c r="Z70" s="151">
        <v>0</v>
      </c>
      <c r="AA70" s="151">
        <v>0</v>
      </c>
      <c r="AB70" s="152"/>
    </row>
    <row r="71" spans="1:28" s="3" customFormat="1">
      <c r="A71" s="134" t="s">
        <v>194</v>
      </c>
      <c r="B71" s="170" t="s">
        <v>79</v>
      </c>
      <c r="C71" s="155"/>
      <c r="D71" s="155"/>
      <c r="E71" s="155"/>
      <c r="F71" s="155"/>
      <c r="G71" s="155"/>
      <c r="H71" s="171">
        <f>H23+H28+H34+H39+H45+H50+H54+H58+H62+H66+H70</f>
        <v>1731.1</v>
      </c>
      <c r="I71" s="278"/>
      <c r="J71" s="279"/>
      <c r="K71" s="293">
        <f>K23+K28+K34+K39+K45+K50+K54+K58+K62+K66+K70</f>
        <v>4995.8</v>
      </c>
      <c r="L71" s="278"/>
      <c r="M71" s="278"/>
      <c r="N71" s="293">
        <f>N23+N28+N34+N39+N45+N50+N58+N62+N66+N70</f>
        <v>844</v>
      </c>
      <c r="O71" s="278"/>
      <c r="P71" s="278"/>
      <c r="Q71" s="293">
        <f>Q23+Q28+Q34+Q39+Q45+Q50+Q54+Q58+Q62+Q66+Q70</f>
        <v>823</v>
      </c>
      <c r="R71" s="278"/>
      <c r="S71" s="278"/>
      <c r="T71" s="293">
        <f>T23+T28+T34+T39+T45+T50+T54+T58+T62+T66+T70</f>
        <v>807</v>
      </c>
      <c r="U71" s="278"/>
      <c r="V71" s="278"/>
      <c r="W71" s="293">
        <f>W23+W28+W34+W39+W45+W50+W54+W58+W62+W66+W70</f>
        <v>384</v>
      </c>
      <c r="X71" s="172"/>
      <c r="Y71" s="172"/>
      <c r="Z71" s="171">
        <f>Z23+Z28+Z34+Z39+Z45+Z50+Z54+Z58+Z62+Z66+Z70</f>
        <v>384</v>
      </c>
      <c r="AA71" s="293">
        <f>H71+K71+N71+Q71+T71+W71+Z71</f>
        <v>9968.9</v>
      </c>
      <c r="AB71" s="119"/>
    </row>
    <row r="72" spans="1:28" s="179" customFormat="1" ht="20.25" customHeight="1">
      <c r="A72" s="134" t="s">
        <v>214</v>
      </c>
      <c r="B72" s="469" t="s">
        <v>133</v>
      </c>
      <c r="C72" s="470"/>
      <c r="D72" s="174"/>
      <c r="E72" s="174"/>
      <c r="F72" s="164"/>
      <c r="G72" s="164"/>
      <c r="H72" s="166">
        <f>H73+H74+H75+H76+H77+H78+H79+H80</f>
        <v>2331.1</v>
      </c>
      <c r="I72" s="280"/>
      <c r="J72" s="281"/>
      <c r="K72" s="294">
        <f>K73+K74+K75+K76+K77+K78+K79+K80</f>
        <v>11795.8</v>
      </c>
      <c r="L72" s="280"/>
      <c r="M72" s="280"/>
      <c r="N72" s="276">
        <f>N73+N74+N75+N76+N77+N78+N79+N80</f>
        <v>5140</v>
      </c>
      <c r="O72" s="280"/>
      <c r="P72" s="280"/>
      <c r="Q72" s="276">
        <f>Q73+Q75+Q74+Q76+Q77+Q78+Q79+Q80</f>
        <v>2619</v>
      </c>
      <c r="R72" s="280"/>
      <c r="S72" s="280"/>
      <c r="T72" s="276">
        <f>T73+T74+T75+T76+T77+T78+T79+T80</f>
        <v>2603</v>
      </c>
      <c r="U72" s="280"/>
      <c r="V72" s="280"/>
      <c r="W72" s="276">
        <f>W73+W74+W75+W76+W77+W78+W79+W80</f>
        <v>2180</v>
      </c>
      <c r="X72" s="175"/>
      <c r="Y72" s="175"/>
      <c r="Z72" s="166">
        <f>Z73+Z74+Z75+Z76+Z77+Z78+Z79+Z80</f>
        <v>1796</v>
      </c>
      <c r="AA72" s="276">
        <f>H72+K72+N72+Q72+T72+W72+Z72</f>
        <v>28464.9</v>
      </c>
      <c r="AB72" s="418">
        <f>AA73+AA74+AA75+AA76+AA77+AA78+AA79+AA80</f>
        <v>28464.9</v>
      </c>
    </row>
    <row r="73" spans="1:28" s="184" customFormat="1" ht="63.75">
      <c r="A73" s="134" t="s">
        <v>215</v>
      </c>
      <c r="B73" s="72" t="s">
        <v>2</v>
      </c>
      <c r="C73" s="180"/>
      <c r="D73" s="181"/>
      <c r="E73" s="181"/>
      <c r="F73" s="112"/>
      <c r="G73" s="112"/>
      <c r="H73" s="114">
        <v>600</v>
      </c>
      <c r="I73" s="272"/>
      <c r="J73" s="273"/>
      <c r="K73" s="277">
        <v>6800</v>
      </c>
      <c r="L73" s="272"/>
      <c r="M73" s="272"/>
      <c r="N73" s="277">
        <v>4296</v>
      </c>
      <c r="O73" s="272"/>
      <c r="P73" s="272"/>
      <c r="Q73" s="277">
        <v>1796</v>
      </c>
      <c r="R73" s="272"/>
      <c r="S73" s="272"/>
      <c r="T73" s="277">
        <v>1796</v>
      </c>
      <c r="U73" s="272"/>
      <c r="V73" s="272"/>
      <c r="W73" s="277">
        <v>1796</v>
      </c>
      <c r="X73" s="112"/>
      <c r="Y73" s="112"/>
      <c r="Z73" s="114">
        <f>Z13</f>
        <v>1796</v>
      </c>
      <c r="AA73" s="260">
        <f>H73+K73+N73+Q73+T73+W73+Z73</f>
        <v>18880</v>
      </c>
      <c r="AB73" s="183"/>
    </row>
    <row r="74" spans="1:28" s="184" customFormat="1" ht="22.5">
      <c r="A74" s="134" t="s">
        <v>216</v>
      </c>
      <c r="B74" s="141" t="s">
        <v>671</v>
      </c>
      <c r="C74" s="180"/>
      <c r="D74" s="181"/>
      <c r="E74" s="181"/>
      <c r="F74" s="112"/>
      <c r="G74" s="112"/>
      <c r="H74" s="114">
        <v>0</v>
      </c>
      <c r="I74" s="272"/>
      <c r="J74" s="273"/>
      <c r="K74" s="277">
        <v>0</v>
      </c>
      <c r="L74" s="272"/>
      <c r="M74" s="272"/>
      <c r="N74" s="277">
        <v>0</v>
      </c>
      <c r="O74" s="272"/>
      <c r="P74" s="272"/>
      <c r="Q74" s="277">
        <v>0</v>
      </c>
      <c r="R74" s="272"/>
      <c r="S74" s="272"/>
      <c r="T74" s="277">
        <v>0</v>
      </c>
      <c r="U74" s="272"/>
      <c r="V74" s="272"/>
      <c r="W74" s="277">
        <v>0</v>
      </c>
      <c r="X74" s="112"/>
      <c r="Y74" s="112"/>
      <c r="Z74" s="217">
        <v>0</v>
      </c>
      <c r="AA74" s="210">
        <f>H74+K74+N74+Q74+T74+W74+0</f>
        <v>0</v>
      </c>
      <c r="AB74" s="183"/>
    </row>
    <row r="75" spans="1:28" s="3" customFormat="1" ht="51">
      <c r="A75" s="134" t="s">
        <v>380</v>
      </c>
      <c r="B75" s="72" t="s">
        <v>3</v>
      </c>
      <c r="C75" s="172"/>
      <c r="D75" s="155"/>
      <c r="E75" s="155"/>
      <c r="F75" s="159"/>
      <c r="G75" s="159"/>
      <c r="H75" s="115">
        <v>596</v>
      </c>
      <c r="I75" s="270"/>
      <c r="J75" s="271"/>
      <c r="K75" s="260">
        <v>826.8</v>
      </c>
      <c r="L75" s="270"/>
      <c r="M75" s="270"/>
      <c r="N75" s="260">
        <f>N61</f>
        <v>427</v>
      </c>
      <c r="O75" s="270"/>
      <c r="P75" s="270"/>
      <c r="Q75" s="260">
        <f>Q61+Q65</f>
        <v>416</v>
      </c>
      <c r="R75" s="270"/>
      <c r="S75" s="270"/>
      <c r="T75" s="260">
        <f>T18+T30</f>
        <v>423</v>
      </c>
      <c r="U75" s="270"/>
      <c r="V75" s="270"/>
      <c r="W75" s="260">
        <v>0</v>
      </c>
      <c r="X75" s="159"/>
      <c r="Y75" s="159"/>
      <c r="Z75" s="115">
        <v>0</v>
      </c>
      <c r="AA75" s="260">
        <f>H75+K75+N75+Q75+T75+Z75</f>
        <v>2688.8</v>
      </c>
      <c r="AB75" s="119"/>
    </row>
    <row r="76" spans="1:28" s="3" customFormat="1" ht="25.5">
      <c r="A76" s="134" t="s">
        <v>491</v>
      </c>
      <c r="B76" s="72" t="s">
        <v>672</v>
      </c>
      <c r="C76" s="172"/>
      <c r="D76" s="155"/>
      <c r="E76" s="155"/>
      <c r="F76" s="159"/>
      <c r="G76" s="159"/>
      <c r="H76" s="115">
        <v>0</v>
      </c>
      <c r="I76" s="270"/>
      <c r="J76" s="271"/>
      <c r="K76" s="282">
        <v>0</v>
      </c>
      <c r="L76" s="270"/>
      <c r="M76" s="270"/>
      <c r="N76" s="260">
        <v>0</v>
      </c>
      <c r="O76" s="270"/>
      <c r="P76" s="270"/>
      <c r="Q76" s="260">
        <v>0</v>
      </c>
      <c r="R76" s="270"/>
      <c r="S76" s="270"/>
      <c r="T76" s="260">
        <v>0</v>
      </c>
      <c r="U76" s="270"/>
      <c r="V76" s="270"/>
      <c r="W76" s="260">
        <v>0</v>
      </c>
      <c r="X76" s="159"/>
      <c r="Y76" s="159"/>
      <c r="Z76" s="115">
        <v>0</v>
      </c>
      <c r="AA76" s="260">
        <v>0</v>
      </c>
      <c r="AB76" s="119"/>
    </row>
    <row r="77" spans="1:28" s="3" customFormat="1" ht="63.75">
      <c r="A77" s="134" t="s">
        <v>10</v>
      </c>
      <c r="B77" s="72" t="s">
        <v>4</v>
      </c>
      <c r="C77" s="172"/>
      <c r="D77" s="155"/>
      <c r="E77" s="155"/>
      <c r="F77" s="159"/>
      <c r="G77" s="159"/>
      <c r="H77" s="115">
        <v>922.1</v>
      </c>
      <c r="I77" s="270"/>
      <c r="J77" s="271"/>
      <c r="K77" s="260">
        <v>4169</v>
      </c>
      <c r="L77" s="270"/>
      <c r="M77" s="270"/>
      <c r="N77" s="260">
        <f>N60+N64</f>
        <v>417</v>
      </c>
      <c r="O77" s="270"/>
      <c r="P77" s="270"/>
      <c r="Q77" s="260">
        <f>Q60</f>
        <v>407</v>
      </c>
      <c r="R77" s="270"/>
      <c r="S77" s="270"/>
      <c r="T77" s="260">
        <f>T60</f>
        <v>384</v>
      </c>
      <c r="U77" s="270"/>
      <c r="V77" s="270"/>
      <c r="W77" s="260">
        <v>384</v>
      </c>
      <c r="X77" s="159"/>
      <c r="Y77" s="159"/>
      <c r="Z77" s="115">
        <v>0</v>
      </c>
      <c r="AA77" s="260">
        <f>H77+K77+N77+Q77+T77+W77+Z77</f>
        <v>6683.1</v>
      </c>
      <c r="AB77" s="119"/>
    </row>
    <row r="78" spans="1:28" s="3" customFormat="1" ht="38.25">
      <c r="A78" s="134" t="s">
        <v>11</v>
      </c>
      <c r="B78" s="72" t="s">
        <v>318</v>
      </c>
      <c r="C78" s="155"/>
      <c r="D78" s="155"/>
      <c r="E78" s="155"/>
      <c r="F78" s="159"/>
      <c r="G78" s="159"/>
      <c r="H78" s="115">
        <v>101</v>
      </c>
      <c r="I78" s="270"/>
      <c r="J78" s="271"/>
      <c r="K78" s="282">
        <v>0</v>
      </c>
      <c r="L78" s="270"/>
      <c r="M78" s="270"/>
      <c r="N78" s="260">
        <v>0</v>
      </c>
      <c r="O78" s="270"/>
      <c r="P78" s="270"/>
      <c r="Q78" s="260">
        <v>0</v>
      </c>
      <c r="R78" s="270"/>
      <c r="S78" s="270"/>
      <c r="T78" s="260">
        <v>0</v>
      </c>
      <c r="U78" s="270"/>
      <c r="V78" s="270"/>
      <c r="W78" s="260">
        <v>0</v>
      </c>
      <c r="X78" s="159"/>
      <c r="Y78" s="159"/>
      <c r="Z78" s="115">
        <v>0</v>
      </c>
      <c r="AA78" s="260">
        <v>101</v>
      </c>
      <c r="AB78" s="119"/>
    </row>
    <row r="79" spans="1:28" s="3" customFormat="1" ht="38.25">
      <c r="A79" s="134" t="s">
        <v>12</v>
      </c>
      <c r="B79" s="72" t="s">
        <v>673</v>
      </c>
      <c r="C79" s="155"/>
      <c r="D79" s="155"/>
      <c r="E79" s="155"/>
      <c r="F79" s="159"/>
      <c r="G79" s="159"/>
      <c r="H79" s="115">
        <v>0</v>
      </c>
      <c r="I79" s="270"/>
      <c r="J79" s="271"/>
      <c r="K79" s="282">
        <v>0</v>
      </c>
      <c r="L79" s="270"/>
      <c r="M79" s="270"/>
      <c r="N79" s="260">
        <v>0</v>
      </c>
      <c r="O79" s="270"/>
      <c r="P79" s="270"/>
      <c r="Q79" s="260">
        <v>0</v>
      </c>
      <c r="R79" s="270"/>
      <c r="S79" s="270"/>
      <c r="T79" s="260">
        <v>0</v>
      </c>
      <c r="U79" s="270"/>
      <c r="V79" s="270"/>
      <c r="W79" s="260">
        <v>0</v>
      </c>
      <c r="X79" s="159"/>
      <c r="Y79" s="159"/>
      <c r="Z79" s="115">
        <v>0</v>
      </c>
      <c r="AA79" s="260">
        <v>0</v>
      </c>
      <c r="AB79" s="119"/>
    </row>
    <row r="80" spans="1:28" s="3" customFormat="1" ht="25.5">
      <c r="A80" s="310" t="s">
        <v>13</v>
      </c>
      <c r="B80" s="366" t="s">
        <v>442</v>
      </c>
      <c r="C80" s="155"/>
      <c r="D80" s="155"/>
      <c r="E80" s="155"/>
      <c r="F80" s="159"/>
      <c r="G80" s="159"/>
      <c r="H80" s="115">
        <v>112</v>
      </c>
      <c r="I80" s="270"/>
      <c r="J80" s="271"/>
      <c r="K80" s="282">
        <v>0</v>
      </c>
      <c r="L80" s="270"/>
      <c r="M80" s="270"/>
      <c r="N80" s="260">
        <v>0</v>
      </c>
      <c r="O80" s="270"/>
      <c r="P80" s="270"/>
      <c r="Q80" s="260">
        <v>0</v>
      </c>
      <c r="R80" s="270"/>
      <c r="S80" s="270"/>
      <c r="T80" s="260">
        <v>0</v>
      </c>
      <c r="U80" s="270"/>
      <c r="V80" s="270"/>
      <c r="W80" s="260">
        <v>0</v>
      </c>
      <c r="X80" s="159"/>
      <c r="Y80" s="159"/>
      <c r="Z80" s="115">
        <v>0</v>
      </c>
      <c r="AA80" s="260">
        <v>112</v>
      </c>
      <c r="AB80" s="119"/>
    </row>
    <row r="81" spans="1:43" s="3" customFormat="1">
      <c r="A81" s="121" t="s">
        <v>320</v>
      </c>
      <c r="B81" s="471" t="s">
        <v>179</v>
      </c>
      <c r="C81" s="472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2"/>
      <c r="V81" s="472"/>
      <c r="W81" s="472"/>
      <c r="X81" s="472"/>
      <c r="Y81" s="472"/>
      <c r="Z81" s="472"/>
      <c r="AA81" s="473"/>
      <c r="AB81" s="123"/>
      <c r="AC81" s="124"/>
      <c r="AD81" s="124"/>
      <c r="AE81" s="124"/>
      <c r="AF81" s="124"/>
      <c r="AG81" s="124"/>
      <c r="AH81" s="124"/>
      <c r="AI81" s="125"/>
      <c r="AJ81" s="125"/>
      <c r="AK81" s="125"/>
      <c r="AL81" s="125"/>
      <c r="AM81" s="125"/>
      <c r="AN81" s="126"/>
      <c r="AO81" s="126"/>
    </row>
    <row r="82" spans="1:43" s="3" customFormat="1" ht="78.75">
      <c r="A82" s="134" t="s">
        <v>160</v>
      </c>
      <c r="B82" s="186" t="s">
        <v>156</v>
      </c>
      <c r="C82" s="135" t="s">
        <v>674</v>
      </c>
      <c r="D82" s="113" t="s">
        <v>584</v>
      </c>
      <c r="E82" s="135" t="s">
        <v>69</v>
      </c>
      <c r="F82" s="112">
        <v>0</v>
      </c>
      <c r="G82" s="112">
        <v>0</v>
      </c>
      <c r="H82" s="182">
        <v>0</v>
      </c>
      <c r="I82" s="272">
        <v>0</v>
      </c>
      <c r="J82" s="272">
        <v>0</v>
      </c>
      <c r="K82" s="283">
        <v>0</v>
      </c>
      <c r="L82" s="272">
        <v>0</v>
      </c>
      <c r="M82" s="272">
        <v>0</v>
      </c>
      <c r="N82" s="283">
        <v>0</v>
      </c>
      <c r="O82" s="272">
        <v>0</v>
      </c>
      <c r="P82" s="272">
        <v>0</v>
      </c>
      <c r="Q82" s="283">
        <v>0</v>
      </c>
      <c r="R82" s="272">
        <v>0</v>
      </c>
      <c r="S82" s="272">
        <v>0</v>
      </c>
      <c r="T82" s="283">
        <v>0</v>
      </c>
      <c r="U82" s="272">
        <v>0</v>
      </c>
      <c r="V82" s="272">
        <v>0</v>
      </c>
      <c r="W82" s="283">
        <v>0</v>
      </c>
      <c r="X82" s="112">
        <v>0</v>
      </c>
      <c r="Y82" s="112">
        <v>0</v>
      </c>
      <c r="Z82" s="182">
        <v>0</v>
      </c>
      <c r="AA82" s="187">
        <v>0</v>
      </c>
      <c r="AB82" s="123"/>
      <c r="AC82" s="124"/>
      <c r="AD82" s="124"/>
      <c r="AE82" s="124"/>
      <c r="AF82" s="124"/>
      <c r="AG82" s="124"/>
      <c r="AH82" s="124"/>
      <c r="AI82" s="125"/>
      <c r="AJ82" s="125"/>
      <c r="AK82" s="125"/>
      <c r="AL82" s="125"/>
      <c r="AM82" s="125"/>
      <c r="AN82" s="126"/>
      <c r="AO82" s="126"/>
    </row>
    <row r="83" spans="1:43" s="3" customFormat="1" ht="78.75">
      <c r="A83" s="134" t="s">
        <v>161</v>
      </c>
      <c r="B83" s="186" t="s">
        <v>158</v>
      </c>
      <c r="C83" s="135" t="s">
        <v>675</v>
      </c>
      <c r="D83" s="113" t="s">
        <v>584</v>
      </c>
      <c r="E83" s="135" t="s">
        <v>69</v>
      </c>
      <c r="F83" s="112">
        <v>0</v>
      </c>
      <c r="G83" s="112">
        <v>0</v>
      </c>
      <c r="H83" s="182">
        <v>0</v>
      </c>
      <c r="I83" s="272">
        <v>0</v>
      </c>
      <c r="J83" s="272">
        <v>0</v>
      </c>
      <c r="K83" s="283">
        <v>0</v>
      </c>
      <c r="L83" s="272">
        <v>0</v>
      </c>
      <c r="M83" s="272">
        <v>0</v>
      </c>
      <c r="N83" s="283">
        <v>0</v>
      </c>
      <c r="O83" s="272">
        <v>0</v>
      </c>
      <c r="P83" s="272">
        <v>0</v>
      </c>
      <c r="Q83" s="283">
        <v>0</v>
      </c>
      <c r="R83" s="272">
        <v>0</v>
      </c>
      <c r="S83" s="272">
        <v>0</v>
      </c>
      <c r="T83" s="283">
        <v>0</v>
      </c>
      <c r="U83" s="272">
        <v>0</v>
      </c>
      <c r="V83" s="272">
        <v>0</v>
      </c>
      <c r="W83" s="283">
        <v>0</v>
      </c>
      <c r="X83" s="112">
        <v>0</v>
      </c>
      <c r="Y83" s="112">
        <v>0</v>
      </c>
      <c r="Z83" s="182">
        <v>0</v>
      </c>
      <c r="AA83" s="187">
        <v>0</v>
      </c>
      <c r="AB83" s="123"/>
      <c r="AC83" s="124"/>
      <c r="AD83" s="124"/>
      <c r="AE83" s="124"/>
      <c r="AF83" s="124"/>
      <c r="AG83" s="124"/>
      <c r="AH83" s="124"/>
      <c r="AI83" s="125"/>
      <c r="AJ83" s="125"/>
      <c r="AK83" s="125"/>
      <c r="AL83" s="125"/>
      <c r="AM83" s="125"/>
      <c r="AN83" s="126"/>
      <c r="AO83" s="126"/>
    </row>
    <row r="84" spans="1:43" s="3" customFormat="1" ht="78.75">
      <c r="A84" s="134" t="s">
        <v>162</v>
      </c>
      <c r="B84" s="186" t="s">
        <v>159</v>
      </c>
      <c r="C84" s="135" t="s">
        <v>676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272">
        <v>0</v>
      </c>
      <c r="M84" s="272">
        <v>0</v>
      </c>
      <c r="N84" s="283">
        <v>0</v>
      </c>
      <c r="O84" s="272">
        <v>0</v>
      </c>
      <c r="P84" s="272">
        <v>0</v>
      </c>
      <c r="Q84" s="283">
        <v>0</v>
      </c>
      <c r="R84" s="272">
        <v>0</v>
      </c>
      <c r="S84" s="272">
        <v>0</v>
      </c>
      <c r="T84" s="283">
        <v>0</v>
      </c>
      <c r="U84" s="272">
        <v>0</v>
      </c>
      <c r="V84" s="272">
        <v>0</v>
      </c>
      <c r="W84" s="283">
        <v>0</v>
      </c>
      <c r="X84" s="112">
        <v>0</v>
      </c>
      <c r="Y84" s="112">
        <v>0</v>
      </c>
      <c r="Z84" s="182">
        <v>0</v>
      </c>
      <c r="AA84" s="187">
        <v>0</v>
      </c>
      <c r="AB84" s="123"/>
      <c r="AC84" s="124"/>
      <c r="AD84" s="124"/>
      <c r="AE84" s="124"/>
      <c r="AF84" s="124"/>
      <c r="AG84" s="124"/>
      <c r="AH84" s="124"/>
      <c r="AI84" s="125"/>
      <c r="AJ84" s="125"/>
      <c r="AK84" s="125"/>
      <c r="AL84" s="125"/>
      <c r="AM84" s="125"/>
      <c r="AN84" s="126"/>
      <c r="AO84" s="126"/>
    </row>
    <row r="85" spans="1:43" s="153" customFormat="1" ht="18.75">
      <c r="A85" s="134" t="s">
        <v>163</v>
      </c>
      <c r="B85" s="469" t="s">
        <v>174</v>
      </c>
      <c r="C85" s="470"/>
      <c r="D85" s="188"/>
      <c r="E85" s="188"/>
      <c r="F85" s="188"/>
      <c r="G85" s="188"/>
      <c r="H85" s="189">
        <v>0</v>
      </c>
      <c r="I85" s="284"/>
      <c r="J85" s="284"/>
      <c r="K85" s="285">
        <v>0</v>
      </c>
      <c r="L85" s="284"/>
      <c r="M85" s="284"/>
      <c r="N85" s="285">
        <v>0</v>
      </c>
      <c r="O85" s="284"/>
      <c r="P85" s="284"/>
      <c r="Q85" s="285">
        <v>0</v>
      </c>
      <c r="R85" s="284"/>
      <c r="S85" s="284"/>
      <c r="T85" s="285">
        <v>0</v>
      </c>
      <c r="U85" s="284"/>
      <c r="V85" s="284"/>
      <c r="W85" s="285">
        <v>0</v>
      </c>
      <c r="X85" s="188"/>
      <c r="Y85" s="188"/>
      <c r="Z85" s="189">
        <v>0</v>
      </c>
      <c r="AA85" s="190">
        <v>0</v>
      </c>
      <c r="AB85" s="191"/>
      <c r="AC85" s="192"/>
      <c r="AD85" s="192"/>
      <c r="AE85" s="192"/>
      <c r="AF85" s="192"/>
      <c r="AG85" s="192"/>
      <c r="AH85" s="192"/>
      <c r="AI85" s="193"/>
      <c r="AJ85" s="193"/>
      <c r="AK85" s="193"/>
      <c r="AL85" s="193"/>
      <c r="AM85" s="193"/>
      <c r="AN85" s="194"/>
      <c r="AO85" s="194"/>
    </row>
    <row r="86" spans="1:43" s="3" customFormat="1" ht="22.5">
      <c r="A86" s="134" t="s">
        <v>168</v>
      </c>
      <c r="B86" s="135" t="s">
        <v>674</v>
      </c>
      <c r="C86" s="195"/>
      <c r="D86" s="196"/>
      <c r="E86" s="196"/>
      <c r="F86" s="196"/>
      <c r="G86" s="196"/>
      <c r="H86" s="197">
        <v>0</v>
      </c>
      <c r="I86" s="286"/>
      <c r="J86" s="286"/>
      <c r="K86" s="287">
        <v>0</v>
      </c>
      <c r="L86" s="286"/>
      <c r="M86" s="286"/>
      <c r="N86" s="287">
        <v>0</v>
      </c>
      <c r="O86" s="286"/>
      <c r="P86" s="286"/>
      <c r="Q86" s="287">
        <v>0</v>
      </c>
      <c r="R86" s="286"/>
      <c r="S86" s="286"/>
      <c r="T86" s="287">
        <v>0</v>
      </c>
      <c r="U86" s="286"/>
      <c r="V86" s="286"/>
      <c r="W86" s="287">
        <v>0</v>
      </c>
      <c r="X86" s="196"/>
      <c r="Y86" s="196"/>
      <c r="Z86" s="197">
        <v>0</v>
      </c>
      <c r="AA86" s="187">
        <v>0</v>
      </c>
      <c r="AB86" s="123"/>
      <c r="AC86" s="124"/>
      <c r="AD86" s="124"/>
      <c r="AE86" s="124"/>
      <c r="AF86" s="124"/>
      <c r="AG86" s="124"/>
      <c r="AH86" s="124"/>
      <c r="AI86" s="125"/>
      <c r="AJ86" s="125"/>
      <c r="AK86" s="125"/>
      <c r="AL86" s="125"/>
      <c r="AM86" s="125"/>
      <c r="AN86" s="126"/>
      <c r="AO86" s="126"/>
    </row>
    <row r="87" spans="1:43" s="3" customFormat="1" ht="22.5">
      <c r="A87" s="134" t="s">
        <v>169</v>
      </c>
      <c r="B87" s="135" t="s">
        <v>677</v>
      </c>
      <c r="C87" s="195"/>
      <c r="D87" s="196"/>
      <c r="E87" s="196"/>
      <c r="F87" s="196"/>
      <c r="G87" s="196"/>
      <c r="H87" s="197">
        <v>0</v>
      </c>
      <c r="I87" s="286"/>
      <c r="J87" s="286"/>
      <c r="K87" s="287">
        <v>0</v>
      </c>
      <c r="L87" s="286"/>
      <c r="M87" s="286"/>
      <c r="N87" s="287">
        <v>0</v>
      </c>
      <c r="O87" s="286"/>
      <c r="P87" s="286"/>
      <c r="Q87" s="287">
        <v>0</v>
      </c>
      <c r="R87" s="286"/>
      <c r="S87" s="286"/>
      <c r="T87" s="287">
        <v>0</v>
      </c>
      <c r="U87" s="286"/>
      <c r="V87" s="286"/>
      <c r="W87" s="287">
        <v>0</v>
      </c>
      <c r="X87" s="196"/>
      <c r="Y87" s="196"/>
      <c r="Z87" s="197">
        <v>0</v>
      </c>
      <c r="AA87" s="197">
        <v>0</v>
      </c>
      <c r="AB87" s="123"/>
      <c r="AC87" s="124"/>
      <c r="AD87" s="124"/>
      <c r="AE87" s="124"/>
      <c r="AF87" s="124"/>
      <c r="AG87" s="124"/>
      <c r="AH87" s="124"/>
      <c r="AI87" s="125"/>
      <c r="AJ87" s="125"/>
      <c r="AK87" s="125"/>
      <c r="AL87" s="125"/>
      <c r="AM87" s="125"/>
      <c r="AN87" s="126"/>
      <c r="AO87" s="126"/>
    </row>
    <row r="88" spans="1:43" s="3" customFormat="1" ht="22.5">
      <c r="A88" s="134" t="s">
        <v>170</v>
      </c>
      <c r="B88" s="135" t="s">
        <v>673</v>
      </c>
      <c r="C88" s="196"/>
      <c r="D88" s="196"/>
      <c r="E88" s="196"/>
      <c r="F88" s="196"/>
      <c r="G88" s="196"/>
      <c r="H88" s="197">
        <v>0</v>
      </c>
      <c r="I88" s="286"/>
      <c r="J88" s="286"/>
      <c r="K88" s="287">
        <v>0</v>
      </c>
      <c r="L88" s="286"/>
      <c r="M88" s="286"/>
      <c r="N88" s="287">
        <v>0</v>
      </c>
      <c r="O88" s="286"/>
      <c r="P88" s="286"/>
      <c r="Q88" s="287">
        <v>0</v>
      </c>
      <c r="R88" s="286"/>
      <c r="S88" s="286"/>
      <c r="T88" s="286">
        <v>0</v>
      </c>
      <c r="U88" s="286"/>
      <c r="V88" s="286"/>
      <c r="W88" s="286">
        <v>0</v>
      </c>
      <c r="X88" s="196"/>
      <c r="Y88" s="196"/>
      <c r="Z88" s="196">
        <v>0</v>
      </c>
      <c r="AA88" s="196">
        <v>0</v>
      </c>
      <c r="AB88" s="123"/>
      <c r="AC88" s="124"/>
      <c r="AD88" s="124"/>
      <c r="AE88" s="124"/>
      <c r="AF88" s="124"/>
      <c r="AG88" s="124"/>
      <c r="AH88" s="124"/>
      <c r="AI88" s="125"/>
      <c r="AJ88" s="125"/>
      <c r="AK88" s="125"/>
      <c r="AL88" s="125"/>
      <c r="AM88" s="125"/>
      <c r="AN88" s="126"/>
      <c r="AO88" s="126"/>
    </row>
    <row r="89" spans="1:43" s="3" customFormat="1">
      <c r="A89" s="121" t="s">
        <v>217</v>
      </c>
      <c r="B89" s="461" t="s">
        <v>218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2"/>
      <c r="Y89" s="462"/>
      <c r="Z89" s="462"/>
      <c r="AA89" s="463"/>
      <c r="AB89" s="123"/>
      <c r="AC89" s="124"/>
      <c r="AD89" s="124"/>
      <c r="AE89" s="124"/>
      <c r="AF89" s="124"/>
      <c r="AG89" s="124"/>
      <c r="AH89" s="124"/>
      <c r="AI89" s="125"/>
      <c r="AJ89" s="125"/>
      <c r="AK89" s="125"/>
      <c r="AL89" s="125"/>
      <c r="AM89" s="125"/>
      <c r="AN89" s="126"/>
      <c r="AO89" s="126"/>
    </row>
    <row r="90" spans="1:43" s="3" customFormat="1" ht="135">
      <c r="A90" s="134" t="s">
        <v>160</v>
      </c>
      <c r="B90" s="367" t="s">
        <v>176</v>
      </c>
      <c r="C90" s="368" t="s">
        <v>634</v>
      </c>
      <c r="D90" s="369" t="s">
        <v>584</v>
      </c>
      <c r="E90" s="370" t="s">
        <v>616</v>
      </c>
      <c r="F90" s="371" t="s">
        <v>45</v>
      </c>
      <c r="G90" s="369" t="s">
        <v>336</v>
      </c>
      <c r="H90" s="372">
        <v>4746</v>
      </c>
      <c r="I90" s="371" t="s">
        <v>636</v>
      </c>
      <c r="J90" s="369" t="s">
        <v>528</v>
      </c>
      <c r="K90" s="372">
        <v>5209</v>
      </c>
      <c r="L90" s="371" t="s">
        <v>637</v>
      </c>
      <c r="M90" s="369" t="s">
        <v>528</v>
      </c>
      <c r="N90" s="372">
        <v>4926</v>
      </c>
      <c r="O90" s="371" t="s">
        <v>615</v>
      </c>
      <c r="P90" s="369" t="s">
        <v>615</v>
      </c>
      <c r="Q90" s="372">
        <v>0</v>
      </c>
      <c r="R90" s="371" t="s">
        <v>615</v>
      </c>
      <c r="S90" s="369" t="s">
        <v>615</v>
      </c>
      <c r="T90" s="372">
        <v>0</v>
      </c>
      <c r="U90" s="371" t="s">
        <v>615</v>
      </c>
      <c r="V90" s="369" t="s">
        <v>615</v>
      </c>
      <c r="W90" s="372">
        <v>0</v>
      </c>
      <c r="X90" s="371" t="s">
        <v>615</v>
      </c>
      <c r="Y90" s="369" t="s">
        <v>615</v>
      </c>
      <c r="Z90" s="372">
        <v>0</v>
      </c>
      <c r="AA90" s="363">
        <f>H90+K90+N90</f>
        <v>14881</v>
      </c>
      <c r="AB90" s="119"/>
    </row>
    <row r="91" spans="1:43" s="3" customFormat="1" ht="78.75">
      <c r="A91" s="134" t="s">
        <v>161</v>
      </c>
      <c r="B91" s="376" t="s">
        <v>182</v>
      </c>
      <c r="C91" s="135" t="s">
        <v>674</v>
      </c>
      <c r="D91" s="369" t="s">
        <v>584</v>
      </c>
      <c r="E91" s="370" t="s">
        <v>69</v>
      </c>
      <c r="F91" s="377">
        <v>0</v>
      </c>
      <c r="G91" s="377">
        <v>0</v>
      </c>
      <c r="H91" s="372">
        <v>0</v>
      </c>
      <c r="I91" s="377">
        <v>0</v>
      </c>
      <c r="J91" s="377">
        <v>0</v>
      </c>
      <c r="K91" s="372">
        <v>0</v>
      </c>
      <c r="L91" s="377">
        <v>0</v>
      </c>
      <c r="M91" s="377">
        <v>0</v>
      </c>
      <c r="N91" s="372">
        <v>0</v>
      </c>
      <c r="O91" s="377">
        <v>0</v>
      </c>
      <c r="P91" s="377">
        <v>0</v>
      </c>
      <c r="Q91" s="372">
        <v>0</v>
      </c>
      <c r="R91" s="377">
        <v>0</v>
      </c>
      <c r="S91" s="377">
        <v>0</v>
      </c>
      <c r="T91" s="372">
        <v>0</v>
      </c>
      <c r="U91" s="377">
        <v>0</v>
      </c>
      <c r="V91" s="377">
        <v>0</v>
      </c>
      <c r="W91" s="372">
        <v>0</v>
      </c>
      <c r="X91" s="377">
        <v>0</v>
      </c>
      <c r="Y91" s="377">
        <v>0</v>
      </c>
      <c r="Z91" s="372">
        <v>0</v>
      </c>
      <c r="AA91" s="379">
        <v>0</v>
      </c>
      <c r="AB91" s="119"/>
    </row>
    <row r="92" spans="1:43" s="3" customFormat="1" ht="78.75">
      <c r="A92" s="134" t="s">
        <v>162</v>
      </c>
      <c r="B92" s="376" t="s">
        <v>180</v>
      </c>
      <c r="C92" s="135" t="s">
        <v>674</v>
      </c>
      <c r="D92" s="369" t="s">
        <v>584</v>
      </c>
      <c r="E92" s="370" t="s">
        <v>69</v>
      </c>
      <c r="F92" s="377">
        <v>0</v>
      </c>
      <c r="G92" s="377">
        <v>0</v>
      </c>
      <c r="H92" s="372">
        <v>0</v>
      </c>
      <c r="I92" s="377">
        <v>0</v>
      </c>
      <c r="J92" s="377">
        <v>0</v>
      </c>
      <c r="K92" s="372">
        <v>0</v>
      </c>
      <c r="L92" s="380">
        <v>0</v>
      </c>
      <c r="M92" s="380">
        <v>0</v>
      </c>
      <c r="N92" s="372">
        <v>0</v>
      </c>
      <c r="O92" s="380">
        <v>0</v>
      </c>
      <c r="P92" s="380">
        <v>0</v>
      </c>
      <c r="Q92" s="372">
        <v>0</v>
      </c>
      <c r="R92" s="380">
        <v>0</v>
      </c>
      <c r="S92" s="380">
        <v>0</v>
      </c>
      <c r="T92" s="372">
        <v>0</v>
      </c>
      <c r="U92" s="380">
        <v>0</v>
      </c>
      <c r="V92" s="380">
        <v>0</v>
      </c>
      <c r="W92" s="372">
        <v>0</v>
      </c>
      <c r="X92" s="380">
        <v>0</v>
      </c>
      <c r="Y92" s="380">
        <v>0</v>
      </c>
      <c r="Z92" s="372">
        <v>0</v>
      </c>
      <c r="AA92" s="379">
        <v>0</v>
      </c>
      <c r="AB92" s="123"/>
    </row>
    <row r="93" spans="1:43" s="153" customFormat="1" ht="18.75">
      <c r="A93" s="134" t="s">
        <v>161</v>
      </c>
      <c r="B93" s="503" t="s">
        <v>174</v>
      </c>
      <c r="C93" s="504"/>
      <c r="D93" s="382"/>
      <c r="E93" s="382"/>
      <c r="F93" s="382">
        <v>36637</v>
      </c>
      <c r="G93" s="382"/>
      <c r="H93" s="383">
        <v>4746</v>
      </c>
      <c r="I93" s="382">
        <v>37870</v>
      </c>
      <c r="J93" s="382"/>
      <c r="K93" s="383">
        <v>5209</v>
      </c>
      <c r="L93" s="382">
        <v>35310</v>
      </c>
      <c r="M93" s="382"/>
      <c r="N93" s="383">
        <v>4926</v>
      </c>
      <c r="O93" s="382"/>
      <c r="P93" s="382"/>
      <c r="Q93" s="383">
        <v>0</v>
      </c>
      <c r="R93" s="382"/>
      <c r="S93" s="382"/>
      <c r="T93" s="383">
        <v>0</v>
      </c>
      <c r="U93" s="382"/>
      <c r="V93" s="382"/>
      <c r="W93" s="383">
        <v>0</v>
      </c>
      <c r="X93" s="382"/>
      <c r="Y93" s="382"/>
      <c r="Z93" s="383">
        <v>0</v>
      </c>
      <c r="AA93" s="383">
        <f>H93+K93+N93</f>
        <v>14881</v>
      </c>
      <c r="AB93" s="152"/>
    </row>
    <row r="94" spans="1:43" s="3" customFormat="1" ht="45">
      <c r="A94" s="395" t="s">
        <v>162</v>
      </c>
      <c r="B94" s="368" t="s">
        <v>618</v>
      </c>
      <c r="C94" s="386"/>
      <c r="D94" s="377"/>
      <c r="E94" s="377"/>
      <c r="F94" s="377"/>
      <c r="G94" s="377"/>
      <c r="H94" s="379">
        <v>4746</v>
      </c>
      <c r="I94" s="377"/>
      <c r="J94" s="377"/>
      <c r="K94" s="379">
        <v>5209</v>
      </c>
      <c r="L94" s="377"/>
      <c r="M94" s="377"/>
      <c r="N94" s="379">
        <v>4926</v>
      </c>
      <c r="O94" s="377"/>
      <c r="P94" s="377"/>
      <c r="Q94" s="379">
        <v>0</v>
      </c>
      <c r="R94" s="377"/>
      <c r="S94" s="377"/>
      <c r="T94" s="379">
        <v>0</v>
      </c>
      <c r="U94" s="377"/>
      <c r="V94" s="377"/>
      <c r="W94" s="379">
        <v>0</v>
      </c>
      <c r="X94" s="377"/>
      <c r="Y94" s="377"/>
      <c r="Z94" s="379">
        <v>0</v>
      </c>
      <c r="AA94" s="379">
        <f>H94+K94+N94+Q94+T94+W94</f>
        <v>14881</v>
      </c>
      <c r="AB94" s="119"/>
    </row>
    <row r="95" spans="1:43" s="3" customFormat="1" ht="22.5">
      <c r="A95" s="395" t="s">
        <v>173</v>
      </c>
      <c r="B95" s="370" t="s">
        <v>157</v>
      </c>
      <c r="C95" s="386"/>
      <c r="D95" s="377"/>
      <c r="E95" s="377"/>
      <c r="F95" s="377"/>
      <c r="G95" s="377"/>
      <c r="H95" s="379">
        <v>0</v>
      </c>
      <c r="I95" s="377"/>
      <c r="J95" s="377"/>
      <c r="K95" s="379">
        <v>0</v>
      </c>
      <c r="L95" s="377"/>
      <c r="M95" s="377"/>
      <c r="N95" s="379">
        <v>0</v>
      </c>
      <c r="O95" s="377"/>
      <c r="P95" s="377"/>
      <c r="Q95" s="379">
        <v>0</v>
      </c>
      <c r="R95" s="377"/>
      <c r="S95" s="377"/>
      <c r="T95" s="379">
        <v>0</v>
      </c>
      <c r="U95" s="377"/>
      <c r="V95" s="377"/>
      <c r="W95" s="379">
        <v>0</v>
      </c>
      <c r="X95" s="377"/>
      <c r="Y95" s="377"/>
      <c r="Z95" s="379">
        <v>0</v>
      </c>
      <c r="AA95" s="379">
        <v>0</v>
      </c>
      <c r="AB95" s="119"/>
    </row>
    <row r="96" spans="1:43" s="3" customFormat="1" ht="19.5" customHeight="1">
      <c r="A96" s="395" t="s">
        <v>297</v>
      </c>
      <c r="B96" s="508" t="s">
        <v>381</v>
      </c>
      <c r="C96" s="508"/>
      <c r="D96" s="508"/>
      <c r="E96" s="508"/>
      <c r="F96" s="508"/>
      <c r="G96" s="508"/>
      <c r="H96" s="508"/>
      <c r="I96" s="508"/>
      <c r="J96" s="508"/>
      <c r="K96" s="508"/>
      <c r="L96" s="508"/>
      <c r="M96" s="508"/>
      <c r="N96" s="508"/>
      <c r="O96" s="508"/>
      <c r="P96" s="508"/>
      <c r="Q96" s="508"/>
      <c r="R96" s="508"/>
      <c r="S96" s="508"/>
      <c r="T96" s="508"/>
      <c r="U96" s="508"/>
      <c r="V96" s="508"/>
      <c r="W96" s="508"/>
      <c r="X96" s="508"/>
      <c r="Y96" s="508"/>
      <c r="Z96" s="508"/>
      <c r="AA96" s="508"/>
      <c r="AB96" s="248"/>
      <c r="AC96" s="248"/>
      <c r="AD96" s="248"/>
      <c r="AE96" s="248"/>
      <c r="AF96" s="248"/>
      <c r="AG96" s="248"/>
      <c r="AH96" s="248"/>
      <c r="AI96" s="248"/>
      <c r="AJ96" s="248"/>
      <c r="AK96" s="248"/>
      <c r="AL96" s="248"/>
      <c r="AM96" s="248"/>
      <c r="AN96" s="248"/>
      <c r="AO96" s="126"/>
      <c r="AP96" s="126"/>
      <c r="AQ96" s="126"/>
    </row>
    <row r="97" spans="1:28" s="3" customFormat="1" ht="168.75">
      <c r="A97" s="395" t="s">
        <v>164</v>
      </c>
      <c r="B97" s="396" t="s">
        <v>382</v>
      </c>
      <c r="C97" s="397" t="s">
        <v>5</v>
      </c>
      <c r="D97" s="369" t="s">
        <v>584</v>
      </c>
      <c r="E97" s="370" t="s">
        <v>577</v>
      </c>
      <c r="F97" s="380">
        <v>0</v>
      </c>
      <c r="G97" s="369">
        <v>0</v>
      </c>
      <c r="H97" s="389">
        <v>0</v>
      </c>
      <c r="I97" s="380" t="s">
        <v>638</v>
      </c>
      <c r="J97" s="380" t="s">
        <v>639</v>
      </c>
      <c r="K97" s="379">
        <v>848</v>
      </c>
      <c r="L97" s="380" t="s">
        <v>640</v>
      </c>
      <c r="M97" s="380" t="s">
        <v>40</v>
      </c>
      <c r="N97" s="379">
        <v>844</v>
      </c>
      <c r="O97" s="380" t="s">
        <v>642</v>
      </c>
      <c r="P97" s="380" t="s">
        <v>41</v>
      </c>
      <c r="Q97" s="379">
        <v>835</v>
      </c>
      <c r="R97" s="207" t="s">
        <v>37</v>
      </c>
      <c r="S97" s="207" t="s">
        <v>38</v>
      </c>
      <c r="T97" s="217">
        <v>835</v>
      </c>
      <c r="U97" s="380">
        <v>0</v>
      </c>
      <c r="V97" s="369">
        <v>0</v>
      </c>
      <c r="W97" s="389">
        <v>0</v>
      </c>
      <c r="X97" s="380">
        <v>0</v>
      </c>
      <c r="Y97" s="369">
        <v>0</v>
      </c>
      <c r="Z97" s="389">
        <v>0</v>
      </c>
      <c r="AA97" s="363">
        <f>K97+N97+Q97+T97</f>
        <v>3362</v>
      </c>
      <c r="AB97" s="419">
        <f>H97+K97+N97+Q97+T97+W97+Z97</f>
        <v>3362</v>
      </c>
    </row>
    <row r="98" spans="1:28" s="3" customFormat="1" ht="18.75" customHeight="1">
      <c r="A98" s="395" t="s">
        <v>165</v>
      </c>
      <c r="B98" s="503" t="s">
        <v>385</v>
      </c>
      <c r="C98" s="504"/>
      <c r="D98" s="377"/>
      <c r="E98" s="377"/>
      <c r="F98" s="377"/>
      <c r="G98" s="377"/>
      <c r="H98" s="383">
        <v>0</v>
      </c>
      <c r="I98" s="382">
        <v>95</v>
      </c>
      <c r="J98" s="382"/>
      <c r="K98" s="383">
        <v>848</v>
      </c>
      <c r="L98" s="382">
        <v>94</v>
      </c>
      <c r="M98" s="382"/>
      <c r="N98" s="383">
        <v>844</v>
      </c>
      <c r="O98" s="382">
        <v>90</v>
      </c>
      <c r="P98" s="382"/>
      <c r="Q98" s="383">
        <v>835</v>
      </c>
      <c r="R98" s="237">
        <v>56</v>
      </c>
      <c r="S98" s="382"/>
      <c r="T98" s="383">
        <f>T97</f>
        <v>835</v>
      </c>
      <c r="U98" s="382"/>
      <c r="V98" s="382"/>
      <c r="W98" s="383">
        <v>0</v>
      </c>
      <c r="X98" s="382"/>
      <c r="Y98" s="382"/>
      <c r="Z98" s="383">
        <v>0</v>
      </c>
      <c r="AA98" s="383">
        <f>K98+N98+Q98+T98</f>
        <v>3362</v>
      </c>
      <c r="AB98" s="119"/>
    </row>
    <row r="99" spans="1:28" s="3" customFormat="1" ht="56.25">
      <c r="A99" s="395" t="s">
        <v>166</v>
      </c>
      <c r="B99" s="397" t="s">
        <v>5</v>
      </c>
      <c r="C99" s="390"/>
      <c r="D99" s="377"/>
      <c r="E99" s="377"/>
      <c r="F99" s="377"/>
      <c r="G99" s="377"/>
      <c r="H99" s="379">
        <v>0</v>
      </c>
      <c r="I99" s="377"/>
      <c r="J99" s="377"/>
      <c r="K99" s="379">
        <v>848</v>
      </c>
      <c r="L99" s="377"/>
      <c r="M99" s="377"/>
      <c r="N99" s="379">
        <v>844</v>
      </c>
      <c r="O99" s="377"/>
      <c r="P99" s="377"/>
      <c r="Q99" s="379">
        <v>835</v>
      </c>
      <c r="R99" s="377"/>
      <c r="S99" s="377"/>
      <c r="T99" s="379">
        <f>T98</f>
        <v>835</v>
      </c>
      <c r="U99" s="377"/>
      <c r="V99" s="377"/>
      <c r="W99" s="379">
        <v>0</v>
      </c>
      <c r="X99" s="377"/>
      <c r="Y99" s="377"/>
      <c r="Z99" s="379">
        <v>0</v>
      </c>
      <c r="AA99" s="379">
        <f>K99+N99+Q99+T99</f>
        <v>3362</v>
      </c>
      <c r="AB99" s="119"/>
    </row>
    <row r="100" spans="1:28" s="3" customFormat="1" ht="55.5" customHeight="1">
      <c r="A100" s="395" t="s">
        <v>386</v>
      </c>
      <c r="B100" s="506" t="s">
        <v>175</v>
      </c>
      <c r="C100" s="507"/>
      <c r="D100" s="391"/>
      <c r="E100" s="391"/>
      <c r="F100" s="391"/>
      <c r="G100" s="391"/>
      <c r="H100" s="383">
        <v>7077.1</v>
      </c>
      <c r="I100" s="391"/>
      <c r="J100" s="391"/>
      <c r="K100" s="383">
        <v>17852.8</v>
      </c>
      <c r="L100" s="391"/>
      <c r="M100" s="391"/>
      <c r="N100" s="383">
        <f>N101+N102+N103+N104+N105+N106+N107+N108+N109+N110</f>
        <v>10910</v>
      </c>
      <c r="O100" s="391"/>
      <c r="P100" s="391"/>
      <c r="Q100" s="383">
        <f>Q101+Q102+Q103+Q104+Q105+Q106+Q107+Q108+Q109+Q110</f>
        <v>3454</v>
      </c>
      <c r="R100" s="391"/>
      <c r="S100" s="391"/>
      <c r="T100" s="206">
        <f>T101+T102+T103+T104+T105+T106+T107+T108+T109+T110</f>
        <v>3438</v>
      </c>
      <c r="U100" s="391"/>
      <c r="V100" s="391"/>
      <c r="W100" s="206">
        <f>W101+W102+W103+W104+W105+W107+W106+W108+W109+W110</f>
        <v>2180</v>
      </c>
      <c r="X100" s="391"/>
      <c r="Y100" s="391"/>
      <c r="Z100" s="206">
        <f>Z101+Z102+Z103+Z104+Z105+Z106+Z107+Z108+Z109+Z110</f>
        <v>2180</v>
      </c>
      <c r="AA100" s="204">
        <f>H100+K100+N100+Q100+T100+W100+2180</f>
        <v>47091.9</v>
      </c>
      <c r="AB100" s="417">
        <f>AA101+AA102+AA103+AA104+AA105+AA106+AA107+AA108+AA109+AA110</f>
        <v>47091.9</v>
      </c>
    </row>
    <row r="101" spans="1:28" s="253" customFormat="1" ht="45">
      <c r="A101" s="395" t="s">
        <v>387</v>
      </c>
      <c r="B101" s="398" t="s">
        <v>6</v>
      </c>
      <c r="C101" s="267"/>
      <c r="D101" s="270"/>
      <c r="E101" s="270"/>
      <c r="F101" s="270"/>
      <c r="G101" s="270"/>
      <c r="H101" s="282">
        <v>600</v>
      </c>
      <c r="I101" s="270"/>
      <c r="J101" s="270"/>
      <c r="K101" s="282">
        <v>6800</v>
      </c>
      <c r="L101" s="270"/>
      <c r="M101" s="270"/>
      <c r="N101" s="282">
        <v>4296</v>
      </c>
      <c r="O101" s="270"/>
      <c r="P101" s="270"/>
      <c r="Q101" s="282">
        <v>1796</v>
      </c>
      <c r="R101" s="270"/>
      <c r="S101" s="270"/>
      <c r="T101" s="282">
        <v>1796</v>
      </c>
      <c r="U101" s="270"/>
      <c r="V101" s="270"/>
      <c r="W101" s="282">
        <v>1796</v>
      </c>
      <c r="X101" s="270"/>
      <c r="Y101" s="270"/>
      <c r="Z101" s="282">
        <f>Z15</f>
        <v>1796</v>
      </c>
      <c r="AA101" s="282">
        <f>H101+K101+N101+Q101+T101+W101+Z101</f>
        <v>18880</v>
      </c>
      <c r="AB101" s="421"/>
    </row>
    <row r="102" spans="1:28" s="253" customFormat="1" ht="22.5">
      <c r="A102" s="395" t="s">
        <v>388</v>
      </c>
      <c r="B102" s="399" t="s">
        <v>671</v>
      </c>
      <c r="C102" s="267"/>
      <c r="D102" s="270"/>
      <c r="E102" s="270"/>
      <c r="F102" s="270"/>
      <c r="G102" s="270"/>
      <c r="H102" s="282">
        <v>0</v>
      </c>
      <c r="I102" s="270"/>
      <c r="J102" s="270"/>
      <c r="K102" s="282">
        <v>0</v>
      </c>
      <c r="L102" s="270"/>
      <c r="M102" s="270"/>
      <c r="N102" s="282">
        <v>0</v>
      </c>
      <c r="O102" s="270"/>
      <c r="P102" s="270"/>
      <c r="Q102" s="282">
        <v>0</v>
      </c>
      <c r="R102" s="270"/>
      <c r="S102" s="270"/>
      <c r="T102" s="282">
        <v>0</v>
      </c>
      <c r="U102" s="270"/>
      <c r="V102" s="270"/>
      <c r="W102" s="282">
        <v>0</v>
      </c>
      <c r="X102" s="270"/>
      <c r="Y102" s="270"/>
      <c r="Z102" s="204">
        <v>0</v>
      </c>
      <c r="AA102" s="204">
        <v>0</v>
      </c>
      <c r="AB102" s="403"/>
    </row>
    <row r="103" spans="1:28" s="253" customFormat="1" ht="45">
      <c r="A103" s="395" t="s">
        <v>389</v>
      </c>
      <c r="B103" s="398" t="s">
        <v>7</v>
      </c>
      <c r="C103" s="267"/>
      <c r="D103" s="270"/>
      <c r="E103" s="270"/>
      <c r="F103" s="270"/>
      <c r="G103" s="270"/>
      <c r="H103" s="282">
        <v>596</v>
      </c>
      <c r="I103" s="270"/>
      <c r="J103" s="270"/>
      <c r="K103" s="282">
        <v>826.8</v>
      </c>
      <c r="L103" s="270"/>
      <c r="M103" s="270"/>
      <c r="N103" s="282">
        <f>N18+N25+N30+N36+N41+N47+N61</f>
        <v>427</v>
      </c>
      <c r="O103" s="270"/>
      <c r="P103" s="270"/>
      <c r="Q103" s="282">
        <f>Q18+Q25+Q30+Q36+Q41+Q47+Q61+Q65</f>
        <v>416</v>
      </c>
      <c r="R103" s="270"/>
      <c r="S103" s="270"/>
      <c r="T103" s="282">
        <f>T18+T25+T30+T36+T41+T47+T61</f>
        <v>423</v>
      </c>
      <c r="U103" s="270"/>
      <c r="V103" s="270"/>
      <c r="W103" s="282">
        <v>0</v>
      </c>
      <c r="X103" s="270"/>
      <c r="Y103" s="270"/>
      <c r="Z103" s="282">
        <v>0</v>
      </c>
      <c r="AA103" s="282">
        <f>H103+K103+N103+Q103+T103</f>
        <v>2688.8</v>
      </c>
      <c r="AB103" s="403"/>
    </row>
    <row r="104" spans="1:28" s="3" customFormat="1" ht="22.5">
      <c r="A104" s="395" t="s">
        <v>390</v>
      </c>
      <c r="B104" s="398" t="s">
        <v>666</v>
      </c>
      <c r="C104" s="267"/>
      <c r="D104" s="270"/>
      <c r="E104" s="270"/>
      <c r="F104" s="270"/>
      <c r="G104" s="270"/>
      <c r="H104" s="282">
        <v>0</v>
      </c>
      <c r="I104" s="270"/>
      <c r="J104" s="270"/>
      <c r="K104" s="282">
        <v>0</v>
      </c>
      <c r="L104" s="270"/>
      <c r="M104" s="270"/>
      <c r="N104" s="282">
        <v>0</v>
      </c>
      <c r="O104" s="270"/>
      <c r="P104" s="270"/>
      <c r="Q104" s="282">
        <v>0</v>
      </c>
      <c r="R104" s="270"/>
      <c r="S104" s="270"/>
      <c r="T104" s="282">
        <v>0</v>
      </c>
      <c r="U104" s="270"/>
      <c r="V104" s="270"/>
      <c r="W104" s="282">
        <v>0</v>
      </c>
      <c r="X104" s="270"/>
      <c r="Y104" s="270"/>
      <c r="Z104" s="282">
        <v>0</v>
      </c>
      <c r="AA104" s="282">
        <v>0</v>
      </c>
      <c r="AB104" s="119"/>
    </row>
    <row r="105" spans="1:28" s="3" customFormat="1" ht="56.25">
      <c r="A105" s="395" t="s">
        <v>391</v>
      </c>
      <c r="B105" s="398" t="s">
        <v>8</v>
      </c>
      <c r="C105" s="267"/>
      <c r="D105" s="270"/>
      <c r="E105" s="270"/>
      <c r="F105" s="270"/>
      <c r="G105" s="270"/>
      <c r="H105" s="282">
        <f>H38+H60</f>
        <v>922.1</v>
      </c>
      <c r="I105" s="270"/>
      <c r="J105" s="270"/>
      <c r="K105" s="282">
        <f>K20+K27+K32+K38+K42+K52+K56+K64</f>
        <v>4169</v>
      </c>
      <c r="L105" s="270"/>
      <c r="M105" s="270"/>
      <c r="N105" s="282">
        <f>N20+N27+N32+N38+N42+N52+N56+N60+N64</f>
        <v>417</v>
      </c>
      <c r="O105" s="270"/>
      <c r="P105" s="270"/>
      <c r="Q105" s="282">
        <f>Q20+Q27+Q32+Q38+Q42+Q52+Q56+Q60+Q64</f>
        <v>407</v>
      </c>
      <c r="R105" s="270"/>
      <c r="S105" s="270"/>
      <c r="T105" s="282">
        <f>T20+T27+T32+T38+T42+T52+T56+T60+T64</f>
        <v>384</v>
      </c>
      <c r="U105" s="270"/>
      <c r="V105" s="270"/>
      <c r="W105" s="204">
        <v>384</v>
      </c>
      <c r="X105" s="270"/>
      <c r="Y105" s="270"/>
      <c r="Z105" s="204">
        <v>384</v>
      </c>
      <c r="AA105" s="282">
        <f>H105+K105+N105+Q105+T105+W105+Z105</f>
        <v>7067.1</v>
      </c>
      <c r="AB105" s="119"/>
    </row>
    <row r="106" spans="1:28" s="3" customFormat="1">
      <c r="A106" s="395" t="s">
        <v>393</v>
      </c>
      <c r="B106" s="398" t="s">
        <v>581</v>
      </c>
      <c r="C106" s="267"/>
      <c r="D106" s="270"/>
      <c r="E106" s="270"/>
      <c r="F106" s="270"/>
      <c r="G106" s="270"/>
      <c r="H106" s="282">
        <v>112</v>
      </c>
      <c r="I106" s="270"/>
      <c r="J106" s="270"/>
      <c r="K106" s="282">
        <v>0</v>
      </c>
      <c r="L106" s="270"/>
      <c r="M106" s="270"/>
      <c r="N106" s="282">
        <v>0</v>
      </c>
      <c r="O106" s="270"/>
      <c r="P106" s="270"/>
      <c r="Q106" s="282">
        <v>0</v>
      </c>
      <c r="R106" s="270"/>
      <c r="S106" s="270"/>
      <c r="T106" s="282">
        <v>0</v>
      </c>
      <c r="U106" s="270"/>
      <c r="V106" s="270"/>
      <c r="W106" s="282">
        <v>0</v>
      </c>
      <c r="X106" s="270"/>
      <c r="Y106" s="270"/>
      <c r="Z106" s="282">
        <v>0</v>
      </c>
      <c r="AA106" s="282">
        <v>112</v>
      </c>
      <c r="AB106" s="119"/>
    </row>
    <row r="107" spans="1:28" s="3" customFormat="1" ht="22.5">
      <c r="A107" s="395" t="s">
        <v>394</v>
      </c>
      <c r="B107" s="398" t="s">
        <v>673</v>
      </c>
      <c r="C107" s="267"/>
      <c r="D107" s="270"/>
      <c r="E107" s="270"/>
      <c r="F107" s="270"/>
      <c r="G107" s="270"/>
      <c r="H107" s="282">
        <v>0</v>
      </c>
      <c r="I107" s="270"/>
      <c r="J107" s="270"/>
      <c r="K107" s="282">
        <v>0</v>
      </c>
      <c r="L107" s="270"/>
      <c r="M107" s="270"/>
      <c r="N107" s="282">
        <v>0</v>
      </c>
      <c r="O107" s="270"/>
      <c r="P107" s="270"/>
      <c r="Q107" s="282">
        <v>0</v>
      </c>
      <c r="R107" s="270"/>
      <c r="S107" s="270"/>
      <c r="T107" s="282">
        <v>0</v>
      </c>
      <c r="U107" s="270"/>
      <c r="V107" s="270"/>
      <c r="W107" s="282">
        <v>0</v>
      </c>
      <c r="X107" s="270"/>
      <c r="Y107" s="270"/>
      <c r="Z107" s="282">
        <v>0</v>
      </c>
      <c r="AA107" s="282">
        <v>0</v>
      </c>
      <c r="AB107" s="119"/>
    </row>
    <row r="108" spans="1:28" s="3" customFormat="1" ht="22.5">
      <c r="A108" s="395" t="s">
        <v>395</v>
      </c>
      <c r="B108" s="400" t="s">
        <v>600</v>
      </c>
      <c r="C108" s="267"/>
      <c r="D108" s="270"/>
      <c r="E108" s="270"/>
      <c r="F108" s="270"/>
      <c r="G108" s="270"/>
      <c r="H108" s="204">
        <v>4847</v>
      </c>
      <c r="I108" s="270"/>
      <c r="J108" s="270"/>
      <c r="K108" s="282">
        <f>K94</f>
        <v>5209</v>
      </c>
      <c r="L108" s="270"/>
      <c r="M108" s="270"/>
      <c r="N108" s="282"/>
      <c r="O108" s="270"/>
      <c r="P108" s="270"/>
      <c r="Q108" s="282">
        <v>0</v>
      </c>
      <c r="R108" s="270"/>
      <c r="S108" s="270"/>
      <c r="T108" s="282">
        <v>0</v>
      </c>
      <c r="U108" s="270"/>
      <c r="V108" s="270"/>
      <c r="W108" s="282">
        <v>0</v>
      </c>
      <c r="X108" s="270"/>
      <c r="Y108" s="270"/>
      <c r="Z108" s="282">
        <v>0</v>
      </c>
      <c r="AA108" s="282">
        <f>H108+K108+N108</f>
        <v>10056</v>
      </c>
      <c r="AB108" s="119"/>
    </row>
    <row r="109" spans="1:28" s="3" customFormat="1" ht="56.25">
      <c r="A109" s="395" t="s">
        <v>396</v>
      </c>
      <c r="B109" s="397" t="s">
        <v>5</v>
      </c>
      <c r="C109" s="267"/>
      <c r="D109" s="270"/>
      <c r="E109" s="270"/>
      <c r="F109" s="270"/>
      <c r="G109" s="270"/>
      <c r="H109" s="282">
        <v>0</v>
      </c>
      <c r="I109" s="270"/>
      <c r="J109" s="270"/>
      <c r="K109" s="282">
        <v>848</v>
      </c>
      <c r="L109" s="270"/>
      <c r="M109" s="270"/>
      <c r="N109" s="282">
        <v>844</v>
      </c>
      <c r="O109" s="270"/>
      <c r="P109" s="270"/>
      <c r="Q109" s="282">
        <v>835</v>
      </c>
      <c r="R109" s="270"/>
      <c r="S109" s="270"/>
      <c r="T109" s="204">
        <f>T98</f>
        <v>835</v>
      </c>
      <c r="U109" s="270"/>
      <c r="V109" s="270"/>
      <c r="W109" s="282">
        <v>0</v>
      </c>
      <c r="X109" s="270"/>
      <c r="Y109" s="270"/>
      <c r="Z109" s="282">
        <v>0</v>
      </c>
      <c r="AA109" s="204">
        <f>SUM(H109:Z109)</f>
        <v>3362</v>
      </c>
      <c r="AB109" s="119"/>
    </row>
    <row r="110" spans="1:28" s="3" customFormat="1" ht="23.25">
      <c r="A110" s="395" t="s">
        <v>557</v>
      </c>
      <c r="B110" s="401" t="s">
        <v>601</v>
      </c>
      <c r="C110" s="267"/>
      <c r="D110" s="270"/>
      <c r="E110" s="270"/>
      <c r="F110" s="270"/>
      <c r="G110" s="270"/>
      <c r="H110" s="282">
        <v>0</v>
      </c>
      <c r="I110" s="270"/>
      <c r="J110" s="270"/>
      <c r="K110" s="282">
        <v>0</v>
      </c>
      <c r="L110" s="270"/>
      <c r="M110" s="270"/>
      <c r="N110" s="282">
        <v>4926</v>
      </c>
      <c r="O110" s="270"/>
      <c r="P110" s="270"/>
      <c r="Q110" s="282">
        <v>0</v>
      </c>
      <c r="R110" s="270"/>
      <c r="S110" s="270"/>
      <c r="T110" s="282">
        <v>0</v>
      </c>
      <c r="U110" s="270"/>
      <c r="V110" s="270"/>
      <c r="W110" s="282">
        <v>0</v>
      </c>
      <c r="X110" s="270"/>
      <c r="Y110" s="270"/>
      <c r="Z110" s="282">
        <v>0</v>
      </c>
      <c r="AA110" s="282">
        <v>4926</v>
      </c>
      <c r="AB110" s="119"/>
    </row>
    <row r="111" spans="1:28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468"/>
      <c r="W111" s="468"/>
      <c r="X111" s="468"/>
      <c r="Y111" s="468"/>
      <c r="Z111" s="468"/>
      <c r="AA111" s="468"/>
      <c r="AB111" s="119"/>
    </row>
    <row r="112" spans="1:28" s="3" customFormat="1">
      <c r="A112" s="402"/>
      <c r="B112" s="253"/>
      <c r="C112" s="253"/>
      <c r="D112" s="291"/>
      <c r="E112" s="291"/>
      <c r="F112" s="291"/>
      <c r="G112" s="291"/>
      <c r="H112" s="291"/>
      <c r="I112" s="291"/>
      <c r="J112" s="291"/>
      <c r="K112" s="291"/>
      <c r="L112" s="291"/>
      <c r="M112" s="291"/>
      <c r="N112" s="291"/>
      <c r="O112" s="291"/>
      <c r="P112" s="291"/>
      <c r="Q112" s="291"/>
      <c r="R112" s="351"/>
      <c r="S112" s="351"/>
      <c r="T112" s="351"/>
      <c r="U112" s="291"/>
      <c r="V112" s="291"/>
      <c r="W112" s="291"/>
      <c r="X112" s="291"/>
      <c r="Y112" s="291"/>
      <c r="Z112" s="291"/>
      <c r="AA112" s="291"/>
      <c r="AB112" s="119"/>
    </row>
    <row r="113" spans="1:28" s="3" customFormat="1">
      <c r="A113" s="402"/>
      <c r="B113" s="253"/>
      <c r="C113" s="253"/>
      <c r="D113" s="291"/>
      <c r="E113" s="291"/>
      <c r="F113" s="291"/>
      <c r="G113" s="291"/>
      <c r="H113" s="291"/>
      <c r="I113" s="291"/>
      <c r="J113" s="291"/>
      <c r="K113" s="291"/>
      <c r="L113" s="291"/>
      <c r="M113" s="291"/>
      <c r="N113" s="291"/>
      <c r="O113" s="291"/>
      <c r="P113" s="291"/>
      <c r="Q113" s="291"/>
      <c r="R113" s="351"/>
      <c r="S113" s="351"/>
      <c r="T113" s="351"/>
      <c r="U113" s="291"/>
      <c r="V113" s="291"/>
      <c r="W113" s="291"/>
      <c r="X113" s="291"/>
      <c r="Y113" s="291"/>
      <c r="Z113" s="291"/>
      <c r="AA113" s="291"/>
      <c r="AB113" s="119"/>
    </row>
    <row r="114" spans="1:28" s="3" customFormat="1">
      <c r="A114" s="402"/>
      <c r="B114" s="253"/>
      <c r="C114" s="253"/>
      <c r="D114" s="291"/>
      <c r="E114" s="291"/>
      <c r="F114" s="291"/>
      <c r="G114" s="291"/>
      <c r="H114" s="291"/>
      <c r="I114" s="291"/>
      <c r="J114" s="291"/>
      <c r="K114" s="291"/>
      <c r="L114" s="291"/>
      <c r="M114" s="291"/>
      <c r="N114" s="291"/>
      <c r="O114" s="291"/>
      <c r="P114" s="291"/>
      <c r="Q114" s="291"/>
      <c r="R114" s="351"/>
      <c r="S114" s="351"/>
      <c r="T114" s="351"/>
      <c r="U114" s="291"/>
      <c r="V114" s="291"/>
      <c r="W114" s="291"/>
      <c r="X114" s="291"/>
      <c r="Y114" s="291"/>
      <c r="Z114" s="291"/>
      <c r="AA114" s="291"/>
      <c r="AB114" s="119"/>
    </row>
    <row r="115" spans="1:28">
      <c r="D115" s="2"/>
      <c r="E115" s="2"/>
      <c r="F115" s="2"/>
      <c r="G115" s="2"/>
      <c r="H115" s="2"/>
      <c r="I115" s="291"/>
      <c r="J115" s="291"/>
      <c r="K115" s="291"/>
      <c r="L115" s="291"/>
      <c r="M115" s="291"/>
      <c r="N115" s="291"/>
      <c r="O115" s="291"/>
      <c r="P115" s="291"/>
      <c r="Q115" s="291"/>
      <c r="R115" s="351"/>
      <c r="S115" s="351"/>
      <c r="T115" s="351"/>
      <c r="U115" s="291"/>
      <c r="V115" s="291"/>
      <c r="W115" s="291"/>
      <c r="X115" s="2"/>
      <c r="Y115" s="2"/>
      <c r="Z115" s="2"/>
      <c r="AA115" s="4"/>
    </row>
    <row r="116" spans="1:28">
      <c r="D116" s="2"/>
      <c r="E116" s="2"/>
      <c r="F116" s="2"/>
      <c r="G116" s="2"/>
      <c r="H116" s="2"/>
      <c r="I116" s="291"/>
      <c r="J116" s="291"/>
      <c r="K116" s="291"/>
      <c r="L116" s="291"/>
      <c r="M116" s="291"/>
      <c r="N116" s="291"/>
      <c r="O116" s="291"/>
      <c r="P116" s="291"/>
      <c r="Q116" s="291"/>
      <c r="R116" s="351"/>
      <c r="S116" s="351"/>
      <c r="T116" s="351"/>
      <c r="U116" s="291"/>
      <c r="V116" s="291"/>
      <c r="W116" s="291"/>
      <c r="X116" s="2"/>
      <c r="Y116" s="2"/>
      <c r="Z116" s="2"/>
      <c r="AA116" s="4"/>
    </row>
    <row r="117" spans="1:28">
      <c r="D117" s="2"/>
      <c r="E117" s="2"/>
      <c r="F117" s="2"/>
      <c r="G117" s="2"/>
      <c r="H117" s="2"/>
      <c r="I117" s="291"/>
      <c r="J117" s="291"/>
      <c r="K117" s="291"/>
      <c r="L117" s="291"/>
      <c r="M117" s="291"/>
      <c r="N117" s="291"/>
      <c r="O117" s="291"/>
      <c r="P117" s="291"/>
      <c r="Q117" s="291"/>
      <c r="R117" s="351"/>
      <c r="S117" s="351"/>
      <c r="T117" s="351"/>
      <c r="U117" s="291"/>
      <c r="V117" s="291"/>
      <c r="W117" s="291"/>
      <c r="X117" s="2"/>
      <c r="Y117" s="2"/>
      <c r="Z117" s="2"/>
      <c r="AA117" s="4"/>
    </row>
    <row r="118" spans="1:28">
      <c r="D118" s="2"/>
      <c r="E118" s="2"/>
      <c r="F118" s="2"/>
      <c r="G118" s="2"/>
      <c r="H118" s="2"/>
      <c r="I118" s="291"/>
      <c r="J118" s="291"/>
      <c r="K118" s="291"/>
      <c r="L118" s="291"/>
      <c r="M118" s="291"/>
      <c r="N118" s="291"/>
      <c r="O118" s="291"/>
      <c r="P118" s="291"/>
      <c r="Q118" s="291"/>
      <c r="R118" s="351"/>
      <c r="S118" s="351"/>
      <c r="T118" s="351"/>
      <c r="U118" s="291"/>
      <c r="V118" s="291"/>
      <c r="W118" s="291"/>
      <c r="X118" s="2"/>
      <c r="Y118" s="2"/>
      <c r="Z118" s="2"/>
      <c r="AA118" s="4"/>
    </row>
    <row r="119" spans="1:28">
      <c r="D119" s="2"/>
      <c r="E119" s="2"/>
      <c r="F119" s="2"/>
      <c r="G119" s="2"/>
      <c r="H119" s="2"/>
      <c r="I119" s="291"/>
      <c r="J119" s="291"/>
      <c r="K119" s="291"/>
      <c r="L119" s="291"/>
      <c r="M119" s="291"/>
      <c r="N119" s="291"/>
      <c r="O119" s="291"/>
      <c r="P119" s="291"/>
      <c r="Q119" s="291"/>
      <c r="R119" s="351"/>
      <c r="S119" s="351"/>
      <c r="T119" s="351"/>
      <c r="U119" s="291"/>
      <c r="V119" s="291"/>
      <c r="W119" s="291"/>
      <c r="X119" s="2"/>
      <c r="Y119" s="2"/>
      <c r="Z119" s="2"/>
      <c r="AA119" s="4"/>
    </row>
    <row r="120" spans="1:28">
      <c r="D120" s="2"/>
      <c r="E120" s="2"/>
      <c r="F120" s="2"/>
      <c r="G120" s="2"/>
      <c r="H120" s="2"/>
      <c r="I120" s="291"/>
      <c r="J120" s="291"/>
      <c r="K120" s="291"/>
      <c r="L120" s="291"/>
      <c r="M120" s="291"/>
      <c r="N120" s="291"/>
      <c r="O120" s="291"/>
      <c r="P120" s="291"/>
      <c r="Q120" s="291"/>
      <c r="R120" s="351"/>
      <c r="S120" s="351"/>
      <c r="T120" s="351"/>
      <c r="U120" s="291"/>
      <c r="V120" s="291"/>
      <c r="W120" s="291"/>
      <c r="X120" s="2"/>
      <c r="Y120" s="2"/>
      <c r="Z120" s="2"/>
      <c r="AA120" s="4"/>
    </row>
    <row r="121" spans="1:28">
      <c r="D121" s="2"/>
      <c r="E121" s="2"/>
      <c r="F121" s="2"/>
      <c r="G121" s="2"/>
      <c r="H121" s="2"/>
      <c r="I121" s="291"/>
      <c r="J121" s="291"/>
      <c r="K121" s="291"/>
      <c r="L121" s="291"/>
      <c r="M121" s="291"/>
      <c r="N121" s="291"/>
      <c r="O121" s="291"/>
      <c r="P121" s="291"/>
      <c r="Q121" s="291"/>
      <c r="R121" s="351"/>
      <c r="S121" s="351"/>
      <c r="T121" s="351"/>
      <c r="U121" s="291"/>
      <c r="V121" s="291"/>
      <c r="W121" s="291"/>
      <c r="X121" s="2"/>
      <c r="Y121" s="2"/>
      <c r="Z121" s="2"/>
      <c r="AA121" s="4"/>
    </row>
    <row r="122" spans="1:28">
      <c r="D122" s="2"/>
      <c r="E122" s="2"/>
      <c r="F122" s="2"/>
      <c r="G122" s="2"/>
      <c r="H122" s="2"/>
      <c r="I122" s="291"/>
      <c r="J122" s="291"/>
      <c r="K122" s="291"/>
      <c r="L122" s="291"/>
      <c r="M122" s="291"/>
      <c r="N122" s="291"/>
      <c r="O122" s="291"/>
      <c r="P122" s="291"/>
      <c r="Q122" s="291"/>
      <c r="R122" s="351"/>
      <c r="S122" s="351"/>
      <c r="T122" s="351"/>
      <c r="U122" s="291"/>
      <c r="V122" s="291"/>
      <c r="W122" s="291"/>
      <c r="X122" s="2"/>
      <c r="Y122" s="2"/>
      <c r="Z122" s="2"/>
      <c r="AA122" s="4"/>
    </row>
    <row r="123" spans="1:28">
      <c r="D123" s="2"/>
      <c r="E123" s="2"/>
      <c r="F123" s="2"/>
      <c r="G123" s="2"/>
      <c r="H123" s="2"/>
      <c r="I123" s="291"/>
      <c r="J123" s="291"/>
      <c r="K123" s="291"/>
      <c r="L123" s="291"/>
      <c r="M123" s="291"/>
      <c r="N123" s="291"/>
      <c r="O123" s="291"/>
      <c r="P123" s="291"/>
      <c r="Q123" s="291"/>
      <c r="R123" s="351"/>
      <c r="S123" s="351"/>
      <c r="T123" s="351"/>
      <c r="U123" s="291"/>
      <c r="V123" s="291"/>
      <c r="W123" s="291"/>
      <c r="X123" s="2"/>
      <c r="Y123" s="2"/>
      <c r="Z123" s="2"/>
      <c r="AA123" s="4"/>
    </row>
    <row r="124" spans="1:28">
      <c r="D124" s="2"/>
      <c r="E124" s="2"/>
      <c r="F124" s="2"/>
      <c r="G124" s="2"/>
      <c r="H124" s="2"/>
      <c r="I124" s="291"/>
      <c r="J124" s="291"/>
      <c r="K124" s="291"/>
      <c r="L124" s="291"/>
      <c r="M124" s="291"/>
      <c r="N124" s="291"/>
      <c r="O124" s="291"/>
      <c r="P124" s="291"/>
      <c r="Q124" s="291"/>
      <c r="R124" s="351"/>
      <c r="S124" s="351"/>
      <c r="T124" s="351"/>
      <c r="U124" s="291"/>
      <c r="V124" s="291"/>
      <c r="W124" s="291"/>
      <c r="X124" s="2"/>
      <c r="Y124" s="2"/>
      <c r="Z124" s="2"/>
      <c r="AA124" s="4"/>
    </row>
    <row r="125" spans="1:28">
      <c r="D125" s="2"/>
      <c r="E125" s="2"/>
      <c r="F125" s="2"/>
      <c r="G125" s="2"/>
      <c r="H125" s="2"/>
      <c r="I125" s="291"/>
      <c r="J125" s="291"/>
      <c r="K125" s="291"/>
      <c r="L125" s="291"/>
      <c r="M125" s="291"/>
      <c r="N125" s="291"/>
      <c r="O125" s="291"/>
      <c r="P125" s="291"/>
      <c r="Q125" s="291"/>
      <c r="R125" s="351"/>
      <c r="S125" s="351"/>
      <c r="T125" s="351"/>
      <c r="U125" s="291"/>
      <c r="V125" s="291"/>
      <c r="W125" s="291"/>
      <c r="X125" s="2"/>
      <c r="Y125" s="2"/>
      <c r="Z125" s="2"/>
      <c r="AA125" s="4"/>
    </row>
    <row r="126" spans="1:28" s="5" customFormat="1">
      <c r="A126" s="116"/>
      <c r="B126" s="1"/>
      <c r="C126" s="1"/>
      <c r="D126" s="2"/>
      <c r="E126" s="2"/>
      <c r="F126" s="2"/>
      <c r="G126" s="2"/>
      <c r="H126" s="2"/>
      <c r="I126" s="291"/>
      <c r="J126" s="291"/>
      <c r="K126" s="291"/>
      <c r="L126" s="291"/>
      <c r="M126" s="291"/>
      <c r="N126" s="291"/>
      <c r="O126" s="291"/>
      <c r="P126" s="291"/>
      <c r="Q126" s="291"/>
      <c r="R126" s="351"/>
      <c r="S126" s="351"/>
      <c r="T126" s="351"/>
      <c r="U126" s="291"/>
      <c r="V126" s="291"/>
      <c r="W126" s="291"/>
      <c r="X126" s="2"/>
      <c r="Y126" s="2"/>
      <c r="Z126" s="2"/>
      <c r="AA126" s="4"/>
    </row>
    <row r="127" spans="1:28" s="5" customFormat="1">
      <c r="A127" s="116"/>
      <c r="B127" s="1"/>
      <c r="C127" s="1"/>
      <c r="D127" s="2"/>
      <c r="E127" s="2"/>
      <c r="F127" s="2"/>
      <c r="G127" s="2"/>
      <c r="H127" s="2"/>
      <c r="I127" s="291"/>
      <c r="J127" s="291"/>
      <c r="K127" s="291"/>
      <c r="L127" s="291"/>
      <c r="M127" s="291"/>
      <c r="N127" s="291"/>
      <c r="O127" s="291"/>
      <c r="P127" s="291"/>
      <c r="Q127" s="291"/>
      <c r="R127" s="351"/>
      <c r="S127" s="351"/>
      <c r="T127" s="351"/>
      <c r="U127" s="291"/>
      <c r="V127" s="291"/>
      <c r="W127" s="291"/>
      <c r="X127" s="2"/>
      <c r="Y127" s="2"/>
      <c r="Z127" s="2"/>
      <c r="AA127" s="4"/>
    </row>
    <row r="128" spans="1:28" s="5" customFormat="1">
      <c r="A128" s="116"/>
      <c r="B128" s="1"/>
      <c r="C128" s="1"/>
      <c r="D128" s="2"/>
      <c r="E128" s="2"/>
      <c r="F128" s="2"/>
      <c r="G128" s="2"/>
      <c r="H128" s="2"/>
      <c r="I128" s="291"/>
      <c r="J128" s="291"/>
      <c r="K128" s="291"/>
      <c r="L128" s="291"/>
      <c r="M128" s="291"/>
      <c r="N128" s="291"/>
      <c r="O128" s="291"/>
      <c r="P128" s="291"/>
      <c r="Q128" s="291"/>
      <c r="R128" s="351"/>
      <c r="S128" s="351"/>
      <c r="T128" s="351"/>
      <c r="U128" s="291"/>
      <c r="V128" s="291"/>
      <c r="W128" s="291"/>
      <c r="X128" s="2"/>
      <c r="Y128" s="2"/>
      <c r="Z128" s="2"/>
      <c r="AA128" s="4"/>
    </row>
    <row r="129" spans="4:27">
      <c r="D129" s="2"/>
      <c r="E129" s="2"/>
      <c r="F129" s="2"/>
      <c r="G129" s="2"/>
      <c r="H129" s="2"/>
      <c r="I129" s="291"/>
      <c r="J129" s="291"/>
      <c r="K129" s="291"/>
      <c r="L129" s="291"/>
      <c r="M129" s="291"/>
      <c r="N129" s="291"/>
      <c r="O129" s="291"/>
      <c r="P129" s="291"/>
      <c r="Q129" s="291"/>
      <c r="R129" s="351"/>
      <c r="S129" s="351"/>
      <c r="T129" s="351"/>
      <c r="U129" s="291"/>
      <c r="V129" s="291"/>
      <c r="W129" s="291"/>
      <c r="X129" s="2"/>
      <c r="Y129" s="2"/>
      <c r="Z129" s="2"/>
      <c r="AA129" s="4"/>
    </row>
    <row r="130" spans="4:27">
      <c r="D130" s="2"/>
      <c r="E130" s="2"/>
      <c r="F130" s="2"/>
      <c r="G130" s="2"/>
      <c r="H130" s="2"/>
      <c r="I130" s="291"/>
      <c r="J130" s="291"/>
      <c r="K130" s="291"/>
      <c r="L130" s="291"/>
      <c r="M130" s="291"/>
      <c r="N130" s="291"/>
      <c r="O130" s="291"/>
      <c r="P130" s="291"/>
      <c r="Q130" s="291"/>
      <c r="R130" s="351"/>
      <c r="S130" s="351"/>
      <c r="T130" s="351"/>
      <c r="U130" s="291"/>
      <c r="V130" s="291"/>
      <c r="W130" s="291"/>
      <c r="X130" s="2"/>
      <c r="Y130" s="2"/>
      <c r="Z130" s="2"/>
      <c r="AA130" s="4"/>
    </row>
    <row r="131" spans="4:27">
      <c r="D131" s="2"/>
      <c r="E131" s="2"/>
      <c r="F131" s="2"/>
      <c r="G131" s="2"/>
      <c r="H131" s="2"/>
      <c r="I131" s="291"/>
      <c r="J131" s="291"/>
      <c r="K131" s="291"/>
      <c r="L131" s="291"/>
      <c r="M131" s="291"/>
      <c r="N131" s="291"/>
      <c r="O131" s="291"/>
      <c r="P131" s="291"/>
      <c r="Q131" s="291"/>
      <c r="R131" s="351"/>
      <c r="S131" s="351"/>
      <c r="T131" s="351"/>
      <c r="U131" s="291"/>
      <c r="V131" s="291"/>
      <c r="W131" s="291"/>
      <c r="X131" s="2"/>
      <c r="Y131" s="2"/>
      <c r="Z131" s="2"/>
      <c r="AA131" s="4"/>
    </row>
    <row r="132" spans="4:27">
      <c r="D132" s="2"/>
      <c r="E132" s="2"/>
      <c r="F132" s="2"/>
      <c r="G132" s="2"/>
      <c r="H132" s="2"/>
      <c r="I132" s="291"/>
      <c r="J132" s="291"/>
      <c r="K132" s="291"/>
      <c r="L132" s="291"/>
      <c r="M132" s="291"/>
      <c r="N132" s="291"/>
      <c r="O132" s="291"/>
      <c r="P132" s="291"/>
      <c r="Q132" s="291"/>
      <c r="R132" s="351"/>
      <c r="S132" s="351"/>
      <c r="T132" s="351"/>
      <c r="U132" s="291"/>
      <c r="V132" s="291"/>
      <c r="W132" s="291"/>
      <c r="X132" s="2"/>
      <c r="Y132" s="2"/>
      <c r="Z132" s="2"/>
      <c r="AA132" s="4"/>
    </row>
    <row r="133" spans="4:27">
      <c r="D133" s="2"/>
      <c r="E133" s="2"/>
      <c r="F133" s="2"/>
      <c r="G133" s="2"/>
      <c r="H133" s="2"/>
      <c r="I133" s="291"/>
      <c r="J133" s="291"/>
      <c r="K133" s="291"/>
      <c r="L133" s="291"/>
      <c r="M133" s="291"/>
      <c r="N133" s="291"/>
      <c r="O133" s="291"/>
      <c r="P133" s="291"/>
      <c r="Q133" s="291"/>
      <c r="R133" s="351"/>
      <c r="S133" s="351"/>
      <c r="T133" s="351"/>
      <c r="U133" s="291"/>
      <c r="V133" s="291"/>
      <c r="W133" s="291"/>
      <c r="X133" s="2"/>
      <c r="Y133" s="2"/>
      <c r="Z133" s="420">
        <f>AA72+AA93+AA98</f>
        <v>46707.9</v>
      </c>
      <c r="AA133" s="4"/>
    </row>
    <row r="134" spans="4:27">
      <c r="D134" s="2"/>
      <c r="E134" s="2"/>
      <c r="F134" s="2"/>
      <c r="G134" s="2"/>
      <c r="H134" s="2"/>
      <c r="I134" s="291"/>
      <c r="J134" s="291"/>
      <c r="K134" s="291"/>
      <c r="L134" s="291"/>
      <c r="M134" s="291"/>
      <c r="N134" s="291"/>
      <c r="O134" s="291"/>
      <c r="P134" s="291"/>
      <c r="Q134" s="291"/>
      <c r="R134" s="351"/>
      <c r="S134" s="351"/>
      <c r="T134" s="351"/>
      <c r="U134" s="291"/>
      <c r="V134" s="291"/>
      <c r="W134" s="291"/>
      <c r="X134" s="2"/>
      <c r="Y134" s="2"/>
      <c r="Z134" s="2"/>
      <c r="AA134" s="4"/>
    </row>
    <row r="135" spans="4:27">
      <c r="D135" s="2"/>
      <c r="E135" s="2"/>
      <c r="F135" s="2"/>
      <c r="G135" s="2"/>
      <c r="H135" s="2"/>
      <c r="I135" s="291"/>
      <c r="J135" s="291"/>
      <c r="K135" s="291"/>
      <c r="L135" s="291"/>
      <c r="M135" s="291"/>
      <c r="N135" s="291"/>
      <c r="O135" s="291"/>
      <c r="P135" s="291"/>
      <c r="Q135" s="291"/>
      <c r="R135" s="351"/>
      <c r="S135" s="351"/>
      <c r="T135" s="351"/>
      <c r="U135" s="291"/>
      <c r="V135" s="291"/>
      <c r="W135" s="291"/>
      <c r="X135" s="2"/>
      <c r="Y135" s="2"/>
      <c r="Z135" s="2"/>
      <c r="AA135" s="4"/>
    </row>
    <row r="136" spans="4:27">
      <c r="D136" s="2"/>
      <c r="E136" s="2"/>
      <c r="F136" s="2"/>
      <c r="G136" s="2"/>
      <c r="H136" s="2"/>
      <c r="I136" s="291"/>
      <c r="J136" s="291"/>
      <c r="K136" s="291"/>
      <c r="L136" s="291"/>
      <c r="M136" s="291"/>
      <c r="N136" s="291"/>
      <c r="O136" s="291"/>
      <c r="P136" s="291"/>
      <c r="Q136" s="291"/>
      <c r="R136" s="351"/>
      <c r="S136" s="351"/>
      <c r="T136" s="351"/>
      <c r="U136" s="291"/>
      <c r="V136" s="291"/>
      <c r="W136" s="291"/>
      <c r="X136" s="2"/>
      <c r="Y136" s="2"/>
      <c r="Z136" s="2"/>
      <c r="AA136" s="4"/>
    </row>
    <row r="137" spans="4:27">
      <c r="D137" s="2"/>
      <c r="E137" s="2"/>
      <c r="F137" s="2"/>
      <c r="G137" s="2"/>
      <c r="H137" s="2"/>
      <c r="I137" s="291"/>
      <c r="J137" s="291"/>
      <c r="K137" s="291"/>
      <c r="L137" s="291"/>
      <c r="M137" s="291"/>
      <c r="N137" s="291"/>
      <c r="O137" s="291"/>
      <c r="P137" s="291"/>
      <c r="Q137" s="291"/>
      <c r="R137" s="351"/>
      <c r="S137" s="351"/>
      <c r="T137" s="351"/>
      <c r="U137" s="291"/>
      <c r="V137" s="291"/>
      <c r="W137" s="291"/>
      <c r="X137" s="2"/>
      <c r="Y137" s="2"/>
      <c r="Z137" s="2"/>
      <c r="AA137" s="4"/>
    </row>
    <row r="138" spans="4:27">
      <c r="D138" s="2"/>
      <c r="E138" s="2"/>
      <c r="F138" s="2"/>
      <c r="G138" s="2"/>
      <c r="H138" s="2"/>
      <c r="I138" s="291"/>
      <c r="J138" s="291"/>
      <c r="K138" s="291"/>
      <c r="L138" s="291"/>
      <c r="M138" s="291"/>
      <c r="N138" s="291"/>
      <c r="O138" s="291"/>
      <c r="P138" s="291"/>
      <c r="Q138" s="291"/>
      <c r="R138" s="351"/>
      <c r="S138" s="351"/>
      <c r="T138" s="351"/>
      <c r="U138" s="291"/>
      <c r="V138" s="291"/>
      <c r="W138" s="291"/>
      <c r="X138" s="2"/>
      <c r="Y138" s="2"/>
      <c r="Z138" s="2"/>
      <c r="AA138" s="4"/>
    </row>
    <row r="139" spans="4:27">
      <c r="D139" s="2"/>
      <c r="E139" s="2"/>
      <c r="F139" s="2"/>
      <c r="G139" s="2"/>
      <c r="H139" s="2"/>
      <c r="I139" s="291"/>
      <c r="J139" s="291"/>
      <c r="K139" s="291"/>
      <c r="L139" s="291"/>
      <c r="M139" s="291"/>
      <c r="N139" s="291"/>
      <c r="O139" s="291"/>
      <c r="P139" s="291"/>
      <c r="Q139" s="291"/>
      <c r="R139" s="351"/>
      <c r="S139" s="351"/>
      <c r="T139" s="351"/>
      <c r="U139" s="291"/>
      <c r="V139" s="291"/>
      <c r="W139" s="291"/>
      <c r="X139" s="2"/>
      <c r="Y139" s="2"/>
      <c r="Z139" s="2"/>
      <c r="AA139" s="4"/>
    </row>
    <row r="140" spans="4:27">
      <c r="D140" s="2"/>
      <c r="E140" s="2"/>
      <c r="F140" s="2"/>
      <c r="G140" s="2"/>
      <c r="H140" s="2"/>
      <c r="I140" s="291"/>
      <c r="J140" s="291"/>
      <c r="K140" s="291"/>
      <c r="L140" s="291"/>
      <c r="M140" s="291"/>
      <c r="N140" s="291"/>
      <c r="O140" s="291"/>
      <c r="P140" s="291"/>
      <c r="Q140" s="291"/>
      <c r="R140" s="351"/>
      <c r="S140" s="351"/>
      <c r="T140" s="351"/>
      <c r="U140" s="291"/>
      <c r="V140" s="291"/>
      <c r="W140" s="291"/>
      <c r="X140" s="2"/>
      <c r="Y140" s="2"/>
      <c r="Z140" s="2"/>
      <c r="AA140" s="4"/>
    </row>
    <row r="141" spans="4:27">
      <c r="D141" s="2"/>
      <c r="E141" s="2"/>
      <c r="F141" s="2"/>
      <c r="G141" s="2"/>
      <c r="H141" s="2"/>
      <c r="I141" s="291"/>
      <c r="J141" s="291"/>
      <c r="K141" s="291"/>
      <c r="L141" s="291"/>
      <c r="M141" s="291"/>
      <c r="N141" s="291"/>
      <c r="O141" s="291"/>
      <c r="P141" s="291"/>
      <c r="Q141" s="291"/>
      <c r="R141" s="351"/>
      <c r="S141" s="351"/>
      <c r="T141" s="351"/>
      <c r="U141" s="291"/>
      <c r="V141" s="291"/>
      <c r="W141" s="291"/>
      <c r="X141" s="2"/>
      <c r="Y141" s="2"/>
      <c r="Z141" s="2"/>
      <c r="AA141" s="4"/>
    </row>
    <row r="142" spans="4:27">
      <c r="D142" s="2"/>
      <c r="E142" s="2"/>
      <c r="F142" s="2"/>
      <c r="G142" s="2"/>
      <c r="H142" s="2"/>
      <c r="I142" s="291"/>
      <c r="J142" s="291"/>
      <c r="K142" s="291"/>
      <c r="L142" s="291"/>
      <c r="M142" s="291"/>
      <c r="N142" s="291"/>
      <c r="O142" s="291"/>
      <c r="P142" s="291"/>
      <c r="Q142" s="291"/>
      <c r="R142" s="351"/>
      <c r="S142" s="351"/>
      <c r="T142" s="351"/>
      <c r="U142" s="291"/>
      <c r="V142" s="291"/>
      <c r="W142" s="291"/>
      <c r="X142" s="2"/>
      <c r="Y142" s="2"/>
      <c r="Z142" s="2"/>
      <c r="AA142" s="4"/>
    </row>
    <row r="143" spans="4:27">
      <c r="D143" s="2"/>
      <c r="E143" s="2"/>
      <c r="F143" s="2"/>
      <c r="G143" s="2"/>
      <c r="H143" s="2"/>
      <c r="I143" s="291"/>
      <c r="J143" s="291"/>
      <c r="K143" s="291"/>
      <c r="L143" s="291"/>
      <c r="M143" s="291"/>
      <c r="N143" s="291"/>
      <c r="O143" s="291"/>
      <c r="P143" s="291"/>
      <c r="Q143" s="291"/>
      <c r="R143" s="351"/>
      <c r="S143" s="351"/>
      <c r="T143" s="351"/>
      <c r="U143" s="291"/>
      <c r="V143" s="291"/>
      <c r="W143" s="291"/>
      <c r="X143" s="2"/>
      <c r="Y143" s="2"/>
      <c r="Z143" s="2"/>
      <c r="AA143" s="4"/>
    </row>
    <row r="144" spans="4:27">
      <c r="D144" s="2"/>
      <c r="E144" s="2"/>
      <c r="F144" s="2"/>
      <c r="G144" s="2"/>
      <c r="H144" s="2"/>
      <c r="I144" s="291"/>
      <c r="J144" s="291"/>
      <c r="K144" s="291"/>
      <c r="L144" s="291"/>
      <c r="M144" s="291"/>
      <c r="N144" s="291"/>
      <c r="O144" s="291"/>
      <c r="P144" s="291"/>
      <c r="Q144" s="291"/>
      <c r="R144" s="351"/>
      <c r="S144" s="351"/>
      <c r="T144" s="351"/>
      <c r="U144" s="291"/>
      <c r="V144" s="291"/>
      <c r="W144" s="291"/>
      <c r="X144" s="2"/>
      <c r="Y144" s="2"/>
      <c r="Z144" s="2"/>
      <c r="AA144" s="4"/>
    </row>
    <row r="145" spans="4:27">
      <c r="D145" s="2"/>
      <c r="E145" s="2"/>
      <c r="F145" s="2"/>
      <c r="G145" s="2"/>
      <c r="H145" s="2"/>
      <c r="I145" s="291"/>
      <c r="J145" s="291"/>
      <c r="K145" s="291"/>
      <c r="L145" s="291"/>
      <c r="M145" s="291"/>
      <c r="N145" s="291"/>
      <c r="O145" s="291"/>
      <c r="P145" s="291"/>
      <c r="Q145" s="291"/>
      <c r="R145" s="351"/>
      <c r="S145" s="351"/>
      <c r="T145" s="351"/>
      <c r="U145" s="291"/>
      <c r="V145" s="291"/>
      <c r="W145" s="291"/>
      <c r="X145" s="2"/>
      <c r="Y145" s="2"/>
      <c r="Z145" s="2"/>
      <c r="AA145" s="4"/>
    </row>
    <row r="146" spans="4:27">
      <c r="D146" s="2"/>
      <c r="E146" s="2"/>
      <c r="F146" s="2"/>
      <c r="G146" s="2"/>
      <c r="H146" s="2"/>
      <c r="I146" s="291"/>
      <c r="J146" s="291"/>
      <c r="K146" s="291"/>
      <c r="L146" s="291"/>
      <c r="M146" s="291"/>
      <c r="N146" s="291"/>
      <c r="O146" s="291"/>
      <c r="P146" s="291"/>
      <c r="Q146" s="291"/>
      <c r="R146" s="351"/>
      <c r="S146" s="351"/>
      <c r="T146" s="351"/>
      <c r="U146" s="291"/>
      <c r="V146" s="291"/>
      <c r="W146" s="291"/>
      <c r="X146" s="2"/>
      <c r="Y146" s="2"/>
      <c r="Z146" s="2"/>
      <c r="AA146" s="4"/>
    </row>
    <row r="147" spans="4:27">
      <c r="D147" s="2"/>
      <c r="E147" s="2"/>
      <c r="F147" s="2"/>
      <c r="G147" s="2"/>
      <c r="H147" s="2"/>
      <c r="I147" s="291"/>
      <c r="J147" s="291"/>
      <c r="K147" s="291"/>
      <c r="L147" s="291"/>
      <c r="M147" s="291"/>
      <c r="N147" s="291"/>
      <c r="O147" s="291"/>
      <c r="P147" s="291"/>
      <c r="Q147" s="291"/>
      <c r="R147" s="351"/>
      <c r="S147" s="351"/>
      <c r="T147" s="351"/>
      <c r="U147" s="291"/>
      <c r="V147" s="291"/>
      <c r="W147" s="291"/>
      <c r="X147" s="2"/>
      <c r="Y147" s="2"/>
      <c r="Z147" s="2"/>
      <c r="AA147" s="4"/>
    </row>
    <row r="148" spans="4:27">
      <c r="D148" s="2"/>
      <c r="E148" s="2"/>
      <c r="F148" s="2"/>
      <c r="G148" s="2"/>
      <c r="H148" s="2"/>
      <c r="I148" s="291"/>
      <c r="J148" s="291"/>
      <c r="K148" s="291"/>
      <c r="L148" s="291"/>
      <c r="M148" s="291"/>
      <c r="N148" s="291"/>
      <c r="O148" s="291"/>
      <c r="P148" s="291"/>
      <c r="Q148" s="291"/>
      <c r="R148" s="351"/>
      <c r="S148" s="351"/>
      <c r="T148" s="351"/>
      <c r="U148" s="291"/>
      <c r="V148" s="291"/>
      <c r="W148" s="291"/>
      <c r="X148" s="2"/>
      <c r="Y148" s="2"/>
      <c r="Z148" s="2"/>
      <c r="AA148" s="4"/>
    </row>
    <row r="149" spans="4:27">
      <c r="D149" s="2"/>
      <c r="E149" s="2"/>
      <c r="F149" s="2"/>
      <c r="G149" s="2"/>
      <c r="H149" s="2"/>
      <c r="I149" s="291"/>
      <c r="J149" s="291"/>
      <c r="K149" s="291"/>
      <c r="L149" s="291"/>
      <c r="M149" s="291"/>
      <c r="N149" s="291"/>
      <c r="O149" s="291"/>
      <c r="P149" s="291"/>
      <c r="Q149" s="291"/>
      <c r="R149" s="351"/>
      <c r="S149" s="351"/>
      <c r="T149" s="351"/>
      <c r="U149" s="291"/>
      <c r="V149" s="291"/>
      <c r="W149" s="291"/>
      <c r="X149" s="2"/>
      <c r="Y149" s="2"/>
      <c r="Z149" s="2"/>
      <c r="AA149" s="4"/>
    </row>
    <row r="150" spans="4:27">
      <c r="D150" s="2"/>
      <c r="E150" s="2"/>
      <c r="F150" s="2"/>
      <c r="G150" s="2"/>
      <c r="H150" s="2"/>
      <c r="I150" s="291"/>
      <c r="J150" s="291"/>
      <c r="K150" s="291"/>
      <c r="L150" s="291"/>
      <c r="M150" s="291"/>
      <c r="N150" s="291"/>
      <c r="O150" s="291"/>
      <c r="P150" s="291"/>
      <c r="Q150" s="291"/>
      <c r="R150" s="351"/>
      <c r="S150" s="351"/>
      <c r="T150" s="351"/>
      <c r="U150" s="291"/>
      <c r="V150" s="291"/>
      <c r="W150" s="291"/>
      <c r="X150" s="2"/>
      <c r="Y150" s="2"/>
      <c r="Z150" s="2"/>
      <c r="AA150" s="4"/>
    </row>
    <row r="151" spans="4:27">
      <c r="D151" s="2"/>
      <c r="E151" s="2"/>
      <c r="F151" s="2"/>
      <c r="G151" s="2"/>
      <c r="H151" s="2"/>
      <c r="I151" s="291"/>
      <c r="J151" s="291"/>
      <c r="K151" s="291"/>
      <c r="L151" s="291"/>
      <c r="M151" s="291"/>
      <c r="N151" s="291"/>
      <c r="O151" s="291"/>
      <c r="P151" s="291"/>
      <c r="Q151" s="291"/>
      <c r="R151" s="351"/>
      <c r="S151" s="351"/>
      <c r="T151" s="351"/>
      <c r="U151" s="291"/>
      <c r="V151" s="291"/>
      <c r="W151" s="291"/>
      <c r="X151" s="2"/>
      <c r="Y151" s="2"/>
      <c r="Z151" s="2"/>
      <c r="AA151" s="4"/>
    </row>
    <row r="152" spans="4:27">
      <c r="D152" s="2"/>
      <c r="E152" s="2"/>
      <c r="F152" s="2"/>
      <c r="G152" s="2"/>
      <c r="H152" s="2"/>
      <c r="I152" s="291"/>
      <c r="J152" s="291"/>
      <c r="K152" s="291"/>
      <c r="L152" s="291"/>
      <c r="M152" s="291"/>
      <c r="N152" s="291"/>
      <c r="O152" s="291"/>
      <c r="P152" s="291"/>
      <c r="Q152" s="291"/>
      <c r="R152" s="351"/>
      <c r="S152" s="351"/>
      <c r="T152" s="351"/>
      <c r="U152" s="291"/>
      <c r="V152" s="291"/>
      <c r="W152" s="291"/>
      <c r="X152" s="2"/>
      <c r="Y152" s="2"/>
      <c r="Z152" s="2"/>
      <c r="AA152" s="4"/>
    </row>
    <row r="153" spans="4:27">
      <c r="D153" s="2"/>
      <c r="E153" s="2"/>
      <c r="F153" s="2"/>
      <c r="G153" s="2"/>
      <c r="H153" s="2"/>
      <c r="I153" s="291"/>
      <c r="J153" s="291"/>
      <c r="K153" s="291"/>
      <c r="L153" s="291"/>
      <c r="M153" s="291"/>
      <c r="N153" s="291"/>
      <c r="O153" s="291"/>
      <c r="P153" s="291"/>
      <c r="Q153" s="291"/>
      <c r="R153" s="351"/>
      <c r="S153" s="351"/>
      <c r="T153" s="351"/>
      <c r="U153" s="291"/>
      <c r="V153" s="291"/>
      <c r="W153" s="291"/>
      <c r="X153" s="2"/>
      <c r="Y153" s="2"/>
      <c r="Z153" s="2"/>
      <c r="AA153" s="4"/>
    </row>
    <row r="154" spans="4:27">
      <c r="D154" s="2"/>
      <c r="E154" s="2"/>
      <c r="F154" s="2"/>
      <c r="G154" s="2"/>
      <c r="H154" s="2"/>
      <c r="I154" s="291"/>
      <c r="J154" s="291"/>
      <c r="K154" s="291"/>
      <c r="L154" s="291"/>
      <c r="M154" s="291"/>
      <c r="N154" s="291"/>
      <c r="O154" s="291"/>
      <c r="P154" s="291"/>
      <c r="Q154" s="291"/>
      <c r="R154" s="351"/>
      <c r="S154" s="351"/>
      <c r="T154" s="351"/>
      <c r="U154" s="291"/>
      <c r="V154" s="291"/>
      <c r="W154" s="291"/>
      <c r="X154" s="2"/>
      <c r="Y154" s="2"/>
      <c r="Z154" s="2"/>
      <c r="AA154" s="4"/>
    </row>
    <row r="155" spans="4:27">
      <c r="D155" s="2"/>
      <c r="E155" s="2"/>
      <c r="F155" s="2"/>
      <c r="G155" s="2"/>
      <c r="H155" s="2"/>
      <c r="I155" s="291"/>
      <c r="J155" s="291"/>
      <c r="K155" s="291"/>
      <c r="L155" s="291"/>
      <c r="M155" s="291"/>
      <c r="N155" s="291"/>
      <c r="O155" s="291"/>
      <c r="P155" s="291"/>
      <c r="Q155" s="291"/>
      <c r="R155" s="351"/>
      <c r="S155" s="351"/>
      <c r="T155" s="351"/>
      <c r="U155" s="291"/>
      <c r="V155" s="291"/>
      <c r="W155" s="291"/>
      <c r="X155" s="2"/>
      <c r="Y155" s="2"/>
      <c r="Z155" s="2"/>
      <c r="AA155" s="4"/>
    </row>
    <row r="156" spans="4:27">
      <c r="D156" s="2"/>
      <c r="E156" s="2"/>
      <c r="F156" s="2"/>
      <c r="G156" s="2"/>
      <c r="H156" s="2"/>
      <c r="I156" s="291"/>
      <c r="J156" s="291"/>
      <c r="K156" s="291"/>
      <c r="L156" s="291"/>
      <c r="M156" s="291"/>
      <c r="N156" s="291"/>
      <c r="O156" s="291"/>
      <c r="P156" s="291"/>
      <c r="Q156" s="291"/>
      <c r="R156" s="351"/>
      <c r="S156" s="351"/>
      <c r="T156" s="351"/>
      <c r="U156" s="291"/>
      <c r="V156" s="291"/>
      <c r="W156" s="291"/>
      <c r="X156" s="2"/>
      <c r="Y156" s="2"/>
      <c r="Z156" s="2"/>
      <c r="AA156" s="4"/>
    </row>
    <row r="157" spans="4:27">
      <c r="D157" s="2"/>
      <c r="E157" s="2"/>
      <c r="F157" s="2"/>
      <c r="G157" s="2"/>
      <c r="H157" s="2"/>
      <c r="I157" s="291"/>
      <c r="J157" s="291"/>
      <c r="K157" s="291"/>
      <c r="L157" s="291"/>
      <c r="M157" s="291"/>
      <c r="N157" s="291"/>
      <c r="O157" s="291"/>
      <c r="P157" s="291"/>
      <c r="Q157" s="291"/>
      <c r="R157" s="351"/>
      <c r="S157" s="351"/>
      <c r="T157" s="351"/>
      <c r="U157" s="291"/>
      <c r="V157" s="291"/>
      <c r="W157" s="291"/>
      <c r="X157" s="2"/>
      <c r="Y157" s="2"/>
      <c r="Z157" s="2"/>
      <c r="AA157" s="4"/>
    </row>
    <row r="158" spans="4:27">
      <c r="D158" s="2"/>
      <c r="E158" s="2"/>
      <c r="F158" s="2"/>
      <c r="G158" s="2"/>
      <c r="H158" s="2"/>
      <c r="I158" s="291"/>
      <c r="J158" s="291"/>
      <c r="K158" s="291"/>
      <c r="L158" s="291"/>
      <c r="M158" s="291"/>
      <c r="N158" s="291"/>
      <c r="O158" s="291"/>
      <c r="P158" s="291"/>
      <c r="Q158" s="291"/>
      <c r="R158" s="351"/>
      <c r="S158" s="351"/>
      <c r="T158" s="351"/>
      <c r="U158" s="291"/>
      <c r="V158" s="291"/>
      <c r="W158" s="291"/>
      <c r="X158" s="2"/>
      <c r="Y158" s="2"/>
      <c r="Z158" s="2"/>
      <c r="AA158" s="4"/>
    </row>
    <row r="159" spans="4:27">
      <c r="D159" s="2"/>
      <c r="E159" s="2"/>
      <c r="F159" s="2"/>
      <c r="G159" s="2"/>
      <c r="H159" s="2"/>
      <c r="I159" s="291"/>
      <c r="J159" s="291"/>
      <c r="K159" s="291"/>
      <c r="L159" s="291"/>
      <c r="M159" s="291"/>
      <c r="N159" s="291"/>
      <c r="O159" s="291"/>
      <c r="P159" s="291"/>
      <c r="Q159" s="291"/>
      <c r="R159" s="351"/>
      <c r="S159" s="351"/>
      <c r="T159" s="351"/>
      <c r="U159" s="291"/>
      <c r="V159" s="291"/>
      <c r="W159" s="291"/>
      <c r="X159" s="2"/>
      <c r="Y159" s="2"/>
      <c r="Z159" s="2"/>
      <c r="AA159" s="4"/>
    </row>
    <row r="160" spans="4:27">
      <c r="D160" s="2"/>
      <c r="E160" s="2"/>
      <c r="F160" s="2"/>
      <c r="G160" s="2"/>
      <c r="H160" s="2"/>
      <c r="I160" s="291"/>
      <c r="J160" s="291"/>
      <c r="K160" s="291"/>
      <c r="L160" s="291"/>
      <c r="M160" s="291"/>
      <c r="N160" s="291"/>
      <c r="O160" s="291"/>
      <c r="P160" s="291"/>
      <c r="Q160" s="291"/>
      <c r="R160" s="351"/>
      <c r="S160" s="351"/>
      <c r="T160" s="351"/>
      <c r="U160" s="291"/>
      <c r="V160" s="291"/>
      <c r="W160" s="291"/>
      <c r="X160" s="2"/>
      <c r="Y160" s="2"/>
      <c r="Z160" s="2"/>
      <c r="AA160" s="4"/>
    </row>
    <row r="161" spans="4:27">
      <c r="D161" s="2"/>
      <c r="E161" s="2"/>
      <c r="F161" s="2"/>
      <c r="G161" s="2"/>
      <c r="H161" s="2"/>
      <c r="I161" s="291"/>
      <c r="J161" s="291"/>
      <c r="K161" s="291"/>
      <c r="L161" s="291"/>
      <c r="M161" s="291"/>
      <c r="N161" s="291"/>
      <c r="O161" s="291"/>
      <c r="P161" s="291"/>
      <c r="Q161" s="291"/>
      <c r="R161" s="351"/>
      <c r="S161" s="351"/>
      <c r="T161" s="351"/>
      <c r="U161" s="291"/>
      <c r="V161" s="291"/>
      <c r="W161" s="291"/>
      <c r="X161" s="2"/>
      <c r="Y161" s="2"/>
      <c r="Z161" s="2"/>
      <c r="AA161" s="4"/>
    </row>
    <row r="162" spans="4:27">
      <c r="D162" s="2"/>
      <c r="E162" s="2"/>
      <c r="F162" s="2"/>
      <c r="G162" s="2"/>
      <c r="H162" s="2"/>
      <c r="I162" s="291"/>
      <c r="J162" s="291"/>
      <c r="K162" s="291"/>
      <c r="L162" s="291"/>
      <c r="M162" s="291"/>
      <c r="N162" s="291"/>
      <c r="O162" s="291"/>
      <c r="P162" s="291"/>
      <c r="Q162" s="291"/>
      <c r="R162" s="351"/>
      <c r="S162" s="351"/>
      <c r="T162" s="351"/>
      <c r="U162" s="291"/>
      <c r="V162" s="291"/>
      <c r="W162" s="291"/>
      <c r="X162" s="2"/>
      <c r="Y162" s="2"/>
      <c r="Z162" s="2"/>
      <c r="AA162" s="4"/>
    </row>
    <row r="163" spans="4:27">
      <c r="D163" s="2"/>
      <c r="E163" s="2"/>
      <c r="F163" s="2"/>
      <c r="G163" s="2"/>
      <c r="H163" s="2"/>
      <c r="I163" s="291"/>
      <c r="J163" s="291"/>
      <c r="K163" s="291"/>
      <c r="L163" s="291"/>
      <c r="M163" s="291"/>
      <c r="N163" s="291"/>
      <c r="O163" s="291"/>
      <c r="P163" s="291"/>
      <c r="Q163" s="291"/>
      <c r="R163" s="351"/>
      <c r="S163" s="351"/>
      <c r="T163" s="351"/>
      <c r="U163" s="291"/>
      <c r="V163" s="291"/>
      <c r="W163" s="291"/>
      <c r="X163" s="2"/>
      <c r="Y163" s="2"/>
      <c r="Z163" s="2"/>
      <c r="AA163" s="4"/>
    </row>
    <row r="164" spans="4:27">
      <c r="D164" s="2"/>
      <c r="E164" s="2"/>
      <c r="F164" s="2"/>
      <c r="G164" s="2"/>
      <c r="H164" s="2"/>
      <c r="I164" s="291"/>
      <c r="J164" s="291"/>
      <c r="K164" s="291"/>
      <c r="L164" s="291"/>
      <c r="M164" s="291"/>
      <c r="N164" s="291"/>
      <c r="O164" s="291"/>
      <c r="P164" s="291"/>
      <c r="Q164" s="291"/>
      <c r="R164" s="351"/>
      <c r="S164" s="351"/>
      <c r="T164" s="351"/>
      <c r="U164" s="291"/>
      <c r="V164" s="291"/>
      <c r="W164" s="291"/>
      <c r="X164" s="2"/>
      <c r="Y164" s="2"/>
      <c r="Z164" s="2"/>
      <c r="AA164" s="4"/>
    </row>
    <row r="165" spans="4:27">
      <c r="D165" s="2"/>
      <c r="E165" s="2"/>
      <c r="F165" s="2"/>
      <c r="G165" s="2"/>
      <c r="H165" s="2"/>
      <c r="I165" s="291"/>
      <c r="J165" s="291"/>
      <c r="K165" s="291"/>
      <c r="L165" s="291"/>
      <c r="M165" s="291"/>
      <c r="N165" s="291"/>
      <c r="O165" s="291"/>
      <c r="P165" s="291"/>
      <c r="Q165" s="291"/>
      <c r="R165" s="351"/>
      <c r="S165" s="351"/>
      <c r="T165" s="351"/>
      <c r="U165" s="291"/>
      <c r="V165" s="291"/>
      <c r="W165" s="291"/>
      <c r="X165" s="2"/>
      <c r="Y165" s="2"/>
      <c r="Z165" s="2"/>
      <c r="AA165" s="4"/>
    </row>
    <row r="166" spans="4:27">
      <c r="D166" s="2"/>
      <c r="E166" s="2"/>
      <c r="F166" s="2"/>
      <c r="G166" s="2"/>
      <c r="H166" s="2"/>
      <c r="I166" s="291"/>
      <c r="J166" s="291"/>
      <c r="K166" s="291"/>
      <c r="L166" s="291"/>
      <c r="M166" s="291"/>
      <c r="N166" s="291"/>
      <c r="O166" s="291"/>
      <c r="P166" s="291"/>
      <c r="Q166" s="291"/>
      <c r="R166" s="351"/>
      <c r="S166" s="351"/>
      <c r="T166" s="351"/>
      <c r="U166" s="291"/>
      <c r="V166" s="291"/>
      <c r="W166" s="291"/>
      <c r="X166" s="2"/>
      <c r="Y166" s="2"/>
      <c r="Z166" s="2"/>
      <c r="AA166" s="4"/>
    </row>
    <row r="167" spans="4:27">
      <c r="D167" s="2"/>
      <c r="E167" s="2"/>
      <c r="F167" s="2"/>
      <c r="G167" s="2"/>
      <c r="H167" s="2"/>
      <c r="I167" s="291"/>
      <c r="J167" s="291"/>
      <c r="K167" s="291"/>
      <c r="L167" s="291"/>
      <c r="M167" s="291"/>
      <c r="N167" s="291"/>
      <c r="O167" s="291"/>
      <c r="P167" s="291"/>
      <c r="Q167" s="291"/>
      <c r="R167" s="351"/>
      <c r="S167" s="351"/>
      <c r="T167" s="351"/>
      <c r="U167" s="291"/>
      <c r="V167" s="291"/>
      <c r="W167" s="291"/>
      <c r="X167" s="2"/>
      <c r="Y167" s="2"/>
      <c r="Z167" s="2"/>
      <c r="AA167" s="4"/>
    </row>
    <row r="168" spans="4:27">
      <c r="D168" s="2"/>
      <c r="E168" s="2"/>
      <c r="F168" s="2"/>
      <c r="G168" s="2"/>
      <c r="H168" s="2"/>
      <c r="I168" s="291"/>
      <c r="J168" s="291"/>
      <c r="K168" s="291"/>
      <c r="L168" s="291"/>
      <c r="M168" s="291"/>
      <c r="N168" s="291"/>
      <c r="O168" s="291"/>
      <c r="P168" s="291"/>
      <c r="Q168" s="291"/>
      <c r="R168" s="351"/>
      <c r="S168" s="351"/>
      <c r="T168" s="351"/>
      <c r="U168" s="291"/>
      <c r="V168" s="291"/>
      <c r="W168" s="291"/>
      <c r="X168" s="2"/>
      <c r="Y168" s="2"/>
      <c r="Z168" s="2"/>
      <c r="AA168" s="4"/>
    </row>
    <row r="169" spans="4:27">
      <c r="D169" s="2"/>
      <c r="E169" s="2"/>
      <c r="F169" s="2"/>
      <c r="G169" s="2"/>
      <c r="H169" s="2"/>
      <c r="I169" s="291"/>
      <c r="J169" s="291"/>
      <c r="K169" s="291"/>
      <c r="L169" s="291"/>
      <c r="M169" s="291"/>
      <c r="N169" s="291"/>
      <c r="O169" s="291"/>
      <c r="P169" s="291"/>
      <c r="Q169" s="291"/>
      <c r="R169" s="351"/>
      <c r="S169" s="351"/>
      <c r="T169" s="351"/>
      <c r="U169" s="291"/>
      <c r="V169" s="291"/>
      <c r="W169" s="291"/>
      <c r="X169" s="2"/>
      <c r="Y169" s="2"/>
      <c r="Z169" s="2"/>
      <c r="AA169" s="4"/>
    </row>
    <row r="170" spans="4:27">
      <c r="D170" s="2"/>
      <c r="E170" s="2"/>
      <c r="F170" s="2"/>
      <c r="G170" s="2"/>
      <c r="H170" s="2"/>
      <c r="I170" s="291"/>
      <c r="J170" s="291"/>
      <c r="K170" s="291"/>
      <c r="L170" s="291"/>
      <c r="M170" s="291"/>
      <c r="N170" s="291"/>
      <c r="O170" s="291"/>
      <c r="P170" s="291"/>
      <c r="Q170" s="291"/>
      <c r="R170" s="351"/>
      <c r="S170" s="351"/>
      <c r="T170" s="351"/>
      <c r="U170" s="291"/>
      <c r="V170" s="291"/>
      <c r="W170" s="291"/>
      <c r="X170" s="2"/>
      <c r="Y170" s="2"/>
      <c r="Z170" s="2"/>
      <c r="AA170" s="4"/>
    </row>
    <row r="171" spans="4:27">
      <c r="D171" s="2"/>
      <c r="E171" s="2"/>
      <c r="F171" s="2"/>
      <c r="G171" s="2"/>
      <c r="H171" s="2"/>
      <c r="I171" s="291"/>
      <c r="J171" s="291"/>
      <c r="K171" s="291"/>
      <c r="L171" s="291"/>
      <c r="M171" s="291"/>
      <c r="N171" s="291"/>
      <c r="O171" s="291"/>
      <c r="P171" s="291"/>
      <c r="Q171" s="291"/>
      <c r="R171" s="351"/>
      <c r="S171" s="351"/>
      <c r="T171" s="351"/>
      <c r="U171" s="291"/>
      <c r="V171" s="291"/>
      <c r="W171" s="291"/>
      <c r="X171" s="2"/>
      <c r="Y171" s="2"/>
      <c r="Z171" s="2"/>
      <c r="AA171" s="4"/>
    </row>
    <row r="172" spans="4:27">
      <c r="D172" s="2"/>
      <c r="E172" s="2"/>
      <c r="F172" s="2"/>
      <c r="G172" s="2"/>
      <c r="H172" s="2"/>
      <c r="I172" s="291"/>
      <c r="J172" s="291"/>
      <c r="K172" s="291"/>
      <c r="L172" s="291"/>
      <c r="M172" s="291"/>
      <c r="N172" s="291"/>
      <c r="O172" s="291"/>
      <c r="P172" s="291"/>
      <c r="Q172" s="291"/>
      <c r="R172" s="351"/>
      <c r="S172" s="351"/>
      <c r="T172" s="351"/>
      <c r="U172" s="291"/>
      <c r="V172" s="291"/>
      <c r="W172" s="291"/>
      <c r="X172" s="2"/>
      <c r="Y172" s="2"/>
      <c r="Z172" s="2"/>
      <c r="AA172" s="4"/>
    </row>
    <row r="173" spans="4:27">
      <c r="D173" s="2"/>
      <c r="E173" s="2"/>
      <c r="F173" s="2"/>
      <c r="G173" s="2"/>
      <c r="H173" s="2"/>
      <c r="I173" s="291"/>
      <c r="J173" s="291"/>
      <c r="K173" s="291"/>
      <c r="L173" s="291"/>
      <c r="M173" s="291"/>
      <c r="N173" s="291"/>
      <c r="O173" s="291"/>
      <c r="P173" s="291"/>
      <c r="Q173" s="291"/>
      <c r="R173" s="351"/>
      <c r="S173" s="351"/>
      <c r="T173" s="351"/>
      <c r="U173" s="291"/>
      <c r="V173" s="291"/>
      <c r="W173" s="291"/>
      <c r="X173" s="2"/>
      <c r="Y173" s="2"/>
      <c r="Z173" s="2"/>
      <c r="AA173" s="4"/>
    </row>
    <row r="174" spans="4:27">
      <c r="D174" s="2"/>
      <c r="E174" s="2"/>
      <c r="F174" s="2"/>
      <c r="G174" s="2"/>
      <c r="H174" s="2"/>
      <c r="I174" s="291"/>
      <c r="J174" s="291"/>
      <c r="K174" s="291"/>
      <c r="L174" s="291"/>
      <c r="M174" s="291"/>
      <c r="N174" s="291"/>
      <c r="O174" s="291"/>
      <c r="P174" s="291"/>
      <c r="Q174" s="291"/>
      <c r="R174" s="351"/>
      <c r="S174" s="351"/>
      <c r="T174" s="351"/>
      <c r="U174" s="291"/>
      <c r="V174" s="291"/>
      <c r="W174" s="291"/>
      <c r="X174" s="2"/>
      <c r="Y174" s="2"/>
      <c r="Z174" s="2"/>
      <c r="AA174" s="4"/>
    </row>
    <row r="175" spans="4:27">
      <c r="D175" s="2"/>
      <c r="E175" s="2"/>
      <c r="F175" s="2"/>
      <c r="G175" s="2"/>
      <c r="H175" s="2"/>
      <c r="I175" s="291"/>
      <c r="J175" s="291"/>
      <c r="K175" s="291"/>
      <c r="L175" s="291"/>
      <c r="M175" s="291"/>
      <c r="N175" s="291"/>
      <c r="O175" s="291"/>
      <c r="P175" s="291"/>
      <c r="Q175" s="291"/>
      <c r="R175" s="351"/>
      <c r="S175" s="351"/>
      <c r="T175" s="351"/>
      <c r="U175" s="291"/>
      <c r="V175" s="291"/>
      <c r="W175" s="291"/>
      <c r="X175" s="2"/>
      <c r="Y175" s="2"/>
      <c r="Z175" s="2"/>
      <c r="AA175" s="4"/>
    </row>
    <row r="176" spans="4:27">
      <c r="D176" s="2"/>
      <c r="E176" s="2"/>
      <c r="F176" s="2"/>
      <c r="G176" s="2"/>
      <c r="H176" s="2"/>
      <c r="I176" s="291"/>
      <c r="J176" s="291"/>
      <c r="K176" s="291"/>
      <c r="L176" s="291"/>
      <c r="M176" s="291"/>
      <c r="N176" s="291"/>
      <c r="O176" s="291"/>
      <c r="P176" s="291"/>
      <c r="Q176" s="291"/>
      <c r="R176" s="351"/>
      <c r="S176" s="351"/>
      <c r="T176" s="351"/>
      <c r="U176" s="291"/>
      <c r="V176" s="291"/>
      <c r="W176" s="291"/>
      <c r="X176" s="2"/>
      <c r="Y176" s="2"/>
      <c r="Z176" s="2"/>
      <c r="AA176" s="4"/>
    </row>
    <row r="177" spans="4:27">
      <c r="D177" s="2"/>
      <c r="E177" s="2"/>
      <c r="F177" s="2"/>
      <c r="G177" s="2"/>
      <c r="H177" s="2"/>
      <c r="I177" s="291"/>
      <c r="J177" s="291"/>
      <c r="K177" s="291"/>
      <c r="L177" s="291"/>
      <c r="M177" s="291"/>
      <c r="N177" s="291"/>
      <c r="O177" s="291"/>
      <c r="P177" s="291"/>
      <c r="Q177" s="291"/>
      <c r="R177" s="351"/>
      <c r="S177" s="351"/>
      <c r="T177" s="351"/>
      <c r="U177" s="291"/>
      <c r="V177" s="291"/>
      <c r="W177" s="291"/>
      <c r="X177" s="2"/>
      <c r="Y177" s="2"/>
      <c r="Z177" s="2"/>
      <c r="AA177" s="4"/>
    </row>
    <row r="178" spans="4:27">
      <c r="D178" s="2"/>
      <c r="E178" s="2"/>
      <c r="F178" s="2"/>
      <c r="G178" s="2"/>
      <c r="H178" s="2"/>
      <c r="I178" s="291"/>
      <c r="J178" s="291"/>
      <c r="K178" s="291"/>
      <c r="L178" s="291"/>
      <c r="M178" s="291"/>
      <c r="N178" s="291"/>
      <c r="O178" s="291"/>
      <c r="P178" s="291"/>
      <c r="Q178" s="291"/>
      <c r="R178" s="351"/>
      <c r="S178" s="351"/>
      <c r="T178" s="351"/>
      <c r="U178" s="291"/>
      <c r="V178" s="291"/>
      <c r="W178" s="291"/>
      <c r="X178" s="2"/>
      <c r="Y178" s="2"/>
      <c r="Z178" s="2"/>
      <c r="AA178" s="4"/>
    </row>
    <row r="179" spans="4:27">
      <c r="D179" s="2"/>
      <c r="E179" s="2"/>
      <c r="F179" s="2"/>
      <c r="G179" s="2"/>
      <c r="H179" s="2"/>
      <c r="I179" s="291"/>
      <c r="J179" s="291"/>
      <c r="K179" s="291"/>
      <c r="L179" s="291"/>
      <c r="M179" s="291"/>
      <c r="N179" s="291"/>
      <c r="O179" s="291"/>
      <c r="P179" s="291"/>
      <c r="Q179" s="291"/>
      <c r="R179" s="351"/>
      <c r="S179" s="351"/>
      <c r="T179" s="351"/>
      <c r="U179" s="291"/>
      <c r="V179" s="291"/>
      <c r="W179" s="291"/>
      <c r="X179" s="2"/>
      <c r="Y179" s="2"/>
      <c r="Z179" s="2"/>
      <c r="AA179" s="4"/>
    </row>
    <row r="180" spans="4:27">
      <c r="D180" s="2"/>
      <c r="E180" s="2"/>
      <c r="F180" s="2"/>
      <c r="G180" s="2"/>
      <c r="H180" s="2"/>
      <c r="I180" s="291"/>
      <c r="J180" s="291"/>
      <c r="K180" s="291"/>
      <c r="L180" s="291"/>
      <c r="M180" s="291"/>
      <c r="N180" s="291"/>
      <c r="O180" s="291"/>
      <c r="P180" s="291"/>
      <c r="Q180" s="291"/>
      <c r="R180" s="351"/>
      <c r="S180" s="351"/>
      <c r="T180" s="351"/>
      <c r="U180" s="291"/>
      <c r="V180" s="291"/>
      <c r="W180" s="291"/>
      <c r="X180" s="2"/>
      <c r="Y180" s="2"/>
      <c r="Z180" s="2"/>
      <c r="AA180" s="4"/>
    </row>
    <row r="181" spans="4:27">
      <c r="D181" s="2"/>
      <c r="E181" s="2"/>
      <c r="F181" s="2"/>
      <c r="G181" s="2"/>
      <c r="H181" s="2"/>
      <c r="I181" s="291"/>
      <c r="J181" s="291"/>
      <c r="K181" s="291"/>
      <c r="L181" s="291"/>
      <c r="M181" s="291"/>
      <c r="N181" s="291"/>
      <c r="O181" s="291"/>
      <c r="P181" s="291"/>
      <c r="Q181" s="291"/>
      <c r="R181" s="351"/>
      <c r="S181" s="351"/>
      <c r="T181" s="351"/>
      <c r="U181" s="291"/>
      <c r="V181" s="291"/>
      <c r="W181" s="291"/>
      <c r="X181" s="2"/>
      <c r="Y181" s="2"/>
      <c r="Z181" s="2"/>
      <c r="AA181" s="4"/>
    </row>
    <row r="182" spans="4:27">
      <c r="D182" s="2"/>
      <c r="E182" s="2"/>
      <c r="F182" s="2"/>
      <c r="G182" s="2"/>
      <c r="H182" s="2"/>
      <c r="I182" s="291"/>
      <c r="J182" s="291"/>
      <c r="K182" s="291"/>
      <c r="L182" s="291"/>
      <c r="M182" s="291"/>
      <c r="N182" s="291"/>
      <c r="O182" s="291"/>
      <c r="P182" s="291"/>
      <c r="Q182" s="291"/>
      <c r="R182" s="351"/>
      <c r="S182" s="351"/>
      <c r="T182" s="351"/>
      <c r="U182" s="291"/>
      <c r="V182" s="291"/>
      <c r="W182" s="291"/>
      <c r="X182" s="2"/>
      <c r="Y182" s="2"/>
      <c r="Z182" s="2"/>
      <c r="AA182" s="4"/>
    </row>
    <row r="183" spans="4:27">
      <c r="D183" s="2"/>
      <c r="E183" s="2"/>
      <c r="F183" s="2"/>
      <c r="G183" s="2"/>
      <c r="H183" s="2"/>
      <c r="I183" s="291"/>
      <c r="J183" s="291"/>
      <c r="K183" s="291"/>
      <c r="L183" s="291"/>
      <c r="M183" s="291"/>
      <c r="N183" s="291"/>
      <c r="O183" s="291"/>
      <c r="P183" s="291"/>
      <c r="Q183" s="291"/>
      <c r="R183" s="351"/>
      <c r="S183" s="351"/>
      <c r="T183" s="351"/>
      <c r="U183" s="291"/>
      <c r="V183" s="291"/>
      <c r="W183" s="291"/>
      <c r="X183" s="2"/>
      <c r="Y183" s="2"/>
      <c r="Z183" s="2"/>
      <c r="AA183" s="4"/>
    </row>
    <row r="184" spans="4:27">
      <c r="D184" s="2"/>
      <c r="E184" s="2"/>
      <c r="F184" s="2"/>
      <c r="G184" s="2"/>
      <c r="H184" s="2"/>
      <c r="I184" s="291"/>
      <c r="J184" s="291"/>
      <c r="K184" s="291"/>
      <c r="L184" s="291"/>
      <c r="M184" s="291"/>
      <c r="N184" s="291"/>
      <c r="O184" s="291"/>
      <c r="P184" s="291"/>
      <c r="Q184" s="291"/>
      <c r="R184" s="351"/>
      <c r="S184" s="351"/>
      <c r="T184" s="351"/>
      <c r="U184" s="291"/>
      <c r="V184" s="291"/>
      <c r="W184" s="291"/>
      <c r="X184" s="2"/>
      <c r="Y184" s="2"/>
      <c r="Z184" s="2"/>
      <c r="AA184" s="4"/>
    </row>
    <row r="185" spans="4:27">
      <c r="D185" s="2"/>
      <c r="E185" s="2"/>
      <c r="F185" s="2"/>
      <c r="G185" s="2"/>
      <c r="H185" s="2"/>
      <c r="I185" s="291"/>
      <c r="J185" s="291"/>
      <c r="K185" s="291"/>
      <c r="L185" s="291"/>
      <c r="M185" s="291"/>
      <c r="N185" s="291"/>
      <c r="O185" s="291"/>
      <c r="P185" s="291"/>
      <c r="Q185" s="291"/>
      <c r="R185" s="351"/>
      <c r="S185" s="351"/>
      <c r="T185" s="351"/>
      <c r="U185" s="291"/>
      <c r="V185" s="291"/>
      <c r="W185" s="291"/>
      <c r="X185" s="2"/>
      <c r="Y185" s="2"/>
      <c r="Z185" s="2"/>
      <c r="AA185" s="4"/>
    </row>
    <row r="186" spans="4:27">
      <c r="D186" s="2"/>
      <c r="E186" s="2"/>
      <c r="F186" s="2"/>
      <c r="G186" s="2"/>
      <c r="H186" s="2"/>
      <c r="I186" s="291"/>
      <c r="J186" s="291"/>
      <c r="K186" s="291"/>
      <c r="L186" s="291"/>
      <c r="M186" s="291"/>
      <c r="N186" s="291"/>
      <c r="O186" s="291"/>
      <c r="P186" s="291"/>
      <c r="Q186" s="291"/>
      <c r="R186" s="351"/>
      <c r="S186" s="351"/>
      <c r="T186" s="351"/>
      <c r="U186" s="291"/>
      <c r="V186" s="291"/>
      <c r="W186" s="291"/>
      <c r="X186" s="2"/>
      <c r="Y186" s="2"/>
      <c r="Z186" s="2"/>
      <c r="AA186" s="4"/>
    </row>
    <row r="187" spans="4:27">
      <c r="D187" s="2"/>
      <c r="E187" s="2"/>
      <c r="F187" s="2"/>
      <c r="G187" s="2"/>
      <c r="H187" s="2"/>
      <c r="I187" s="291"/>
      <c r="J187" s="291"/>
      <c r="K187" s="291"/>
      <c r="L187" s="291"/>
      <c r="M187" s="291"/>
      <c r="N187" s="291"/>
      <c r="O187" s="291"/>
      <c r="P187" s="291"/>
      <c r="Q187" s="291"/>
      <c r="R187" s="351"/>
      <c r="S187" s="351"/>
      <c r="T187" s="351"/>
      <c r="U187" s="291"/>
      <c r="V187" s="291"/>
      <c r="W187" s="291"/>
      <c r="X187" s="2"/>
      <c r="Y187" s="2"/>
      <c r="Z187" s="2"/>
      <c r="AA187" s="4"/>
    </row>
    <row r="188" spans="4:27">
      <c r="D188" s="2"/>
      <c r="E188" s="2"/>
      <c r="F188" s="2"/>
      <c r="G188" s="2"/>
      <c r="H188" s="2"/>
      <c r="I188" s="291"/>
      <c r="J188" s="291"/>
      <c r="K188" s="291"/>
      <c r="L188" s="291"/>
      <c r="M188" s="291"/>
      <c r="N188" s="291"/>
      <c r="O188" s="291"/>
      <c r="P188" s="291"/>
      <c r="Q188" s="291"/>
      <c r="R188" s="351"/>
      <c r="S188" s="351"/>
      <c r="T188" s="351"/>
      <c r="U188" s="291"/>
      <c r="V188" s="291"/>
      <c r="W188" s="291"/>
      <c r="X188" s="2"/>
      <c r="Y188" s="2"/>
      <c r="Z188" s="2"/>
      <c r="AA188" s="4"/>
    </row>
    <row r="189" spans="4:27">
      <c r="D189" s="2"/>
      <c r="E189" s="2"/>
      <c r="F189" s="2"/>
      <c r="G189" s="2"/>
      <c r="H189" s="2"/>
      <c r="I189" s="291"/>
      <c r="J189" s="291"/>
      <c r="K189" s="291"/>
      <c r="L189" s="291"/>
      <c r="M189" s="291"/>
      <c r="N189" s="291"/>
      <c r="O189" s="291"/>
      <c r="P189" s="291"/>
      <c r="Q189" s="291"/>
      <c r="R189" s="351"/>
      <c r="S189" s="351"/>
      <c r="T189" s="351"/>
      <c r="U189" s="291"/>
      <c r="V189" s="291"/>
      <c r="W189" s="291"/>
      <c r="X189" s="2"/>
      <c r="Y189" s="2"/>
      <c r="Z189" s="2"/>
      <c r="AA189" s="4"/>
    </row>
    <row r="190" spans="4:27">
      <c r="D190" s="2"/>
      <c r="E190" s="2"/>
      <c r="F190" s="2"/>
      <c r="G190" s="2"/>
      <c r="H190" s="2"/>
      <c r="I190" s="291"/>
      <c r="J190" s="291"/>
      <c r="K190" s="291"/>
      <c r="L190" s="291"/>
      <c r="M190" s="291"/>
      <c r="N190" s="291"/>
      <c r="O190" s="291"/>
      <c r="P190" s="291"/>
      <c r="Q190" s="291"/>
      <c r="R190" s="351"/>
      <c r="S190" s="351"/>
      <c r="T190" s="351"/>
      <c r="U190" s="291"/>
      <c r="V190" s="291"/>
      <c r="W190" s="291"/>
      <c r="X190" s="2"/>
      <c r="Y190" s="2"/>
      <c r="Z190" s="2"/>
      <c r="AA190" s="4"/>
    </row>
    <row r="191" spans="4:27">
      <c r="D191" s="2"/>
      <c r="E191" s="2"/>
      <c r="F191" s="2"/>
      <c r="G191" s="2"/>
      <c r="H191" s="2"/>
      <c r="I191" s="291"/>
      <c r="J191" s="291"/>
      <c r="K191" s="291"/>
      <c r="L191" s="291"/>
      <c r="M191" s="291"/>
      <c r="N191" s="291"/>
      <c r="O191" s="291"/>
      <c r="P191" s="291"/>
      <c r="Q191" s="291"/>
      <c r="R191" s="351"/>
      <c r="S191" s="351"/>
      <c r="T191" s="351"/>
      <c r="U191" s="291"/>
      <c r="V191" s="291"/>
      <c r="W191" s="291"/>
      <c r="X191" s="2"/>
      <c r="Y191" s="2"/>
      <c r="Z191" s="2"/>
      <c r="AA191" s="4"/>
    </row>
    <row r="192" spans="4:27">
      <c r="D192" s="2"/>
      <c r="E192" s="2"/>
      <c r="F192" s="2"/>
      <c r="G192" s="2"/>
      <c r="H192" s="2"/>
      <c r="I192" s="291"/>
      <c r="J192" s="291"/>
      <c r="K192" s="291"/>
      <c r="L192" s="291"/>
      <c r="M192" s="291"/>
      <c r="N192" s="291"/>
      <c r="O192" s="291"/>
      <c r="P192" s="291"/>
      <c r="Q192" s="291"/>
      <c r="R192" s="351"/>
      <c r="S192" s="351"/>
      <c r="T192" s="351"/>
      <c r="U192" s="291"/>
      <c r="V192" s="291"/>
      <c r="W192" s="291"/>
      <c r="X192" s="2"/>
      <c r="Y192" s="2"/>
      <c r="Z192" s="2"/>
      <c r="AA192" s="4"/>
    </row>
    <row r="193" spans="4:27">
      <c r="D193" s="2"/>
      <c r="E193" s="2"/>
      <c r="F193" s="2"/>
      <c r="G193" s="2"/>
      <c r="H193" s="2"/>
      <c r="I193" s="291"/>
      <c r="J193" s="291"/>
      <c r="K193" s="291"/>
      <c r="L193" s="291"/>
      <c r="M193" s="291"/>
      <c r="N193" s="291"/>
      <c r="O193" s="291"/>
      <c r="P193" s="291"/>
      <c r="Q193" s="291"/>
      <c r="R193" s="351"/>
      <c r="S193" s="351"/>
      <c r="T193" s="351"/>
      <c r="U193" s="291"/>
      <c r="V193" s="291"/>
      <c r="W193" s="291"/>
      <c r="X193" s="2"/>
      <c r="Y193" s="2"/>
      <c r="Z193" s="2"/>
      <c r="AA193" s="4"/>
    </row>
    <row r="194" spans="4:27">
      <c r="D194" s="2"/>
      <c r="E194" s="2"/>
      <c r="F194" s="2"/>
      <c r="G194" s="2"/>
      <c r="H194" s="2"/>
      <c r="I194" s="291"/>
      <c r="J194" s="291"/>
      <c r="K194" s="291"/>
      <c r="L194" s="291"/>
      <c r="M194" s="291"/>
      <c r="N194" s="291"/>
      <c r="O194" s="291"/>
      <c r="P194" s="291"/>
      <c r="Q194" s="291"/>
      <c r="R194" s="351"/>
      <c r="S194" s="351"/>
      <c r="T194" s="351"/>
      <c r="U194" s="291"/>
      <c r="V194" s="291"/>
      <c r="W194" s="291"/>
      <c r="X194" s="2"/>
      <c r="Y194" s="2"/>
      <c r="Z194" s="2"/>
      <c r="AA194" s="4"/>
    </row>
    <row r="195" spans="4:27">
      <c r="D195" s="2"/>
      <c r="E195" s="2"/>
      <c r="F195" s="2"/>
      <c r="G195" s="2"/>
      <c r="H195" s="2"/>
      <c r="I195" s="291"/>
      <c r="J195" s="291"/>
      <c r="K195" s="291"/>
      <c r="L195" s="291"/>
      <c r="M195" s="291"/>
      <c r="N195" s="291"/>
      <c r="O195" s="291"/>
      <c r="P195" s="291"/>
      <c r="Q195" s="291"/>
      <c r="R195" s="351"/>
      <c r="S195" s="351"/>
      <c r="T195" s="351"/>
      <c r="U195" s="291"/>
      <c r="V195" s="291"/>
      <c r="W195" s="291"/>
      <c r="X195" s="2"/>
      <c r="Y195" s="2"/>
      <c r="Z195" s="2"/>
      <c r="AA195" s="4"/>
    </row>
    <row r="196" spans="4:27">
      <c r="D196" s="2"/>
      <c r="E196" s="2"/>
      <c r="F196" s="2"/>
      <c r="G196" s="2"/>
      <c r="H196" s="2"/>
      <c r="I196" s="291"/>
      <c r="J196" s="291"/>
      <c r="K196" s="291"/>
      <c r="L196" s="291"/>
      <c r="M196" s="291"/>
      <c r="N196" s="291"/>
      <c r="O196" s="291"/>
      <c r="P196" s="291"/>
      <c r="Q196" s="291"/>
      <c r="R196" s="351"/>
      <c r="S196" s="351"/>
      <c r="T196" s="351"/>
      <c r="U196" s="291"/>
      <c r="V196" s="291"/>
      <c r="W196" s="291"/>
      <c r="X196" s="2"/>
      <c r="Y196" s="2"/>
      <c r="Z196" s="2"/>
      <c r="AA196" s="4"/>
    </row>
    <row r="197" spans="4:27">
      <c r="D197" s="2"/>
      <c r="E197" s="2"/>
      <c r="F197" s="2"/>
      <c r="G197" s="2"/>
      <c r="H197" s="2"/>
      <c r="I197" s="291"/>
      <c r="J197" s="291"/>
      <c r="K197" s="291"/>
      <c r="L197" s="291"/>
      <c r="M197" s="291"/>
      <c r="N197" s="291"/>
      <c r="O197" s="291"/>
      <c r="P197" s="291"/>
      <c r="Q197" s="291"/>
      <c r="R197" s="351"/>
      <c r="S197" s="351"/>
      <c r="T197" s="351"/>
      <c r="U197" s="291"/>
      <c r="V197" s="291"/>
      <c r="W197" s="291"/>
      <c r="X197" s="2"/>
      <c r="Y197" s="2"/>
      <c r="Z197" s="2"/>
      <c r="AA197" s="4"/>
    </row>
    <row r="198" spans="4:27">
      <c r="D198" s="2"/>
      <c r="E198" s="2"/>
      <c r="F198" s="2"/>
      <c r="G198" s="2"/>
      <c r="H198" s="2"/>
      <c r="I198" s="291"/>
      <c r="J198" s="291"/>
      <c r="K198" s="291"/>
      <c r="L198" s="291"/>
      <c r="M198" s="291"/>
      <c r="N198" s="291"/>
      <c r="O198" s="291"/>
      <c r="P198" s="291"/>
      <c r="Q198" s="291"/>
      <c r="R198" s="351"/>
      <c r="S198" s="351"/>
      <c r="T198" s="351"/>
      <c r="U198" s="291"/>
      <c r="V198" s="291"/>
      <c r="W198" s="291"/>
      <c r="X198" s="2"/>
      <c r="Y198" s="2"/>
      <c r="Z198" s="2"/>
      <c r="AA198" s="4"/>
    </row>
    <row r="199" spans="4:27">
      <c r="D199" s="2"/>
      <c r="E199" s="2"/>
      <c r="F199" s="2"/>
      <c r="G199" s="2"/>
      <c r="H199" s="2"/>
      <c r="I199" s="291"/>
      <c r="J199" s="291"/>
      <c r="K199" s="291"/>
      <c r="L199" s="291"/>
      <c r="M199" s="291"/>
      <c r="N199" s="291"/>
      <c r="O199" s="291"/>
      <c r="P199" s="291"/>
      <c r="Q199" s="291"/>
      <c r="R199" s="351"/>
      <c r="S199" s="351"/>
      <c r="T199" s="351"/>
      <c r="U199" s="291"/>
      <c r="V199" s="291"/>
      <c r="W199" s="291"/>
      <c r="X199" s="2"/>
      <c r="Y199" s="2"/>
      <c r="Z199" s="2"/>
      <c r="AA199" s="4"/>
    </row>
    <row r="200" spans="4:27">
      <c r="D200" s="2"/>
      <c r="E200" s="2"/>
      <c r="F200" s="2"/>
      <c r="G200" s="2"/>
      <c r="H200" s="2"/>
      <c r="I200" s="291"/>
      <c r="J200" s="291"/>
      <c r="K200" s="291"/>
      <c r="L200" s="291"/>
      <c r="M200" s="291"/>
      <c r="N200" s="291"/>
      <c r="O200" s="291"/>
      <c r="P200" s="291"/>
      <c r="Q200" s="291"/>
      <c r="R200" s="351"/>
      <c r="S200" s="351"/>
      <c r="T200" s="351"/>
      <c r="U200" s="291"/>
      <c r="V200" s="291"/>
      <c r="W200" s="291"/>
      <c r="X200" s="2"/>
      <c r="Y200" s="2"/>
      <c r="Z200" s="2"/>
      <c r="AA200" s="4"/>
    </row>
    <row r="201" spans="4:27">
      <c r="D201" s="2"/>
      <c r="E201" s="2"/>
      <c r="F201" s="2"/>
      <c r="G201" s="2"/>
      <c r="H201" s="2"/>
      <c r="I201" s="291"/>
      <c r="J201" s="291"/>
      <c r="K201" s="291"/>
      <c r="L201" s="291"/>
      <c r="M201" s="291"/>
      <c r="N201" s="291"/>
      <c r="O201" s="291"/>
      <c r="P201" s="291"/>
      <c r="Q201" s="291"/>
      <c r="R201" s="351"/>
      <c r="S201" s="351"/>
      <c r="T201" s="351"/>
      <c r="U201" s="291"/>
      <c r="V201" s="291"/>
      <c r="W201" s="291"/>
      <c r="X201" s="2"/>
      <c r="Y201" s="2"/>
      <c r="Z201" s="2"/>
      <c r="AA201" s="4"/>
    </row>
    <row r="202" spans="4:27">
      <c r="D202" s="2"/>
      <c r="E202" s="2"/>
      <c r="F202" s="2"/>
      <c r="G202" s="2"/>
      <c r="H202" s="2"/>
      <c r="I202" s="291"/>
      <c r="J202" s="291"/>
      <c r="K202" s="291"/>
      <c r="L202" s="291"/>
      <c r="M202" s="291"/>
      <c r="N202" s="291"/>
      <c r="O202" s="291"/>
      <c r="P202" s="291"/>
      <c r="Q202" s="291"/>
      <c r="R202" s="351"/>
      <c r="S202" s="351"/>
      <c r="T202" s="351"/>
      <c r="U202" s="291"/>
      <c r="V202" s="291"/>
      <c r="W202" s="291"/>
      <c r="X202" s="2"/>
      <c r="Y202" s="2"/>
      <c r="Z202" s="2"/>
      <c r="AA202" s="4"/>
    </row>
    <row r="203" spans="4:27">
      <c r="D203" s="2"/>
      <c r="E203" s="2"/>
      <c r="F203" s="2"/>
      <c r="G203" s="2"/>
      <c r="H203" s="2"/>
      <c r="I203" s="291"/>
      <c r="J203" s="291"/>
      <c r="K203" s="291"/>
      <c r="L203" s="291"/>
      <c r="M203" s="291"/>
      <c r="N203" s="291"/>
      <c r="O203" s="291"/>
      <c r="P203" s="291"/>
      <c r="Q203" s="291"/>
      <c r="R203" s="351"/>
      <c r="S203" s="351"/>
      <c r="T203" s="351"/>
      <c r="U203" s="291"/>
      <c r="V203" s="291"/>
      <c r="W203" s="291"/>
      <c r="X203" s="2"/>
      <c r="Y203" s="2"/>
      <c r="Z203" s="2"/>
      <c r="AA203" s="4"/>
    </row>
    <row r="204" spans="4:27">
      <c r="D204" s="2"/>
      <c r="E204" s="2"/>
      <c r="F204" s="2"/>
      <c r="G204" s="2"/>
      <c r="H204" s="2"/>
      <c r="I204" s="291"/>
      <c r="J204" s="291"/>
      <c r="K204" s="291"/>
      <c r="L204" s="291"/>
      <c r="M204" s="291"/>
      <c r="N204" s="291"/>
      <c r="O204" s="291"/>
      <c r="P204" s="291"/>
      <c r="Q204" s="291"/>
      <c r="R204" s="351"/>
      <c r="S204" s="351"/>
      <c r="T204" s="351"/>
      <c r="U204" s="291"/>
      <c r="V204" s="291"/>
      <c r="W204" s="291"/>
      <c r="X204" s="2"/>
      <c r="Y204" s="2"/>
      <c r="Z204" s="2"/>
      <c r="AA204" s="4"/>
    </row>
    <row r="205" spans="4:27">
      <c r="D205" s="2"/>
      <c r="E205" s="2"/>
      <c r="F205" s="2"/>
      <c r="G205" s="2"/>
      <c r="H205" s="2"/>
      <c r="I205" s="291"/>
      <c r="J205" s="291"/>
      <c r="K205" s="291"/>
      <c r="L205" s="291"/>
      <c r="M205" s="291"/>
      <c r="N205" s="291"/>
      <c r="O205" s="291"/>
      <c r="P205" s="291"/>
      <c r="Q205" s="291"/>
      <c r="R205" s="351"/>
      <c r="S205" s="351"/>
      <c r="T205" s="351"/>
      <c r="U205" s="291"/>
      <c r="V205" s="291"/>
      <c r="W205" s="291"/>
      <c r="X205" s="2"/>
      <c r="Y205" s="2"/>
      <c r="Z205" s="2"/>
      <c r="AA205" s="4"/>
    </row>
    <row r="206" spans="4:27">
      <c r="D206" s="2"/>
      <c r="E206" s="2"/>
      <c r="F206" s="2"/>
      <c r="G206" s="2"/>
      <c r="H206" s="2"/>
      <c r="I206" s="291"/>
      <c r="J206" s="291"/>
      <c r="K206" s="291"/>
      <c r="L206" s="291"/>
      <c r="M206" s="291"/>
      <c r="N206" s="291"/>
      <c r="O206" s="291"/>
      <c r="P206" s="291"/>
      <c r="Q206" s="291"/>
      <c r="R206" s="351"/>
      <c r="S206" s="351"/>
      <c r="T206" s="351"/>
      <c r="U206" s="291"/>
      <c r="V206" s="291"/>
      <c r="W206" s="291"/>
      <c r="X206" s="2"/>
      <c r="Y206" s="2"/>
      <c r="Z206" s="2"/>
      <c r="AA206" s="4"/>
    </row>
    <row r="207" spans="4:27">
      <c r="D207" s="2"/>
      <c r="E207" s="2"/>
      <c r="F207" s="2"/>
      <c r="G207" s="2"/>
      <c r="H207" s="2"/>
      <c r="I207" s="291"/>
      <c r="J207" s="291"/>
      <c r="K207" s="291"/>
      <c r="L207" s="291"/>
      <c r="M207" s="291"/>
      <c r="N207" s="291"/>
      <c r="O207" s="291"/>
      <c r="P207" s="291"/>
      <c r="Q207" s="291"/>
      <c r="R207" s="351"/>
      <c r="S207" s="351"/>
      <c r="T207" s="351"/>
      <c r="U207" s="291"/>
      <c r="V207" s="291"/>
      <c r="W207" s="291"/>
      <c r="X207" s="2"/>
      <c r="Y207" s="2"/>
      <c r="Z207" s="2"/>
      <c r="AA207" s="4"/>
    </row>
    <row r="208" spans="4:27">
      <c r="D208" s="2"/>
      <c r="E208" s="2"/>
      <c r="F208" s="2"/>
      <c r="G208" s="2"/>
      <c r="H208" s="2"/>
      <c r="I208" s="291"/>
      <c r="J208" s="291"/>
      <c r="K208" s="291"/>
      <c r="L208" s="291"/>
      <c r="M208" s="291"/>
      <c r="N208" s="291"/>
      <c r="O208" s="291"/>
      <c r="P208" s="291"/>
      <c r="Q208" s="291"/>
      <c r="R208" s="351"/>
      <c r="S208" s="351"/>
      <c r="T208" s="351"/>
      <c r="U208" s="291"/>
      <c r="V208" s="291"/>
      <c r="W208" s="291"/>
      <c r="X208" s="2"/>
      <c r="Y208" s="2"/>
      <c r="Z208" s="2"/>
      <c r="AA208" s="4"/>
    </row>
    <row r="209" spans="4:27">
      <c r="D209" s="2"/>
      <c r="E209" s="2"/>
      <c r="F209" s="2"/>
      <c r="G209" s="2"/>
      <c r="H209" s="2"/>
      <c r="I209" s="291"/>
      <c r="J209" s="291"/>
      <c r="K209" s="291"/>
      <c r="L209" s="291"/>
      <c r="M209" s="291"/>
      <c r="N209" s="291"/>
      <c r="O209" s="291"/>
      <c r="P209" s="291"/>
      <c r="Q209" s="291"/>
      <c r="R209" s="351"/>
      <c r="S209" s="351"/>
      <c r="T209" s="351"/>
      <c r="U209" s="291"/>
      <c r="V209" s="291"/>
      <c r="W209" s="291"/>
      <c r="X209" s="2"/>
      <c r="Y209" s="2"/>
      <c r="Z209" s="2"/>
      <c r="AA209" s="4"/>
    </row>
    <row r="210" spans="4:27">
      <c r="D210" s="2"/>
      <c r="E210" s="2"/>
      <c r="F210" s="2"/>
      <c r="G210" s="2"/>
      <c r="H210" s="2"/>
      <c r="I210" s="291"/>
      <c r="J210" s="291"/>
      <c r="K210" s="291"/>
      <c r="L210" s="291"/>
      <c r="M210" s="291"/>
      <c r="N210" s="291"/>
      <c r="O210" s="291"/>
      <c r="P210" s="291"/>
      <c r="Q210" s="291"/>
      <c r="R210" s="351"/>
      <c r="S210" s="351"/>
      <c r="T210" s="351"/>
      <c r="U210" s="291"/>
      <c r="V210" s="291"/>
      <c r="W210" s="291"/>
      <c r="X210" s="2"/>
      <c r="Y210" s="2"/>
      <c r="Z210" s="2"/>
      <c r="AA210" s="4"/>
    </row>
    <row r="211" spans="4:27">
      <c r="D211" s="2"/>
      <c r="E211" s="2"/>
      <c r="F211" s="2"/>
      <c r="G211" s="2"/>
      <c r="H211" s="2"/>
      <c r="I211" s="291"/>
      <c r="J211" s="291"/>
      <c r="K211" s="291"/>
      <c r="L211" s="291"/>
      <c r="M211" s="291"/>
      <c r="N211" s="291"/>
      <c r="O211" s="291"/>
      <c r="P211" s="291"/>
      <c r="Q211" s="291"/>
      <c r="R211" s="351"/>
      <c r="S211" s="351"/>
      <c r="T211" s="351"/>
      <c r="U211" s="291"/>
      <c r="V211" s="291"/>
      <c r="W211" s="291"/>
      <c r="X211" s="2"/>
      <c r="Y211" s="2"/>
      <c r="Z211" s="2"/>
      <c r="AA211" s="4"/>
    </row>
    <row r="212" spans="4:27">
      <c r="D212" s="2"/>
      <c r="E212" s="2"/>
      <c r="F212" s="2"/>
      <c r="G212" s="2"/>
      <c r="H212" s="2"/>
      <c r="I212" s="291"/>
      <c r="J212" s="291"/>
      <c r="K212" s="291"/>
      <c r="L212" s="291"/>
      <c r="M212" s="291"/>
      <c r="N212" s="291"/>
      <c r="O212" s="291"/>
      <c r="P212" s="291"/>
      <c r="Q212" s="291"/>
      <c r="R212" s="351"/>
      <c r="S212" s="351"/>
      <c r="T212" s="351"/>
      <c r="U212" s="291"/>
      <c r="V212" s="291"/>
      <c r="W212" s="291"/>
      <c r="X212" s="2"/>
      <c r="Y212" s="2"/>
      <c r="Z212" s="2"/>
      <c r="AA212" s="4"/>
    </row>
    <row r="213" spans="4:27">
      <c r="D213" s="2"/>
      <c r="E213" s="2"/>
      <c r="F213" s="2"/>
      <c r="G213" s="2"/>
      <c r="H213" s="2"/>
      <c r="I213" s="291"/>
      <c r="J213" s="291"/>
      <c r="K213" s="291"/>
      <c r="L213" s="291"/>
      <c r="M213" s="291"/>
      <c r="N213" s="291"/>
      <c r="O213" s="291"/>
      <c r="P213" s="291"/>
      <c r="Q213" s="291"/>
      <c r="R213" s="351"/>
      <c r="S213" s="351"/>
      <c r="T213" s="351"/>
      <c r="U213" s="291"/>
      <c r="V213" s="291"/>
      <c r="W213" s="291"/>
      <c r="X213" s="2"/>
      <c r="Y213" s="2"/>
      <c r="Z213" s="2"/>
      <c r="AA213" s="4"/>
    </row>
    <row r="214" spans="4:27">
      <c r="D214" s="2"/>
      <c r="E214" s="2"/>
      <c r="F214" s="2"/>
      <c r="G214" s="2"/>
      <c r="H214" s="2"/>
      <c r="I214" s="291"/>
      <c r="J214" s="291"/>
      <c r="K214" s="291"/>
      <c r="L214" s="291"/>
      <c r="M214" s="291"/>
      <c r="N214" s="291"/>
      <c r="O214" s="291"/>
      <c r="P214" s="291"/>
      <c r="Q214" s="291"/>
      <c r="R214" s="351"/>
      <c r="S214" s="351"/>
      <c r="T214" s="351"/>
      <c r="U214" s="291"/>
      <c r="V214" s="291"/>
      <c r="W214" s="291"/>
      <c r="X214" s="2"/>
      <c r="Y214" s="2"/>
      <c r="Z214" s="2"/>
      <c r="AA214" s="4"/>
    </row>
    <row r="215" spans="4:27">
      <c r="D215" s="2"/>
      <c r="E215" s="2"/>
      <c r="F215" s="2"/>
      <c r="G215" s="2"/>
      <c r="H215" s="2"/>
      <c r="I215" s="291"/>
      <c r="J215" s="291"/>
      <c r="K215" s="291"/>
      <c r="L215" s="291"/>
      <c r="M215" s="291"/>
      <c r="N215" s="291"/>
      <c r="O215" s="291"/>
      <c r="P215" s="291"/>
      <c r="Q215" s="291"/>
      <c r="R215" s="351"/>
      <c r="S215" s="351"/>
      <c r="T215" s="351"/>
      <c r="U215" s="291"/>
      <c r="V215" s="291"/>
      <c r="W215" s="291"/>
      <c r="X215" s="2"/>
      <c r="Y215" s="2"/>
      <c r="Z215" s="2"/>
      <c r="AA215" s="4"/>
    </row>
    <row r="216" spans="4:27">
      <c r="D216" s="2"/>
      <c r="E216" s="2"/>
      <c r="F216" s="2"/>
      <c r="G216" s="2"/>
      <c r="H216" s="2"/>
      <c r="I216" s="291"/>
      <c r="J216" s="291"/>
      <c r="K216" s="291"/>
      <c r="L216" s="291"/>
      <c r="M216" s="291"/>
      <c r="N216" s="291"/>
      <c r="O216" s="291"/>
      <c r="P216" s="291"/>
      <c r="Q216" s="291"/>
      <c r="R216" s="351"/>
      <c r="S216" s="351"/>
      <c r="T216" s="351"/>
      <c r="U216" s="291"/>
      <c r="V216" s="291"/>
      <c r="W216" s="291"/>
      <c r="X216" s="2"/>
      <c r="Y216" s="2"/>
      <c r="Z216" s="2"/>
      <c r="AA216" s="4"/>
    </row>
    <row r="217" spans="4:27">
      <c r="D217" s="2"/>
      <c r="E217" s="2"/>
      <c r="F217" s="2"/>
      <c r="G217" s="2"/>
      <c r="H217" s="2"/>
      <c r="I217" s="291"/>
      <c r="J217" s="291"/>
      <c r="K217" s="291"/>
      <c r="L217" s="291"/>
      <c r="M217" s="291"/>
      <c r="N217" s="291"/>
      <c r="O217" s="291"/>
      <c r="P217" s="291"/>
      <c r="Q217" s="291"/>
      <c r="R217" s="351"/>
      <c r="S217" s="351"/>
      <c r="T217" s="351"/>
      <c r="U217" s="291"/>
      <c r="V217" s="291"/>
      <c r="W217" s="291"/>
      <c r="X217" s="2"/>
      <c r="Y217" s="2"/>
      <c r="Z217" s="2"/>
      <c r="AA217" s="4"/>
    </row>
    <row r="218" spans="4:27">
      <c r="D218" s="2"/>
      <c r="E218" s="2"/>
      <c r="F218" s="2"/>
      <c r="G218" s="2"/>
      <c r="H218" s="2"/>
      <c r="I218" s="291"/>
      <c r="J218" s="291"/>
      <c r="K218" s="291"/>
      <c r="L218" s="291"/>
      <c r="M218" s="291"/>
      <c r="N218" s="291"/>
      <c r="O218" s="291"/>
      <c r="P218" s="291"/>
      <c r="Q218" s="291"/>
      <c r="R218" s="351"/>
      <c r="S218" s="351"/>
      <c r="T218" s="351"/>
      <c r="U218" s="291"/>
      <c r="V218" s="291"/>
      <c r="W218" s="291"/>
      <c r="X218" s="2"/>
      <c r="Y218" s="2"/>
      <c r="Z218" s="2"/>
      <c r="AA218" s="4"/>
    </row>
    <row r="219" spans="4:27">
      <c r="D219" s="2"/>
      <c r="E219" s="2"/>
      <c r="F219" s="2"/>
      <c r="G219" s="2"/>
      <c r="H219" s="2"/>
      <c r="I219" s="291"/>
      <c r="J219" s="291"/>
      <c r="K219" s="291"/>
      <c r="L219" s="291"/>
      <c r="M219" s="291"/>
      <c r="N219" s="291"/>
      <c r="O219" s="291"/>
      <c r="P219" s="291"/>
      <c r="Q219" s="291"/>
      <c r="R219" s="351"/>
      <c r="S219" s="351"/>
      <c r="T219" s="351"/>
      <c r="U219" s="291"/>
      <c r="V219" s="291"/>
      <c r="W219" s="291"/>
      <c r="X219" s="2"/>
      <c r="Y219" s="2"/>
      <c r="Z219" s="2"/>
      <c r="AA219" s="4"/>
    </row>
    <row r="220" spans="4:27">
      <c r="D220" s="2"/>
      <c r="E220" s="2"/>
      <c r="F220" s="2"/>
      <c r="G220" s="2"/>
      <c r="H220" s="2"/>
      <c r="I220" s="291"/>
      <c r="J220" s="291"/>
      <c r="K220" s="291"/>
      <c r="L220" s="291"/>
      <c r="M220" s="291"/>
      <c r="N220" s="291"/>
      <c r="O220" s="291"/>
      <c r="P220" s="291"/>
      <c r="Q220" s="291"/>
      <c r="R220" s="351"/>
      <c r="S220" s="351"/>
      <c r="T220" s="351"/>
      <c r="U220" s="291"/>
      <c r="V220" s="291"/>
      <c r="W220" s="291"/>
      <c r="X220" s="2"/>
      <c r="Y220" s="2"/>
      <c r="Z220" s="2"/>
      <c r="AA220" s="4"/>
    </row>
    <row r="221" spans="4:27">
      <c r="D221" s="2"/>
      <c r="E221" s="2"/>
      <c r="F221" s="2"/>
      <c r="G221" s="2"/>
      <c r="H221" s="2"/>
      <c r="I221" s="291"/>
      <c r="J221" s="291"/>
      <c r="K221" s="291"/>
      <c r="L221" s="291"/>
      <c r="M221" s="291"/>
      <c r="N221" s="291"/>
      <c r="O221" s="291"/>
      <c r="P221" s="291"/>
      <c r="Q221" s="291"/>
      <c r="R221" s="351"/>
      <c r="S221" s="351"/>
      <c r="T221" s="351"/>
      <c r="U221" s="291"/>
      <c r="V221" s="291"/>
      <c r="W221" s="291"/>
      <c r="X221" s="2"/>
      <c r="Y221" s="2"/>
      <c r="Z221" s="2"/>
      <c r="AA221" s="4"/>
    </row>
    <row r="222" spans="4:27">
      <c r="D222" s="2"/>
      <c r="E222" s="2"/>
      <c r="F222" s="2"/>
      <c r="G222" s="2"/>
      <c r="H222" s="2"/>
      <c r="I222" s="291"/>
      <c r="J222" s="291"/>
      <c r="K222" s="291"/>
      <c r="L222" s="291"/>
      <c r="M222" s="291"/>
      <c r="N222" s="291"/>
      <c r="O222" s="291"/>
      <c r="P222" s="291"/>
      <c r="Q222" s="291"/>
      <c r="R222" s="351"/>
      <c r="S222" s="351"/>
      <c r="T222" s="351"/>
      <c r="U222" s="291"/>
      <c r="V222" s="291"/>
      <c r="W222" s="291"/>
      <c r="X222" s="2"/>
      <c r="Y222" s="2"/>
      <c r="Z222" s="2"/>
      <c r="AA222" s="4"/>
    </row>
    <row r="223" spans="4:27">
      <c r="D223" s="2"/>
      <c r="E223" s="2"/>
      <c r="F223" s="2"/>
      <c r="G223" s="2"/>
      <c r="H223" s="2"/>
      <c r="I223" s="291"/>
      <c r="J223" s="291"/>
      <c r="K223" s="291"/>
      <c r="L223" s="291"/>
      <c r="M223" s="291"/>
      <c r="N223" s="291"/>
      <c r="O223" s="291"/>
      <c r="P223" s="291"/>
      <c r="Q223" s="291"/>
      <c r="R223" s="351"/>
      <c r="S223" s="351"/>
      <c r="T223" s="351"/>
      <c r="U223" s="291"/>
      <c r="V223" s="291"/>
      <c r="W223" s="291"/>
      <c r="X223" s="2"/>
      <c r="Y223" s="2"/>
      <c r="Z223" s="2"/>
      <c r="AA223" s="4"/>
    </row>
    <row r="224" spans="4:27">
      <c r="D224" s="2"/>
      <c r="E224" s="2"/>
      <c r="F224" s="2"/>
      <c r="G224" s="2"/>
      <c r="H224" s="2"/>
      <c r="I224" s="291"/>
      <c r="J224" s="291"/>
      <c r="K224" s="291"/>
      <c r="L224" s="291"/>
      <c r="M224" s="291"/>
      <c r="N224" s="291"/>
      <c r="O224" s="291"/>
      <c r="P224" s="291"/>
      <c r="Q224" s="291"/>
      <c r="R224" s="351"/>
      <c r="S224" s="351"/>
      <c r="T224" s="351"/>
      <c r="U224" s="291"/>
      <c r="V224" s="291"/>
      <c r="W224" s="291"/>
      <c r="X224" s="2"/>
      <c r="Y224" s="2"/>
      <c r="Z224" s="2"/>
      <c r="AA224" s="4"/>
    </row>
    <row r="225" spans="4:27">
      <c r="D225" s="2"/>
      <c r="E225" s="2"/>
      <c r="F225" s="2"/>
      <c r="G225" s="2"/>
      <c r="H225" s="2"/>
      <c r="I225" s="291"/>
      <c r="J225" s="291"/>
      <c r="K225" s="291"/>
      <c r="L225" s="291"/>
      <c r="M225" s="291"/>
      <c r="N225" s="291"/>
      <c r="O225" s="291"/>
      <c r="P225" s="291"/>
      <c r="Q225" s="291"/>
      <c r="R225" s="351"/>
      <c r="S225" s="351"/>
      <c r="T225" s="351"/>
      <c r="U225" s="291"/>
      <c r="V225" s="291"/>
      <c r="W225" s="291"/>
      <c r="X225" s="2"/>
      <c r="Y225" s="2"/>
      <c r="Z225" s="2"/>
      <c r="AA225" s="4"/>
    </row>
    <row r="226" spans="4:27">
      <c r="D226" s="2"/>
      <c r="E226" s="2"/>
      <c r="F226" s="2"/>
      <c r="G226" s="2"/>
      <c r="H226" s="2"/>
      <c r="I226" s="291"/>
      <c r="J226" s="291"/>
      <c r="K226" s="291"/>
      <c r="L226" s="291"/>
      <c r="M226" s="291"/>
      <c r="N226" s="291"/>
      <c r="O226" s="291"/>
      <c r="P226" s="291"/>
      <c r="Q226" s="291"/>
      <c r="R226" s="351"/>
      <c r="S226" s="351"/>
      <c r="T226" s="351"/>
      <c r="U226" s="291"/>
      <c r="V226" s="291"/>
      <c r="W226" s="291"/>
      <c r="X226" s="2"/>
      <c r="Y226" s="2"/>
      <c r="Z226" s="2"/>
      <c r="AA226" s="4"/>
    </row>
    <row r="227" spans="4:27">
      <c r="D227" s="2"/>
      <c r="E227" s="2"/>
      <c r="F227" s="2"/>
      <c r="G227" s="2"/>
      <c r="H227" s="2"/>
      <c r="I227" s="291"/>
      <c r="J227" s="291"/>
      <c r="K227" s="291"/>
      <c r="L227" s="291"/>
      <c r="M227" s="291"/>
      <c r="N227" s="291"/>
      <c r="O227" s="291"/>
      <c r="P227" s="291"/>
      <c r="Q227" s="291"/>
      <c r="R227" s="351"/>
      <c r="S227" s="351"/>
      <c r="T227" s="351"/>
      <c r="U227" s="291"/>
      <c r="V227" s="291"/>
      <c r="W227" s="291"/>
      <c r="X227" s="2"/>
      <c r="Y227" s="2"/>
      <c r="Z227" s="2"/>
      <c r="AA227" s="4"/>
    </row>
    <row r="228" spans="4:27">
      <c r="D228" s="2"/>
      <c r="E228" s="2"/>
      <c r="F228" s="2"/>
      <c r="G228" s="2"/>
      <c r="H228" s="2"/>
      <c r="I228" s="291"/>
      <c r="J228" s="291"/>
      <c r="K228" s="291"/>
      <c r="L228" s="291"/>
      <c r="M228" s="291"/>
      <c r="N228" s="291"/>
      <c r="O228" s="291"/>
      <c r="P228" s="291"/>
      <c r="Q228" s="291"/>
      <c r="R228" s="351"/>
      <c r="S228" s="351"/>
      <c r="T228" s="351"/>
      <c r="U228" s="291"/>
      <c r="V228" s="291"/>
      <c r="W228" s="291"/>
      <c r="X228" s="2"/>
      <c r="Y228" s="2"/>
      <c r="Z228" s="2"/>
      <c r="AA228" s="4"/>
    </row>
    <row r="229" spans="4:27">
      <c r="D229" s="2"/>
      <c r="E229" s="2"/>
      <c r="F229" s="2"/>
      <c r="G229" s="2"/>
      <c r="H229" s="2"/>
      <c r="I229" s="291"/>
      <c r="J229" s="291"/>
      <c r="K229" s="291"/>
      <c r="L229" s="291"/>
      <c r="M229" s="291"/>
      <c r="N229" s="291"/>
      <c r="O229" s="291"/>
      <c r="P229" s="291"/>
      <c r="Q229" s="291"/>
      <c r="R229" s="351"/>
      <c r="S229" s="351"/>
      <c r="T229" s="351"/>
      <c r="U229" s="291"/>
      <c r="V229" s="291"/>
      <c r="W229" s="291"/>
      <c r="X229" s="2"/>
      <c r="Y229" s="2"/>
      <c r="Z229" s="2"/>
      <c r="AA229" s="4"/>
    </row>
    <row r="230" spans="4:27">
      <c r="D230" s="2"/>
      <c r="E230" s="2"/>
      <c r="F230" s="2"/>
      <c r="G230" s="2"/>
      <c r="H230" s="2"/>
      <c r="I230" s="291"/>
      <c r="J230" s="291"/>
      <c r="K230" s="291"/>
      <c r="L230" s="291"/>
      <c r="M230" s="291"/>
      <c r="N230" s="291"/>
      <c r="O230" s="291"/>
      <c r="P230" s="291"/>
      <c r="Q230" s="291"/>
      <c r="R230" s="351"/>
      <c r="S230" s="351"/>
      <c r="T230" s="351"/>
      <c r="U230" s="291"/>
      <c r="V230" s="291"/>
      <c r="W230" s="291"/>
      <c r="X230" s="2"/>
      <c r="Y230" s="2"/>
      <c r="Z230" s="2"/>
      <c r="AA230" s="4"/>
    </row>
    <row r="231" spans="4:27">
      <c r="D231" s="2"/>
      <c r="E231" s="2"/>
      <c r="F231" s="2"/>
      <c r="G231" s="2"/>
      <c r="H231" s="2"/>
      <c r="I231" s="291"/>
      <c r="J231" s="291"/>
      <c r="K231" s="291"/>
      <c r="L231" s="291"/>
      <c r="M231" s="291"/>
      <c r="N231" s="291"/>
      <c r="O231" s="291"/>
      <c r="P231" s="291"/>
      <c r="Q231" s="291"/>
      <c r="R231" s="351"/>
      <c r="S231" s="351"/>
      <c r="T231" s="351"/>
      <c r="U231" s="291"/>
      <c r="V231" s="291"/>
      <c r="W231" s="291"/>
      <c r="X231" s="2"/>
      <c r="Y231" s="2"/>
      <c r="Z231" s="2"/>
      <c r="AA231" s="4"/>
    </row>
    <row r="232" spans="4:27">
      <c r="D232" s="2"/>
      <c r="E232" s="2"/>
      <c r="F232" s="2"/>
      <c r="G232" s="2"/>
      <c r="H232" s="2"/>
      <c r="I232" s="291"/>
      <c r="J232" s="291"/>
      <c r="K232" s="291"/>
      <c r="L232" s="291"/>
      <c r="M232" s="291"/>
      <c r="N232" s="291"/>
      <c r="O232" s="291"/>
      <c r="P232" s="291"/>
      <c r="Q232" s="291"/>
      <c r="R232" s="351"/>
      <c r="S232" s="351"/>
      <c r="T232" s="351"/>
      <c r="U232" s="291"/>
      <c r="V232" s="291"/>
      <c r="W232" s="291"/>
      <c r="X232" s="2"/>
      <c r="Y232" s="2"/>
      <c r="Z232" s="2"/>
      <c r="AA232" s="4"/>
    </row>
    <row r="233" spans="4:27">
      <c r="D233" s="2"/>
      <c r="E233" s="2"/>
      <c r="F233" s="2"/>
      <c r="G233" s="2"/>
      <c r="H233" s="2"/>
      <c r="I233" s="291"/>
      <c r="J233" s="291"/>
      <c r="K233" s="291"/>
      <c r="L233" s="291"/>
      <c r="M233" s="291"/>
      <c r="N233" s="291"/>
      <c r="O233" s="291"/>
      <c r="P233" s="291"/>
      <c r="Q233" s="291"/>
      <c r="R233" s="351"/>
      <c r="S233" s="351"/>
      <c r="T233" s="351"/>
      <c r="U233" s="291"/>
      <c r="V233" s="291"/>
      <c r="W233" s="291"/>
      <c r="X233" s="2"/>
      <c r="Y233" s="2"/>
      <c r="Z233" s="2"/>
      <c r="AA233" s="4"/>
    </row>
    <row r="234" spans="4:27">
      <c r="D234" s="2"/>
      <c r="E234" s="2"/>
      <c r="F234" s="2"/>
      <c r="G234" s="2"/>
      <c r="H234" s="2"/>
      <c r="I234" s="291"/>
      <c r="J234" s="291"/>
      <c r="K234" s="291"/>
      <c r="L234" s="291"/>
      <c r="M234" s="291"/>
      <c r="N234" s="291"/>
      <c r="O234" s="291"/>
      <c r="P234" s="291"/>
      <c r="Q234" s="291"/>
      <c r="R234" s="351"/>
      <c r="S234" s="351"/>
      <c r="T234" s="351"/>
      <c r="U234" s="291"/>
      <c r="V234" s="291"/>
      <c r="W234" s="291"/>
      <c r="X234" s="2"/>
      <c r="Y234" s="2"/>
      <c r="Z234" s="2"/>
      <c r="AA234" s="4"/>
    </row>
    <row r="235" spans="4:27">
      <c r="D235" s="2"/>
      <c r="E235" s="2"/>
      <c r="F235" s="2"/>
      <c r="G235" s="2"/>
      <c r="H235" s="2"/>
      <c r="I235" s="291"/>
      <c r="J235" s="291"/>
      <c r="K235" s="291"/>
      <c r="L235" s="291"/>
      <c r="M235" s="291"/>
      <c r="N235" s="291"/>
      <c r="O235" s="291"/>
      <c r="P235" s="291"/>
      <c r="Q235" s="291"/>
      <c r="R235" s="351"/>
      <c r="S235" s="351"/>
      <c r="T235" s="351"/>
      <c r="U235" s="291"/>
      <c r="V235" s="291"/>
      <c r="W235" s="291"/>
      <c r="X235" s="2"/>
      <c r="Y235" s="2"/>
      <c r="Z235" s="2"/>
      <c r="AA235" s="4"/>
    </row>
    <row r="236" spans="4:27">
      <c r="D236" s="2"/>
      <c r="E236" s="2"/>
      <c r="F236" s="2"/>
      <c r="G236" s="2"/>
      <c r="H236" s="2"/>
      <c r="I236" s="291"/>
      <c r="J236" s="291"/>
      <c r="K236" s="291"/>
      <c r="L236" s="291"/>
      <c r="M236" s="291"/>
      <c r="N236" s="291"/>
      <c r="O236" s="291"/>
      <c r="P236" s="291"/>
      <c r="Q236" s="291"/>
      <c r="R236" s="351"/>
      <c r="S236" s="351"/>
      <c r="T236" s="351"/>
      <c r="U236" s="291"/>
      <c r="V236" s="291"/>
      <c r="W236" s="291"/>
      <c r="X236" s="2"/>
      <c r="Y236" s="2"/>
      <c r="Z236" s="2"/>
      <c r="AA236" s="4"/>
    </row>
    <row r="237" spans="4:27">
      <c r="D237" s="2"/>
      <c r="E237" s="2"/>
      <c r="F237" s="2"/>
      <c r="G237" s="2"/>
      <c r="H237" s="2"/>
      <c r="I237" s="291"/>
      <c r="J237" s="291"/>
      <c r="K237" s="291"/>
      <c r="L237" s="291"/>
      <c r="M237" s="291"/>
      <c r="N237" s="291"/>
      <c r="O237" s="291"/>
      <c r="P237" s="291"/>
      <c r="Q237" s="291"/>
      <c r="R237" s="351"/>
      <c r="S237" s="351"/>
      <c r="T237" s="351"/>
      <c r="U237" s="291"/>
      <c r="V237" s="291"/>
      <c r="W237" s="291"/>
      <c r="X237" s="2"/>
      <c r="Y237" s="2"/>
      <c r="Z237" s="2"/>
      <c r="AA237" s="4"/>
    </row>
    <row r="238" spans="4:27">
      <c r="D238" s="2"/>
      <c r="E238" s="2"/>
      <c r="F238" s="2"/>
      <c r="G238" s="2"/>
      <c r="H238" s="2"/>
      <c r="I238" s="291"/>
      <c r="J238" s="291"/>
      <c r="K238" s="291"/>
      <c r="L238" s="291"/>
      <c r="M238" s="291"/>
      <c r="N238" s="291"/>
      <c r="O238" s="291"/>
      <c r="P238" s="291"/>
      <c r="Q238" s="291"/>
      <c r="R238" s="351"/>
      <c r="S238" s="351"/>
      <c r="T238" s="351"/>
      <c r="U238" s="291"/>
      <c r="V238" s="291"/>
      <c r="W238" s="291"/>
      <c r="X238" s="2"/>
      <c r="Y238" s="2"/>
      <c r="Z238" s="2"/>
      <c r="AA238" s="4"/>
    </row>
    <row r="239" spans="4:27">
      <c r="D239" s="2"/>
      <c r="E239" s="2"/>
      <c r="F239" s="2"/>
      <c r="G239" s="2"/>
      <c r="H239" s="2"/>
      <c r="I239" s="291"/>
      <c r="J239" s="291"/>
      <c r="K239" s="291"/>
      <c r="L239" s="291"/>
      <c r="M239" s="291"/>
      <c r="N239" s="291"/>
      <c r="O239" s="291"/>
      <c r="P239" s="291"/>
      <c r="Q239" s="291"/>
      <c r="R239" s="351"/>
      <c r="S239" s="351"/>
      <c r="T239" s="351"/>
      <c r="U239" s="291"/>
      <c r="V239" s="291"/>
      <c r="W239" s="291"/>
      <c r="X239" s="2"/>
      <c r="Y239" s="2"/>
      <c r="Z239" s="2"/>
      <c r="AA239" s="4"/>
    </row>
    <row r="240" spans="4:27">
      <c r="D240" s="2"/>
      <c r="E240" s="2"/>
      <c r="F240" s="2"/>
      <c r="G240" s="2"/>
      <c r="H240" s="2"/>
      <c r="I240" s="291"/>
      <c r="J240" s="291"/>
      <c r="K240" s="291"/>
      <c r="L240" s="291"/>
      <c r="M240" s="291"/>
      <c r="N240" s="291"/>
      <c r="O240" s="291"/>
      <c r="P240" s="291"/>
      <c r="Q240" s="291"/>
      <c r="R240" s="351"/>
      <c r="S240" s="351"/>
      <c r="T240" s="351"/>
      <c r="U240" s="291"/>
      <c r="V240" s="291"/>
      <c r="W240" s="291"/>
      <c r="X240" s="2"/>
      <c r="Y240" s="2"/>
      <c r="Z240" s="2"/>
      <c r="AA240" s="4"/>
    </row>
    <row r="241" spans="4:27">
      <c r="D241" s="2"/>
      <c r="E241" s="2"/>
      <c r="F241" s="2"/>
      <c r="G241" s="2"/>
      <c r="H241" s="2"/>
      <c r="I241" s="291"/>
      <c r="J241" s="291"/>
      <c r="K241" s="291"/>
      <c r="L241" s="291"/>
      <c r="M241" s="291"/>
      <c r="N241" s="291"/>
      <c r="O241" s="291"/>
      <c r="P241" s="291"/>
      <c r="Q241" s="291"/>
      <c r="R241" s="351"/>
      <c r="S241" s="351"/>
      <c r="T241" s="351"/>
      <c r="U241" s="291"/>
      <c r="V241" s="291"/>
      <c r="W241" s="291"/>
      <c r="X241" s="2"/>
      <c r="Y241" s="2"/>
      <c r="Z241" s="2"/>
      <c r="AA241" s="4"/>
    </row>
    <row r="242" spans="4:27">
      <c r="D242" s="2"/>
      <c r="E242" s="2"/>
      <c r="F242" s="2"/>
      <c r="G242" s="2"/>
      <c r="H242" s="2"/>
      <c r="I242" s="291"/>
      <c r="J242" s="291"/>
      <c r="K242" s="291"/>
      <c r="L242" s="291"/>
      <c r="M242" s="291"/>
      <c r="N242" s="291"/>
      <c r="O242" s="291"/>
      <c r="P242" s="291"/>
      <c r="Q242" s="291"/>
      <c r="R242" s="351"/>
      <c r="S242" s="351"/>
      <c r="T242" s="351"/>
      <c r="U242" s="291"/>
      <c r="V242" s="291"/>
      <c r="W242" s="291"/>
      <c r="X242" s="2"/>
      <c r="Y242" s="2"/>
      <c r="Z242" s="2"/>
      <c r="AA242" s="4"/>
    </row>
    <row r="243" spans="4:27">
      <c r="D243" s="2"/>
      <c r="E243" s="2"/>
      <c r="F243" s="2"/>
      <c r="G243" s="2"/>
      <c r="H243" s="2"/>
      <c r="I243" s="291"/>
      <c r="J243" s="291"/>
      <c r="K243" s="291"/>
      <c r="L243" s="291"/>
      <c r="M243" s="291"/>
      <c r="N243" s="291"/>
      <c r="O243" s="291"/>
      <c r="P243" s="291"/>
      <c r="Q243" s="291"/>
      <c r="R243" s="351"/>
      <c r="S243" s="351"/>
      <c r="T243" s="351"/>
      <c r="U243" s="291"/>
      <c r="V243" s="291"/>
      <c r="W243" s="291"/>
      <c r="X243" s="2"/>
      <c r="Y243" s="2"/>
      <c r="Z243" s="2"/>
      <c r="AA243" s="4"/>
    </row>
    <row r="244" spans="4:27">
      <c r="D244" s="2"/>
      <c r="E244" s="2"/>
      <c r="F244" s="2"/>
      <c r="G244" s="2"/>
      <c r="H244" s="2"/>
      <c r="I244" s="291"/>
      <c r="J244" s="291"/>
      <c r="K244" s="291"/>
      <c r="L244" s="291"/>
      <c r="M244" s="291"/>
      <c r="N244" s="291"/>
      <c r="O244" s="291"/>
      <c r="P244" s="291"/>
      <c r="Q244" s="291"/>
      <c r="R244" s="351"/>
      <c r="S244" s="351"/>
      <c r="T244" s="351"/>
      <c r="U244" s="291"/>
      <c r="V244" s="291"/>
      <c r="W244" s="291"/>
      <c r="X244" s="2"/>
      <c r="Y244" s="2"/>
      <c r="Z244" s="2"/>
      <c r="AA244" s="4"/>
    </row>
    <row r="245" spans="4:27">
      <c r="D245" s="2"/>
      <c r="E245" s="2"/>
      <c r="F245" s="2"/>
      <c r="G245" s="2"/>
      <c r="H245" s="2"/>
      <c r="I245" s="291"/>
      <c r="J245" s="291"/>
      <c r="K245" s="291"/>
      <c r="L245" s="291"/>
      <c r="M245" s="291"/>
      <c r="N245" s="291"/>
      <c r="O245" s="291"/>
      <c r="P245" s="291"/>
      <c r="Q245" s="291"/>
      <c r="R245" s="351"/>
      <c r="S245" s="351"/>
      <c r="T245" s="351"/>
      <c r="U245" s="291"/>
      <c r="V245" s="291"/>
      <c r="W245" s="291"/>
      <c r="X245" s="2"/>
      <c r="Y245" s="2"/>
      <c r="Z245" s="2"/>
      <c r="AA245" s="4"/>
    </row>
    <row r="246" spans="4:27">
      <c r="D246" s="2"/>
      <c r="E246" s="2"/>
      <c r="F246" s="2"/>
      <c r="G246" s="2"/>
      <c r="H246" s="2"/>
      <c r="I246" s="291"/>
      <c r="J246" s="291"/>
      <c r="K246" s="291"/>
      <c r="L246" s="291"/>
      <c r="M246" s="291"/>
      <c r="N246" s="291"/>
      <c r="O246" s="291"/>
      <c r="P246" s="291"/>
      <c r="Q246" s="291"/>
      <c r="R246" s="351"/>
      <c r="S246" s="351"/>
      <c r="T246" s="351"/>
      <c r="U246" s="291"/>
      <c r="V246" s="291"/>
      <c r="W246" s="291"/>
      <c r="X246" s="2"/>
      <c r="Y246" s="2"/>
      <c r="Z246" s="2"/>
      <c r="AA246" s="4"/>
    </row>
    <row r="247" spans="4:27">
      <c r="D247" s="2"/>
      <c r="E247" s="2"/>
      <c r="F247" s="2"/>
      <c r="G247" s="2"/>
      <c r="H247" s="2"/>
      <c r="I247" s="291"/>
      <c r="J247" s="291"/>
      <c r="K247" s="291"/>
      <c r="L247" s="291"/>
      <c r="M247" s="291"/>
      <c r="N247" s="291"/>
      <c r="O247" s="291"/>
      <c r="P247" s="291"/>
      <c r="Q247" s="291"/>
      <c r="R247" s="351"/>
      <c r="S247" s="351"/>
      <c r="T247" s="351"/>
      <c r="U247" s="291"/>
      <c r="V247" s="291"/>
      <c r="W247" s="291"/>
      <c r="X247" s="2"/>
      <c r="Y247" s="2"/>
      <c r="Z247" s="2"/>
      <c r="AA247" s="4"/>
    </row>
    <row r="248" spans="4:27">
      <c r="D248" s="2"/>
      <c r="E248" s="2"/>
      <c r="F248" s="2"/>
      <c r="G248" s="2"/>
      <c r="H248" s="2"/>
      <c r="I248" s="291"/>
      <c r="J248" s="291"/>
      <c r="K248" s="291"/>
      <c r="L248" s="291"/>
      <c r="M248" s="291"/>
      <c r="N248" s="291"/>
      <c r="O248" s="291"/>
      <c r="P248" s="291"/>
      <c r="Q248" s="291"/>
      <c r="R248" s="351"/>
      <c r="S248" s="351"/>
      <c r="T248" s="351"/>
      <c r="U248" s="291"/>
      <c r="V248" s="291"/>
      <c r="W248" s="291"/>
      <c r="X248" s="2"/>
      <c r="Y248" s="2"/>
      <c r="Z248" s="2"/>
      <c r="AA248" s="4"/>
    </row>
    <row r="249" spans="4:27">
      <c r="D249" s="2"/>
      <c r="E249" s="2"/>
      <c r="F249" s="2"/>
      <c r="G249" s="2"/>
      <c r="H249" s="2"/>
      <c r="I249" s="291"/>
      <c r="J249" s="291"/>
      <c r="K249" s="291"/>
      <c r="L249" s="291"/>
      <c r="M249" s="291"/>
      <c r="N249" s="291"/>
      <c r="O249" s="291"/>
      <c r="P249" s="291"/>
      <c r="Q249" s="291"/>
      <c r="R249" s="351"/>
      <c r="S249" s="351"/>
      <c r="T249" s="351"/>
      <c r="U249" s="291"/>
      <c r="V249" s="291"/>
      <c r="W249" s="291"/>
      <c r="X249" s="2"/>
      <c r="Y249" s="2"/>
      <c r="Z249" s="2"/>
      <c r="AA249" s="4"/>
    </row>
    <row r="250" spans="4:27">
      <c r="D250" s="2"/>
      <c r="E250" s="2"/>
      <c r="F250" s="2"/>
      <c r="G250" s="2"/>
      <c r="H250" s="2"/>
      <c r="I250" s="291"/>
      <c r="J250" s="291"/>
      <c r="K250" s="291"/>
      <c r="L250" s="291"/>
      <c r="M250" s="291"/>
      <c r="N250" s="291"/>
      <c r="O250" s="291"/>
      <c r="P250" s="291"/>
      <c r="Q250" s="291"/>
      <c r="R250" s="351"/>
      <c r="S250" s="351"/>
      <c r="T250" s="351"/>
      <c r="U250" s="291"/>
      <c r="V250" s="291"/>
      <c r="W250" s="291"/>
      <c r="X250" s="2"/>
      <c r="Y250" s="2"/>
      <c r="Z250" s="2"/>
      <c r="AA250" s="4"/>
    </row>
    <row r="251" spans="4:27">
      <c r="D251" s="2"/>
      <c r="E251" s="2"/>
      <c r="F251" s="2"/>
      <c r="G251" s="2"/>
      <c r="H251" s="2"/>
      <c r="I251" s="291"/>
      <c r="J251" s="291"/>
      <c r="K251" s="291"/>
      <c r="L251" s="291"/>
      <c r="M251" s="291"/>
      <c r="N251" s="291"/>
      <c r="O251" s="291"/>
      <c r="P251" s="291"/>
      <c r="Q251" s="291"/>
      <c r="R251" s="351"/>
      <c r="S251" s="351"/>
      <c r="T251" s="351"/>
      <c r="U251" s="291"/>
      <c r="V251" s="291"/>
      <c r="W251" s="291"/>
      <c r="X251" s="2"/>
      <c r="Y251" s="2"/>
      <c r="Z251" s="2"/>
      <c r="AA251" s="4"/>
    </row>
    <row r="252" spans="4:27">
      <c r="D252" s="2"/>
      <c r="E252" s="2"/>
      <c r="F252" s="2"/>
      <c r="G252" s="2"/>
      <c r="H252" s="2"/>
      <c r="I252" s="291"/>
      <c r="J252" s="291"/>
      <c r="K252" s="291"/>
      <c r="L252" s="291"/>
      <c r="M252" s="291"/>
      <c r="N252" s="291"/>
      <c r="O252" s="291"/>
      <c r="P252" s="291"/>
      <c r="Q252" s="291"/>
      <c r="R252" s="351"/>
      <c r="S252" s="351"/>
      <c r="T252" s="351"/>
      <c r="U252" s="291"/>
      <c r="V252" s="291"/>
      <c r="W252" s="291"/>
      <c r="X252" s="2"/>
      <c r="Y252" s="2"/>
      <c r="Z252" s="2"/>
      <c r="AA252" s="4"/>
    </row>
    <row r="253" spans="4:27">
      <c r="D253" s="2"/>
      <c r="E253" s="2"/>
      <c r="F253" s="2"/>
      <c r="G253" s="2"/>
      <c r="H253" s="2"/>
      <c r="I253" s="291"/>
      <c r="J253" s="291"/>
      <c r="K253" s="291"/>
      <c r="L253" s="291"/>
      <c r="M253" s="291"/>
      <c r="N253" s="291"/>
      <c r="O253" s="291"/>
      <c r="P253" s="291"/>
      <c r="Q253" s="291"/>
      <c r="R253" s="351"/>
      <c r="S253" s="351"/>
      <c r="T253" s="351"/>
      <c r="U253" s="291"/>
      <c r="V253" s="291"/>
      <c r="W253" s="291"/>
      <c r="X253" s="2"/>
      <c r="Y253" s="2"/>
      <c r="Z253" s="2"/>
      <c r="AA253" s="4"/>
    </row>
    <row r="254" spans="4:27">
      <c r="D254" s="2"/>
      <c r="E254" s="2"/>
      <c r="F254" s="2"/>
      <c r="G254" s="2"/>
      <c r="H254" s="2"/>
      <c r="I254" s="291"/>
      <c r="J254" s="291"/>
      <c r="K254" s="291"/>
      <c r="L254" s="291"/>
      <c r="M254" s="291"/>
      <c r="N254" s="291"/>
      <c r="O254" s="291"/>
      <c r="P254" s="291"/>
      <c r="Q254" s="291"/>
      <c r="R254" s="351"/>
      <c r="S254" s="351"/>
      <c r="T254" s="351"/>
      <c r="U254" s="291"/>
      <c r="V254" s="291"/>
      <c r="W254" s="291"/>
      <c r="X254" s="2"/>
      <c r="Y254" s="2"/>
      <c r="Z254" s="2"/>
      <c r="AA254" s="4"/>
    </row>
    <row r="255" spans="4:27">
      <c r="D255" s="2"/>
      <c r="E255" s="2"/>
      <c r="F255" s="2"/>
      <c r="G255" s="2"/>
      <c r="H255" s="2"/>
      <c r="I255" s="291"/>
      <c r="J255" s="291"/>
      <c r="K255" s="291"/>
      <c r="L255" s="291"/>
      <c r="M255" s="291"/>
      <c r="N255" s="291"/>
      <c r="O255" s="291"/>
      <c r="P255" s="291"/>
      <c r="Q255" s="291"/>
      <c r="R255" s="351"/>
      <c r="S255" s="351"/>
      <c r="T255" s="351"/>
      <c r="U255" s="291"/>
      <c r="V255" s="291"/>
      <c r="W255" s="291"/>
      <c r="X255" s="2"/>
      <c r="Y255" s="2"/>
      <c r="Z255" s="2"/>
      <c r="AA255" s="4"/>
    </row>
    <row r="256" spans="4:27">
      <c r="D256" s="2"/>
      <c r="E256" s="2"/>
      <c r="F256" s="2"/>
      <c r="G256" s="2"/>
      <c r="H256" s="2"/>
      <c r="I256" s="291"/>
      <c r="J256" s="291"/>
      <c r="K256" s="291"/>
      <c r="L256" s="291"/>
      <c r="M256" s="291"/>
      <c r="N256" s="291"/>
      <c r="O256" s="291"/>
      <c r="P256" s="291"/>
      <c r="Q256" s="291"/>
      <c r="R256" s="351"/>
      <c r="S256" s="351"/>
      <c r="T256" s="351"/>
      <c r="U256" s="291"/>
      <c r="V256" s="291"/>
      <c r="W256" s="291"/>
      <c r="X256" s="2"/>
      <c r="Y256" s="2"/>
      <c r="Z256" s="2"/>
      <c r="AA256" s="4"/>
    </row>
    <row r="257" spans="4:27">
      <c r="D257" s="2"/>
      <c r="E257" s="2"/>
      <c r="F257" s="2"/>
      <c r="G257" s="2"/>
      <c r="H257" s="2"/>
      <c r="I257" s="291"/>
      <c r="J257" s="291"/>
      <c r="K257" s="291"/>
      <c r="L257" s="291"/>
      <c r="M257" s="291"/>
      <c r="N257" s="291"/>
      <c r="O257" s="291"/>
      <c r="P257" s="291"/>
      <c r="Q257" s="291"/>
      <c r="R257" s="351"/>
      <c r="S257" s="351"/>
      <c r="T257" s="351"/>
      <c r="U257" s="291"/>
      <c r="V257" s="291"/>
      <c r="W257" s="291"/>
      <c r="X257" s="2"/>
      <c r="Y257" s="2"/>
      <c r="Z257" s="2"/>
      <c r="AA257" s="4"/>
    </row>
    <row r="258" spans="4:27">
      <c r="D258" s="2"/>
      <c r="E258" s="2"/>
      <c r="F258" s="2"/>
      <c r="G258" s="2"/>
      <c r="H258" s="2"/>
      <c r="I258" s="291"/>
      <c r="J258" s="291"/>
      <c r="K258" s="291"/>
      <c r="L258" s="291"/>
      <c r="M258" s="291"/>
      <c r="N258" s="291"/>
      <c r="O258" s="291"/>
      <c r="P258" s="291"/>
      <c r="Q258" s="291"/>
      <c r="R258" s="351"/>
      <c r="S258" s="351"/>
      <c r="T258" s="351"/>
      <c r="U258" s="291"/>
      <c r="V258" s="291"/>
      <c r="W258" s="291"/>
      <c r="X258" s="2"/>
      <c r="Y258" s="2"/>
      <c r="Z258" s="2"/>
      <c r="AA258" s="4"/>
    </row>
    <row r="259" spans="4:27">
      <c r="D259" s="2"/>
      <c r="E259" s="2"/>
      <c r="F259" s="2"/>
      <c r="G259" s="2"/>
      <c r="H259" s="2"/>
      <c r="I259" s="291"/>
      <c r="J259" s="291"/>
      <c r="K259" s="291"/>
      <c r="L259" s="291"/>
      <c r="M259" s="291"/>
      <c r="N259" s="291"/>
      <c r="O259" s="291"/>
      <c r="P259" s="291"/>
      <c r="Q259" s="291"/>
      <c r="R259" s="351"/>
      <c r="S259" s="351"/>
      <c r="T259" s="351"/>
      <c r="U259" s="291"/>
      <c r="V259" s="291"/>
      <c r="W259" s="291"/>
      <c r="X259" s="2"/>
      <c r="Y259" s="2"/>
      <c r="Z259" s="2"/>
      <c r="AA259" s="4"/>
    </row>
    <row r="260" spans="4:27">
      <c r="D260" s="2"/>
      <c r="E260" s="2"/>
      <c r="F260" s="2"/>
      <c r="G260" s="2"/>
      <c r="H260" s="2"/>
      <c r="I260" s="291"/>
      <c r="J260" s="291"/>
      <c r="K260" s="291"/>
      <c r="L260" s="291"/>
      <c r="M260" s="291"/>
      <c r="N260" s="291"/>
      <c r="O260" s="291"/>
      <c r="P260" s="291"/>
      <c r="Q260" s="291"/>
      <c r="R260" s="351"/>
      <c r="S260" s="351"/>
      <c r="T260" s="351"/>
      <c r="U260" s="291"/>
      <c r="V260" s="291"/>
      <c r="W260" s="291"/>
      <c r="X260" s="2"/>
      <c r="Y260" s="2"/>
      <c r="Z260" s="2"/>
      <c r="AA260" s="4"/>
    </row>
    <row r="261" spans="4:27">
      <c r="D261" s="2"/>
      <c r="E261" s="2"/>
      <c r="F261" s="2"/>
      <c r="G261" s="2"/>
      <c r="H261" s="2"/>
      <c r="I261" s="291"/>
      <c r="J261" s="291"/>
      <c r="K261" s="291"/>
      <c r="L261" s="291"/>
      <c r="M261" s="291"/>
      <c r="N261" s="291"/>
      <c r="O261" s="291"/>
      <c r="P261" s="291"/>
      <c r="Q261" s="291"/>
      <c r="R261" s="351"/>
      <c r="S261" s="351"/>
      <c r="T261" s="351"/>
      <c r="U261" s="291"/>
      <c r="V261" s="291"/>
      <c r="W261" s="291"/>
      <c r="X261" s="2"/>
      <c r="Y261" s="2"/>
      <c r="Z261" s="2"/>
      <c r="AA261" s="4"/>
    </row>
    <row r="262" spans="4:27">
      <c r="D262" s="2"/>
      <c r="E262" s="2"/>
      <c r="F262" s="2"/>
      <c r="G262" s="2"/>
      <c r="H262" s="2"/>
      <c r="I262" s="291"/>
      <c r="J262" s="291"/>
      <c r="K262" s="291"/>
      <c r="L262" s="291"/>
      <c r="M262" s="291"/>
      <c r="N262" s="291"/>
      <c r="O262" s="291"/>
      <c r="P262" s="291"/>
      <c r="Q262" s="291"/>
      <c r="R262" s="351"/>
      <c r="S262" s="351"/>
      <c r="T262" s="351"/>
      <c r="U262" s="291"/>
      <c r="V262" s="291"/>
      <c r="W262" s="291"/>
      <c r="X262" s="2"/>
      <c r="Y262" s="2"/>
      <c r="Z262" s="2"/>
      <c r="AA262" s="4"/>
    </row>
    <row r="263" spans="4:27">
      <c r="D263" s="2"/>
      <c r="E263" s="2"/>
      <c r="F263" s="2"/>
      <c r="G263" s="2"/>
      <c r="H263" s="2"/>
      <c r="I263" s="291"/>
      <c r="J263" s="291"/>
      <c r="K263" s="291"/>
      <c r="L263" s="291"/>
      <c r="M263" s="291"/>
      <c r="N263" s="291"/>
      <c r="O263" s="291"/>
      <c r="P263" s="291"/>
      <c r="Q263" s="291"/>
      <c r="R263" s="351"/>
      <c r="S263" s="351"/>
      <c r="T263" s="351"/>
      <c r="U263" s="291"/>
      <c r="V263" s="291"/>
      <c r="W263" s="291"/>
      <c r="X263" s="2"/>
      <c r="Y263" s="2"/>
      <c r="Z263" s="2"/>
      <c r="AA263" s="4"/>
    </row>
    <row r="264" spans="4:27">
      <c r="D264" s="2"/>
      <c r="E264" s="2"/>
      <c r="F264" s="2"/>
      <c r="G264" s="2"/>
      <c r="H264" s="2"/>
      <c r="I264" s="291"/>
      <c r="J264" s="291"/>
      <c r="K264" s="291"/>
      <c r="L264" s="291"/>
      <c r="M264" s="291"/>
      <c r="N264" s="291"/>
      <c r="O264" s="291"/>
      <c r="P264" s="291"/>
      <c r="Q264" s="291"/>
      <c r="R264" s="351"/>
      <c r="S264" s="351"/>
      <c r="T264" s="351"/>
      <c r="U264" s="291"/>
      <c r="V264" s="291"/>
      <c r="W264" s="291"/>
      <c r="X264" s="2"/>
      <c r="Y264" s="2"/>
      <c r="Z264" s="2"/>
      <c r="AA264" s="4"/>
    </row>
    <row r="265" spans="4:27">
      <c r="D265" s="2"/>
      <c r="E265" s="2"/>
      <c r="F265" s="2"/>
      <c r="G265" s="2"/>
      <c r="H265" s="2"/>
      <c r="I265" s="291"/>
      <c r="J265" s="291"/>
      <c r="K265" s="291"/>
      <c r="L265" s="291"/>
      <c r="M265" s="291"/>
      <c r="N265" s="291"/>
      <c r="O265" s="291"/>
      <c r="P265" s="291"/>
      <c r="Q265" s="291"/>
      <c r="R265" s="351"/>
      <c r="S265" s="351"/>
      <c r="T265" s="351"/>
      <c r="U265" s="291"/>
      <c r="V265" s="291"/>
      <c r="W265" s="291"/>
      <c r="X265" s="2"/>
      <c r="Y265" s="2"/>
      <c r="Z265" s="2"/>
      <c r="AA265" s="4"/>
    </row>
    <row r="266" spans="4:27">
      <c r="D266" s="2"/>
      <c r="E266" s="2"/>
      <c r="F266" s="2"/>
      <c r="G266" s="2"/>
      <c r="H266" s="2"/>
      <c r="I266" s="291"/>
      <c r="J266" s="291"/>
      <c r="K266" s="291"/>
      <c r="L266" s="291"/>
      <c r="M266" s="291"/>
      <c r="N266" s="291"/>
      <c r="O266" s="291"/>
      <c r="P266" s="291"/>
      <c r="Q266" s="291"/>
      <c r="R266" s="351"/>
      <c r="S266" s="351"/>
      <c r="T266" s="351"/>
      <c r="U266" s="291"/>
      <c r="V266" s="291"/>
      <c r="W266" s="291"/>
      <c r="X266" s="2"/>
      <c r="Y266" s="2"/>
      <c r="Z266" s="2"/>
      <c r="AA266" s="4"/>
    </row>
    <row r="267" spans="4:27">
      <c r="D267" s="2"/>
      <c r="E267" s="2"/>
      <c r="F267" s="2"/>
      <c r="G267" s="2"/>
      <c r="H267" s="2"/>
      <c r="I267" s="291"/>
      <c r="J267" s="291"/>
      <c r="K267" s="291"/>
      <c r="L267" s="291"/>
      <c r="M267" s="291"/>
      <c r="N267" s="291"/>
      <c r="O267" s="291"/>
      <c r="P267" s="291"/>
      <c r="Q267" s="291"/>
      <c r="R267" s="351"/>
      <c r="S267" s="351"/>
      <c r="T267" s="351"/>
      <c r="U267" s="291"/>
      <c r="V267" s="291"/>
      <c r="W267" s="291"/>
      <c r="X267" s="2"/>
      <c r="Y267" s="2"/>
      <c r="Z267" s="2"/>
      <c r="AA267" s="4"/>
    </row>
    <row r="268" spans="4:27">
      <c r="D268" s="2"/>
      <c r="E268" s="2"/>
      <c r="F268" s="2"/>
      <c r="G268" s="2"/>
      <c r="H268" s="2"/>
      <c r="I268" s="291"/>
      <c r="J268" s="291"/>
      <c r="K268" s="291"/>
      <c r="L268" s="291"/>
      <c r="M268" s="291"/>
      <c r="N268" s="291"/>
      <c r="O268" s="291"/>
      <c r="P268" s="291"/>
      <c r="Q268" s="291"/>
      <c r="R268" s="351"/>
      <c r="S268" s="351"/>
      <c r="T268" s="351"/>
      <c r="U268" s="291"/>
      <c r="V268" s="291"/>
      <c r="W268" s="291"/>
      <c r="X268" s="2"/>
      <c r="Y268" s="2"/>
      <c r="Z268" s="2"/>
      <c r="AA268" s="4"/>
    </row>
    <row r="269" spans="4:27">
      <c r="D269" s="2"/>
      <c r="E269" s="2"/>
      <c r="F269" s="2"/>
      <c r="G269" s="2"/>
      <c r="H269" s="2"/>
      <c r="I269" s="291"/>
      <c r="J269" s="291"/>
      <c r="K269" s="291"/>
      <c r="L269" s="291"/>
      <c r="M269" s="291"/>
      <c r="N269" s="291"/>
      <c r="O269" s="291"/>
      <c r="P269" s="291"/>
      <c r="Q269" s="291"/>
      <c r="R269" s="351"/>
      <c r="S269" s="351"/>
      <c r="T269" s="351"/>
      <c r="U269" s="291"/>
      <c r="V269" s="291"/>
      <c r="W269" s="291"/>
      <c r="X269" s="2"/>
      <c r="Y269" s="2"/>
      <c r="Z269" s="2"/>
      <c r="AA269" s="4"/>
    </row>
    <row r="270" spans="4:27">
      <c r="D270" s="2"/>
      <c r="E270" s="2"/>
      <c r="F270" s="2"/>
      <c r="G270" s="2"/>
      <c r="H270" s="2"/>
      <c r="I270" s="291"/>
      <c r="J270" s="291"/>
      <c r="K270" s="291"/>
      <c r="L270" s="291"/>
      <c r="M270" s="291"/>
      <c r="N270" s="291"/>
      <c r="O270" s="291"/>
      <c r="P270" s="291"/>
      <c r="Q270" s="291"/>
      <c r="R270" s="351"/>
      <c r="S270" s="351"/>
      <c r="T270" s="351"/>
      <c r="U270" s="291"/>
      <c r="V270" s="291"/>
      <c r="W270" s="291"/>
      <c r="X270" s="2"/>
      <c r="Y270" s="2"/>
      <c r="Z270" s="2"/>
      <c r="AA270" s="4"/>
    </row>
    <row r="271" spans="4:27">
      <c r="D271" s="2"/>
      <c r="E271" s="2"/>
      <c r="F271" s="2"/>
      <c r="G271" s="2"/>
      <c r="H271" s="2"/>
      <c r="I271" s="291"/>
      <c r="J271" s="291"/>
      <c r="K271" s="291"/>
      <c r="L271" s="291"/>
      <c r="M271" s="291"/>
      <c r="N271" s="291"/>
      <c r="O271" s="291"/>
      <c r="P271" s="291"/>
      <c r="Q271" s="291"/>
      <c r="R271" s="351"/>
      <c r="S271" s="351"/>
      <c r="T271" s="351"/>
      <c r="U271" s="291"/>
      <c r="V271" s="291"/>
      <c r="W271" s="291"/>
      <c r="X271" s="2"/>
      <c r="Y271" s="2"/>
      <c r="Z271" s="2"/>
      <c r="AA271" s="4"/>
    </row>
    <row r="272" spans="4:27">
      <c r="D272" s="2"/>
      <c r="E272" s="2"/>
      <c r="F272" s="2"/>
      <c r="G272" s="2"/>
      <c r="H272" s="2"/>
      <c r="I272" s="291"/>
      <c r="J272" s="291"/>
      <c r="K272" s="291"/>
      <c r="L272" s="291"/>
      <c r="M272" s="291"/>
      <c r="N272" s="291"/>
      <c r="O272" s="291"/>
      <c r="P272" s="291"/>
      <c r="Q272" s="291"/>
      <c r="R272" s="351"/>
      <c r="S272" s="351"/>
      <c r="T272" s="351"/>
      <c r="U272" s="291"/>
      <c r="V272" s="291"/>
      <c r="W272" s="291"/>
      <c r="X272" s="2"/>
      <c r="Y272" s="2"/>
      <c r="Z272" s="2"/>
      <c r="AA272" s="4"/>
    </row>
    <row r="273" spans="4:27">
      <c r="D273" s="2"/>
      <c r="E273" s="2"/>
      <c r="F273" s="2"/>
      <c r="G273" s="2"/>
      <c r="H273" s="2"/>
      <c r="I273" s="291"/>
      <c r="J273" s="291"/>
      <c r="K273" s="291"/>
      <c r="L273" s="291"/>
      <c r="M273" s="291"/>
      <c r="N273" s="291"/>
      <c r="O273" s="291"/>
      <c r="P273" s="291"/>
      <c r="Q273" s="291"/>
      <c r="R273" s="351"/>
      <c r="S273" s="351"/>
      <c r="T273" s="351"/>
      <c r="U273" s="291"/>
      <c r="V273" s="291"/>
      <c r="W273" s="291"/>
      <c r="X273" s="2"/>
      <c r="Y273" s="2"/>
      <c r="Z273" s="2"/>
      <c r="AA273" s="4"/>
    </row>
    <row r="274" spans="4:27">
      <c r="D274" s="2"/>
      <c r="E274" s="2"/>
      <c r="F274" s="2"/>
      <c r="G274" s="2"/>
      <c r="H274" s="2"/>
      <c r="I274" s="291"/>
      <c r="J274" s="291"/>
      <c r="K274" s="291"/>
      <c r="L274" s="291"/>
      <c r="M274" s="291"/>
      <c r="N274" s="291"/>
      <c r="O274" s="291"/>
      <c r="P274" s="291"/>
      <c r="Q274" s="291"/>
      <c r="R274" s="351"/>
      <c r="S274" s="351"/>
      <c r="T274" s="351"/>
      <c r="U274" s="291"/>
      <c r="V274" s="291"/>
      <c r="W274" s="291"/>
      <c r="X274" s="2"/>
      <c r="Y274" s="2"/>
      <c r="Z274" s="2"/>
      <c r="AA274" s="4"/>
    </row>
    <row r="275" spans="4:27">
      <c r="D275" s="2"/>
      <c r="E275" s="2"/>
      <c r="F275" s="2"/>
      <c r="G275" s="2"/>
      <c r="H275" s="2"/>
      <c r="I275" s="291"/>
      <c r="J275" s="291"/>
      <c r="K275" s="291"/>
      <c r="L275" s="291"/>
      <c r="M275" s="291"/>
      <c r="N275" s="291"/>
      <c r="O275" s="291"/>
      <c r="P275" s="291"/>
      <c r="Q275" s="291"/>
      <c r="R275" s="351"/>
      <c r="S275" s="351"/>
      <c r="T275" s="351"/>
      <c r="U275" s="291"/>
      <c r="V275" s="291"/>
      <c r="W275" s="291"/>
      <c r="X275" s="2"/>
      <c r="Y275" s="2"/>
      <c r="Z275" s="2"/>
      <c r="AA275" s="4"/>
    </row>
    <row r="276" spans="4:27">
      <c r="D276" s="2"/>
      <c r="E276" s="2"/>
      <c r="F276" s="2"/>
      <c r="G276" s="2"/>
      <c r="H276" s="2"/>
      <c r="I276" s="291"/>
      <c r="J276" s="291"/>
      <c r="K276" s="291"/>
      <c r="L276" s="291"/>
      <c r="M276" s="291"/>
      <c r="N276" s="291"/>
      <c r="O276" s="291"/>
      <c r="P276" s="291"/>
      <c r="Q276" s="291"/>
      <c r="R276" s="351"/>
      <c r="S276" s="351"/>
      <c r="T276" s="351"/>
      <c r="U276" s="291"/>
      <c r="V276" s="291"/>
      <c r="W276" s="291"/>
      <c r="X276" s="2"/>
      <c r="Y276" s="2"/>
      <c r="Z276" s="2"/>
      <c r="AA276" s="4"/>
    </row>
    <row r="277" spans="4:27">
      <c r="D277" s="2"/>
      <c r="E277" s="2"/>
      <c r="F277" s="2"/>
      <c r="G277" s="2"/>
      <c r="H277" s="2"/>
      <c r="I277" s="291"/>
      <c r="J277" s="291"/>
      <c r="K277" s="291"/>
      <c r="L277" s="291"/>
      <c r="M277" s="291"/>
      <c r="N277" s="291"/>
      <c r="O277" s="291"/>
      <c r="P277" s="291"/>
      <c r="Q277" s="291"/>
      <c r="R277" s="351"/>
      <c r="S277" s="351"/>
      <c r="T277" s="351"/>
      <c r="U277" s="291"/>
      <c r="V277" s="291"/>
      <c r="W277" s="291"/>
      <c r="X277" s="2"/>
      <c r="Y277" s="2"/>
      <c r="Z277" s="2"/>
      <c r="AA277" s="4"/>
    </row>
    <row r="278" spans="4:27">
      <c r="D278" s="2"/>
      <c r="E278" s="2"/>
      <c r="F278" s="2"/>
      <c r="G278" s="2"/>
      <c r="H278" s="2"/>
      <c r="I278" s="291"/>
      <c r="J278" s="291"/>
      <c r="K278" s="291"/>
      <c r="L278" s="291"/>
      <c r="M278" s="291"/>
      <c r="N278" s="291"/>
      <c r="O278" s="291"/>
      <c r="P278" s="291"/>
      <c r="Q278" s="291"/>
      <c r="R278" s="351"/>
      <c r="S278" s="351"/>
      <c r="T278" s="351"/>
      <c r="U278" s="291"/>
      <c r="V278" s="291"/>
      <c r="W278" s="291"/>
      <c r="X278" s="2"/>
      <c r="Y278" s="2"/>
      <c r="Z278" s="2"/>
      <c r="AA278" s="4"/>
    </row>
    <row r="279" spans="4:27">
      <c r="D279" s="2"/>
      <c r="E279" s="2"/>
      <c r="F279" s="2"/>
      <c r="G279" s="2"/>
      <c r="H279" s="2"/>
      <c r="I279" s="291"/>
      <c r="J279" s="291"/>
      <c r="K279" s="291"/>
      <c r="L279" s="291"/>
      <c r="M279" s="291"/>
      <c r="N279" s="291"/>
      <c r="O279" s="291"/>
      <c r="P279" s="291"/>
      <c r="Q279" s="291"/>
      <c r="R279" s="351"/>
      <c r="S279" s="351"/>
      <c r="T279" s="351"/>
      <c r="U279" s="291"/>
      <c r="V279" s="291"/>
      <c r="W279" s="291"/>
      <c r="X279" s="2"/>
      <c r="Y279" s="2"/>
      <c r="Z279" s="2"/>
      <c r="AA279" s="4"/>
    </row>
    <row r="280" spans="4:27">
      <c r="D280" s="2"/>
      <c r="E280" s="2"/>
      <c r="F280" s="2"/>
      <c r="G280" s="2"/>
      <c r="H280" s="2"/>
      <c r="I280" s="291"/>
      <c r="J280" s="291"/>
      <c r="K280" s="291"/>
      <c r="L280" s="291"/>
      <c r="M280" s="291"/>
      <c r="N280" s="291"/>
      <c r="O280" s="291"/>
      <c r="P280" s="291"/>
      <c r="Q280" s="291"/>
      <c r="R280" s="351"/>
      <c r="S280" s="351"/>
      <c r="T280" s="351"/>
      <c r="U280" s="291"/>
      <c r="V280" s="291"/>
      <c r="W280" s="291"/>
      <c r="X280" s="2"/>
      <c r="Y280" s="2"/>
      <c r="Z280" s="2"/>
      <c r="AA280" s="4"/>
    </row>
    <row r="281" spans="4:27">
      <c r="D281" s="2"/>
      <c r="E281" s="2"/>
      <c r="F281" s="2"/>
      <c r="G281" s="2"/>
      <c r="H281" s="2"/>
      <c r="I281" s="291"/>
      <c r="J281" s="291"/>
      <c r="K281" s="291"/>
      <c r="L281" s="291"/>
      <c r="M281" s="291"/>
      <c r="N281" s="291"/>
      <c r="O281" s="291"/>
      <c r="P281" s="291"/>
      <c r="Q281" s="291"/>
      <c r="R281" s="351"/>
      <c r="S281" s="351"/>
      <c r="T281" s="351"/>
      <c r="U281" s="291"/>
      <c r="V281" s="291"/>
      <c r="W281" s="291"/>
      <c r="X281" s="2"/>
      <c r="Y281" s="2"/>
      <c r="Z281" s="2"/>
      <c r="AA281" s="4"/>
    </row>
    <row r="282" spans="4:27">
      <c r="D282" s="2"/>
      <c r="E282" s="2"/>
      <c r="F282" s="2"/>
      <c r="G282" s="2"/>
      <c r="H282" s="2"/>
      <c r="I282" s="291"/>
      <c r="J282" s="291"/>
      <c r="K282" s="291"/>
      <c r="L282" s="291"/>
      <c r="M282" s="291"/>
      <c r="N282" s="291"/>
      <c r="O282" s="291"/>
      <c r="P282" s="291"/>
      <c r="Q282" s="291"/>
      <c r="R282" s="351"/>
      <c r="S282" s="351"/>
      <c r="T282" s="351"/>
      <c r="U282" s="291"/>
      <c r="V282" s="291"/>
      <c r="W282" s="291"/>
      <c r="X282" s="2"/>
      <c r="Y282" s="2"/>
      <c r="Z282" s="2"/>
      <c r="AA282" s="4"/>
    </row>
    <row r="283" spans="4:27">
      <c r="D283" s="2"/>
      <c r="E283" s="2"/>
      <c r="F283" s="2"/>
      <c r="G283" s="2"/>
      <c r="H283" s="2"/>
      <c r="I283" s="291"/>
      <c r="J283" s="291"/>
      <c r="K283" s="291"/>
      <c r="L283" s="291"/>
      <c r="M283" s="291"/>
      <c r="N283" s="291"/>
      <c r="O283" s="291"/>
      <c r="P283" s="291"/>
      <c r="Q283" s="291"/>
      <c r="R283" s="351"/>
      <c r="S283" s="351"/>
      <c r="T283" s="351"/>
      <c r="U283" s="291"/>
      <c r="V283" s="291"/>
      <c r="W283" s="291"/>
      <c r="X283" s="2"/>
      <c r="Y283" s="2"/>
      <c r="Z283" s="2"/>
      <c r="AA283" s="4"/>
    </row>
    <row r="284" spans="4:27">
      <c r="D284" s="2"/>
      <c r="E284" s="2"/>
      <c r="F284" s="2"/>
      <c r="G284" s="2"/>
      <c r="H284" s="2"/>
      <c r="I284" s="291"/>
      <c r="J284" s="291"/>
      <c r="K284" s="291"/>
      <c r="L284" s="291"/>
      <c r="M284" s="291"/>
      <c r="N284" s="291"/>
      <c r="O284" s="291"/>
      <c r="P284" s="291"/>
      <c r="Q284" s="291"/>
      <c r="R284" s="351"/>
      <c r="S284" s="351"/>
      <c r="T284" s="351"/>
      <c r="U284" s="291"/>
      <c r="V284" s="291"/>
      <c r="W284" s="291"/>
      <c r="X284" s="2"/>
      <c r="Y284" s="2"/>
      <c r="Z284" s="2"/>
      <c r="AA284" s="4"/>
    </row>
    <row r="285" spans="4:27">
      <c r="D285" s="2"/>
      <c r="E285" s="2"/>
      <c r="F285" s="2"/>
      <c r="G285" s="2"/>
      <c r="H285" s="2"/>
      <c r="I285" s="291"/>
      <c r="J285" s="291"/>
      <c r="K285" s="291"/>
      <c r="L285" s="291"/>
      <c r="M285" s="291"/>
      <c r="N285" s="291"/>
      <c r="O285" s="291"/>
      <c r="P285" s="291"/>
      <c r="Q285" s="291"/>
      <c r="R285" s="351"/>
      <c r="S285" s="351"/>
      <c r="T285" s="351"/>
      <c r="U285" s="291"/>
      <c r="V285" s="291"/>
      <c r="W285" s="291"/>
      <c r="X285" s="2"/>
      <c r="Y285" s="2"/>
      <c r="Z285" s="2"/>
      <c r="AA285" s="4"/>
    </row>
    <row r="286" spans="4:27">
      <c r="D286" s="2"/>
      <c r="E286" s="2"/>
      <c r="F286" s="2"/>
      <c r="G286" s="2"/>
      <c r="H286" s="2"/>
      <c r="I286" s="291"/>
      <c r="J286" s="291"/>
      <c r="K286" s="291"/>
      <c r="L286" s="291"/>
      <c r="M286" s="291"/>
      <c r="N286" s="291"/>
      <c r="O286" s="291"/>
      <c r="P286" s="291"/>
      <c r="Q286" s="291"/>
      <c r="R286" s="351"/>
      <c r="S286" s="351"/>
      <c r="T286" s="351"/>
      <c r="U286" s="291"/>
      <c r="V286" s="291"/>
      <c r="W286" s="291"/>
      <c r="X286" s="2"/>
      <c r="Y286" s="2"/>
      <c r="Z286" s="2"/>
      <c r="AA286" s="4"/>
    </row>
    <row r="287" spans="4:27">
      <c r="D287" s="2"/>
      <c r="E287" s="2"/>
      <c r="F287" s="2"/>
      <c r="G287" s="2"/>
      <c r="H287" s="2"/>
      <c r="I287" s="291"/>
      <c r="J287" s="291"/>
      <c r="K287" s="291"/>
      <c r="L287" s="291"/>
      <c r="M287" s="291"/>
      <c r="N287" s="291"/>
      <c r="O287" s="291"/>
      <c r="P287" s="291"/>
      <c r="Q287" s="291"/>
      <c r="R287" s="351"/>
      <c r="S287" s="351"/>
      <c r="T287" s="351"/>
      <c r="U287" s="291"/>
      <c r="V287" s="291"/>
      <c r="W287" s="291"/>
      <c r="X287" s="2"/>
      <c r="Y287" s="2"/>
      <c r="Z287" s="2"/>
      <c r="AA287" s="4"/>
    </row>
    <row r="288" spans="4:27">
      <c r="D288" s="2"/>
      <c r="E288" s="2"/>
      <c r="F288" s="2"/>
      <c r="G288" s="2"/>
      <c r="H288" s="2"/>
      <c r="I288" s="291"/>
      <c r="J288" s="291"/>
      <c r="K288" s="291"/>
      <c r="L288" s="291"/>
      <c r="M288" s="291"/>
      <c r="N288" s="291"/>
      <c r="O288" s="291"/>
      <c r="P288" s="291"/>
      <c r="Q288" s="291"/>
      <c r="R288" s="351"/>
      <c r="S288" s="351"/>
      <c r="T288" s="351"/>
      <c r="U288" s="291"/>
      <c r="V288" s="291"/>
      <c r="W288" s="291"/>
      <c r="X288" s="2"/>
      <c r="Y288" s="2"/>
      <c r="Z288" s="2"/>
      <c r="AA288" s="4"/>
    </row>
    <row r="289" spans="4:27">
      <c r="D289" s="2"/>
      <c r="E289" s="2"/>
      <c r="F289" s="2"/>
      <c r="G289" s="2"/>
      <c r="H289" s="2"/>
      <c r="I289" s="291"/>
      <c r="J289" s="291"/>
      <c r="K289" s="291"/>
      <c r="L289" s="291"/>
      <c r="M289" s="291"/>
      <c r="N289" s="291"/>
      <c r="O289" s="291"/>
      <c r="P289" s="291"/>
      <c r="Q289" s="291"/>
      <c r="R289" s="351"/>
      <c r="S289" s="351"/>
      <c r="T289" s="351"/>
      <c r="U289" s="291"/>
      <c r="V289" s="291"/>
      <c r="W289" s="291"/>
      <c r="X289" s="2"/>
      <c r="Y289" s="2"/>
      <c r="Z289" s="2"/>
      <c r="AA289" s="4"/>
    </row>
    <row r="290" spans="4:27">
      <c r="D290" s="2"/>
      <c r="E290" s="2"/>
      <c r="F290" s="2"/>
      <c r="G290" s="2"/>
      <c r="H290" s="2"/>
      <c r="I290" s="291"/>
      <c r="J290" s="291"/>
      <c r="K290" s="291"/>
      <c r="L290" s="291"/>
      <c r="M290" s="291"/>
      <c r="N290" s="291"/>
      <c r="O290" s="291"/>
      <c r="P290" s="291"/>
      <c r="Q290" s="291"/>
      <c r="R290" s="351"/>
      <c r="S290" s="351"/>
      <c r="T290" s="351"/>
      <c r="U290" s="291"/>
      <c r="V290" s="291"/>
      <c r="W290" s="291"/>
      <c r="X290" s="2"/>
      <c r="Y290" s="2"/>
      <c r="Z290" s="2"/>
      <c r="AA290" s="4"/>
    </row>
  </sheetData>
  <mergeCells count="30">
    <mergeCell ref="B89:AA89"/>
    <mergeCell ref="B93:C93"/>
    <mergeCell ref="B96:AA96"/>
    <mergeCell ref="B98:C98"/>
    <mergeCell ref="B100:C100"/>
    <mergeCell ref="A111:AA111"/>
    <mergeCell ref="AA7:AA8"/>
    <mergeCell ref="B10:AA10"/>
    <mergeCell ref="B11:AA11"/>
    <mergeCell ref="B72:C72"/>
    <mergeCell ref="B81:AA81"/>
    <mergeCell ref="B85:C85"/>
    <mergeCell ref="I7:K7"/>
    <mergeCell ref="L7:N7"/>
    <mergeCell ref="C7:C8"/>
    <mergeCell ref="D7:D8"/>
    <mergeCell ref="O7:Q7"/>
    <mergeCell ref="R7:T7"/>
    <mergeCell ref="U7:W7"/>
    <mergeCell ref="X7:Z7"/>
    <mergeCell ref="E7:E8"/>
    <mergeCell ref="F7:H7"/>
    <mergeCell ref="J1:AA1"/>
    <mergeCell ref="J2:AA2"/>
    <mergeCell ref="J3:AA3"/>
    <mergeCell ref="J4:AA4"/>
    <mergeCell ref="J5:AA5"/>
    <mergeCell ref="A6:AA6"/>
    <mergeCell ref="A7:A8"/>
    <mergeCell ref="B7:B8"/>
  </mergeCells>
  <phoneticPr fontId="28" type="noConversion"/>
  <pageMargins left="0.7" right="0.7" top="0.75" bottom="0.75" header="0.3" footer="0.3"/>
  <pageSetup paperSize="9" scale="48" orientation="landscape" r:id="rId1"/>
  <colBreaks count="1" manualBreakCount="1">
    <brk id="27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AQ290"/>
  <sheetViews>
    <sheetView tabSelected="1" view="pageBreakPreview" topLeftCell="A91" zoomScale="60" workbookViewId="0">
      <selection activeCell="A49" sqref="A1:IV65536"/>
    </sheetView>
  </sheetViews>
  <sheetFormatPr defaultRowHeight="15.75"/>
  <cols>
    <col min="1" max="1" width="5.85546875" style="116" customWidth="1"/>
    <col min="2" max="2" width="37.85546875" style="1" customWidth="1"/>
    <col min="3" max="3" width="14.5703125" style="1" customWidth="1"/>
    <col min="4" max="4" width="5.85546875" style="1" customWidth="1"/>
    <col min="5" max="5" width="6.140625" style="1" customWidth="1"/>
    <col min="6" max="6" width="11.42578125" style="1" customWidth="1"/>
    <col min="7" max="7" width="9.5703125" style="1" customWidth="1"/>
    <col min="8" max="8" width="13.85546875" style="1" customWidth="1"/>
    <col min="9" max="9" width="7.140625" style="253" customWidth="1"/>
    <col min="10" max="10" width="8.140625" style="253" customWidth="1"/>
    <col min="11" max="12" width="11" style="253" customWidth="1"/>
    <col min="13" max="13" width="7.28515625" style="253" customWidth="1"/>
    <col min="14" max="14" width="9" style="253" customWidth="1"/>
    <col min="15" max="15" width="7" style="253" customWidth="1"/>
    <col min="16" max="16" width="7.28515625" style="253" customWidth="1"/>
    <col min="17" max="17" width="9" style="253" customWidth="1"/>
    <col min="18" max="18" width="7.42578125" style="352" customWidth="1"/>
    <col min="19" max="19" width="8" style="352" customWidth="1"/>
    <col min="20" max="20" width="10.28515625" style="352" customWidth="1"/>
    <col min="21" max="21" width="7.42578125" style="253" customWidth="1"/>
    <col min="22" max="22" width="8" style="253" customWidth="1"/>
    <col min="23" max="23" width="10.28515625" style="253" customWidth="1"/>
    <col min="24" max="24" width="7.42578125" style="1" customWidth="1"/>
    <col min="25" max="25" width="8" style="1" customWidth="1"/>
    <col min="26" max="26" width="10.28515625" style="1" customWidth="1"/>
    <col min="27" max="27" width="14.140625" style="3" customWidth="1"/>
    <col min="28" max="28" width="44.5703125" style="5" customWidth="1"/>
    <col min="29" max="16384" width="9.140625" style="1"/>
  </cols>
  <sheetData>
    <row r="1" spans="1:41" s="3" customFormat="1">
      <c r="A1" s="117"/>
      <c r="I1" s="253"/>
      <c r="J1" s="468" t="s">
        <v>71</v>
      </c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468"/>
      <c r="Z1" s="468"/>
      <c r="AA1" s="468"/>
      <c r="AB1" s="119"/>
    </row>
    <row r="2" spans="1:41" s="3" customFormat="1">
      <c r="A2" s="117"/>
      <c r="I2" s="311"/>
      <c r="J2" s="501" t="s">
        <v>646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501"/>
      <c r="AB2" s="119"/>
    </row>
    <row r="3" spans="1:41" s="3" customFormat="1">
      <c r="A3" s="117"/>
      <c r="I3" s="312"/>
      <c r="J3" s="501" t="s">
        <v>185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119"/>
    </row>
    <row r="4" spans="1:41" s="3" customFormat="1">
      <c r="A4" s="117"/>
      <c r="I4" s="254"/>
      <c r="J4" s="468" t="s">
        <v>71</v>
      </c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119"/>
    </row>
    <row r="5" spans="1:41" s="3" customFormat="1" ht="33" customHeight="1">
      <c r="A5" s="117"/>
      <c r="I5" s="254"/>
      <c r="J5" s="500" t="s">
        <v>335</v>
      </c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119"/>
    </row>
    <row r="6" spans="1:41" s="3" customFormat="1" ht="18.75">
      <c r="A6" s="483" t="s">
        <v>321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3"/>
      <c r="AB6" s="119"/>
    </row>
    <row r="7" spans="1:41" s="3" customFormat="1" ht="15">
      <c r="A7" s="476" t="s">
        <v>57</v>
      </c>
      <c r="B7" s="478" t="s">
        <v>64</v>
      </c>
      <c r="C7" s="499" t="s">
        <v>65</v>
      </c>
      <c r="D7" s="478" t="s">
        <v>66</v>
      </c>
      <c r="E7" s="478" t="s">
        <v>67</v>
      </c>
      <c r="F7" s="480" t="s">
        <v>58</v>
      </c>
      <c r="G7" s="480"/>
      <c r="H7" s="480"/>
      <c r="I7" s="480" t="s">
        <v>72</v>
      </c>
      <c r="J7" s="480"/>
      <c r="K7" s="480"/>
      <c r="L7" s="480" t="s">
        <v>186</v>
      </c>
      <c r="M7" s="480"/>
      <c r="N7" s="480"/>
      <c r="O7" s="480" t="s">
        <v>361</v>
      </c>
      <c r="P7" s="480"/>
      <c r="Q7" s="480"/>
      <c r="R7" s="509" t="s">
        <v>533</v>
      </c>
      <c r="S7" s="510"/>
      <c r="T7" s="511"/>
      <c r="U7" s="488" t="s">
        <v>619</v>
      </c>
      <c r="V7" s="489"/>
      <c r="W7" s="490"/>
      <c r="X7" s="488" t="s">
        <v>620</v>
      </c>
      <c r="Y7" s="489"/>
      <c r="Z7" s="490"/>
      <c r="AA7" s="478" t="s">
        <v>322</v>
      </c>
      <c r="AB7" s="119"/>
    </row>
    <row r="8" spans="1:41" s="3" customFormat="1" ht="88.5">
      <c r="A8" s="477"/>
      <c r="B8" s="479"/>
      <c r="C8" s="479"/>
      <c r="D8" s="479"/>
      <c r="E8" s="479"/>
      <c r="F8" s="255" t="s">
        <v>68</v>
      </c>
      <c r="G8" s="255" t="s">
        <v>323</v>
      </c>
      <c r="H8" s="255" t="s">
        <v>324</v>
      </c>
      <c r="I8" s="255" t="s">
        <v>68</v>
      </c>
      <c r="J8" s="255" t="s">
        <v>323</v>
      </c>
      <c r="K8" s="255" t="s">
        <v>324</v>
      </c>
      <c r="L8" s="255" t="s">
        <v>68</v>
      </c>
      <c r="M8" s="255" t="s">
        <v>323</v>
      </c>
      <c r="N8" s="255" t="s">
        <v>324</v>
      </c>
      <c r="O8" s="255" t="s">
        <v>68</v>
      </c>
      <c r="P8" s="255" t="s">
        <v>323</v>
      </c>
      <c r="Q8" s="255" t="s">
        <v>324</v>
      </c>
      <c r="R8" s="313" t="s">
        <v>68</v>
      </c>
      <c r="S8" s="313" t="s">
        <v>323</v>
      </c>
      <c r="T8" s="313" t="s">
        <v>324</v>
      </c>
      <c r="U8" s="255" t="s">
        <v>68</v>
      </c>
      <c r="V8" s="255" t="s">
        <v>323</v>
      </c>
      <c r="W8" s="255" t="s">
        <v>324</v>
      </c>
      <c r="X8" s="255" t="s">
        <v>68</v>
      </c>
      <c r="Y8" s="255" t="s">
        <v>323</v>
      </c>
      <c r="Z8" s="255" t="s">
        <v>324</v>
      </c>
      <c r="AA8" s="479"/>
      <c r="AB8" s="119"/>
    </row>
    <row r="9" spans="1:41" s="3" customFormat="1">
      <c r="A9" s="121">
        <v>1</v>
      </c>
      <c r="B9" s="256">
        <v>2</v>
      </c>
      <c r="C9" s="256">
        <v>3</v>
      </c>
      <c r="D9" s="256">
        <v>4</v>
      </c>
      <c r="E9" s="256">
        <v>5</v>
      </c>
      <c r="F9" s="256">
        <v>6</v>
      </c>
      <c r="G9" s="256">
        <v>7</v>
      </c>
      <c r="H9" s="256">
        <v>8</v>
      </c>
      <c r="I9" s="256">
        <v>9</v>
      </c>
      <c r="J9" s="256">
        <v>10</v>
      </c>
      <c r="K9" s="256">
        <v>11</v>
      </c>
      <c r="L9" s="256">
        <v>12</v>
      </c>
      <c r="M9" s="256">
        <v>13</v>
      </c>
      <c r="N9" s="256">
        <v>14</v>
      </c>
      <c r="O9" s="256">
        <v>15</v>
      </c>
      <c r="P9" s="256">
        <v>16</v>
      </c>
      <c r="Q9" s="256">
        <v>17</v>
      </c>
      <c r="R9" s="314">
        <v>18</v>
      </c>
      <c r="S9" s="314">
        <v>19</v>
      </c>
      <c r="T9" s="314">
        <v>20</v>
      </c>
      <c r="U9" s="256">
        <v>21</v>
      </c>
      <c r="V9" s="256">
        <v>22</v>
      </c>
      <c r="W9" s="256">
        <v>23</v>
      </c>
      <c r="X9" s="256">
        <v>21</v>
      </c>
      <c r="Y9" s="256">
        <v>22</v>
      </c>
      <c r="Z9" s="256">
        <v>23</v>
      </c>
      <c r="AA9" s="256">
        <v>24</v>
      </c>
      <c r="AB9" s="119"/>
    </row>
    <row r="10" spans="1:41" s="3" customFormat="1">
      <c r="A10" s="121"/>
      <c r="B10" s="485" t="s">
        <v>209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7"/>
      <c r="AB10" s="119"/>
    </row>
    <row r="11" spans="1:41" s="3" customFormat="1">
      <c r="A11" s="121" t="s">
        <v>319</v>
      </c>
      <c r="B11" s="461" t="s">
        <v>73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3"/>
      <c r="AB11" s="123"/>
      <c r="AC11" s="124"/>
      <c r="AD11" s="124"/>
      <c r="AE11" s="124"/>
      <c r="AF11" s="124"/>
      <c r="AG11" s="124"/>
      <c r="AH11" s="124"/>
      <c r="AI11" s="125"/>
      <c r="AJ11" s="125"/>
      <c r="AK11" s="125"/>
      <c r="AL11" s="125"/>
      <c r="AM11" s="125"/>
      <c r="AN11" s="126"/>
      <c r="AO11" s="126"/>
    </row>
    <row r="12" spans="1:41" s="3" customFormat="1" ht="51">
      <c r="A12" s="127" t="s">
        <v>59</v>
      </c>
      <c r="B12" s="424" t="s">
        <v>74</v>
      </c>
      <c r="C12" s="425"/>
      <c r="D12" s="426"/>
      <c r="E12" s="426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315"/>
      <c r="S12" s="315"/>
      <c r="T12" s="315"/>
      <c r="U12" s="257"/>
      <c r="V12" s="257"/>
      <c r="W12" s="257"/>
      <c r="X12" s="257"/>
      <c r="Y12" s="257"/>
      <c r="Z12" s="257"/>
      <c r="AA12" s="427"/>
      <c r="AB12" s="133"/>
    </row>
    <row r="13" spans="1:41" s="126" customFormat="1" ht="331.5">
      <c r="A13" s="134" t="s">
        <v>60</v>
      </c>
      <c r="B13" s="366" t="s">
        <v>39</v>
      </c>
      <c r="C13" s="370" t="s">
        <v>36</v>
      </c>
      <c r="D13" s="273" t="s">
        <v>585</v>
      </c>
      <c r="E13" s="398" t="s">
        <v>569</v>
      </c>
      <c r="F13" s="258" t="s">
        <v>417</v>
      </c>
      <c r="G13" s="259" t="s">
        <v>47</v>
      </c>
      <c r="H13" s="260">
        <v>600</v>
      </c>
      <c r="I13" s="258" t="s">
        <v>445</v>
      </c>
      <c r="J13" s="259" t="s">
        <v>46</v>
      </c>
      <c r="K13" s="260">
        <v>6800</v>
      </c>
      <c r="L13" s="258" t="s">
        <v>589</v>
      </c>
      <c r="M13" s="259" t="s">
        <v>48</v>
      </c>
      <c r="N13" s="260">
        <v>4296</v>
      </c>
      <c r="O13" s="364" t="s">
        <v>53</v>
      </c>
      <c r="P13" s="362" t="s">
        <v>51</v>
      </c>
      <c r="Q13" s="363">
        <v>1796</v>
      </c>
      <c r="R13" s="360" t="s">
        <v>18</v>
      </c>
      <c r="S13" s="360" t="s">
        <v>49</v>
      </c>
      <c r="T13" s="361">
        <v>1796</v>
      </c>
      <c r="U13" s="362" t="s">
        <v>18</v>
      </c>
      <c r="V13" s="362" t="s">
        <v>50</v>
      </c>
      <c r="W13" s="363">
        <v>1796</v>
      </c>
      <c r="X13" s="362" t="s">
        <v>44</v>
      </c>
      <c r="Y13" s="362" t="s">
        <v>52</v>
      </c>
      <c r="Z13" s="363">
        <v>1796</v>
      </c>
      <c r="AA13" s="363">
        <f>H13+K13+N13+Q13+T13+W13+Z13</f>
        <v>18880</v>
      </c>
      <c r="AB13" s="123"/>
    </row>
    <row r="14" spans="1:41" s="3" customFormat="1" ht="78.75">
      <c r="A14" s="139" t="s">
        <v>61</v>
      </c>
      <c r="B14" s="428" t="s">
        <v>75</v>
      </c>
      <c r="C14" s="399" t="s">
        <v>661</v>
      </c>
      <c r="D14" s="429" t="s">
        <v>584</v>
      </c>
      <c r="E14" s="399" t="s">
        <v>566</v>
      </c>
      <c r="F14" s="261">
        <v>0</v>
      </c>
      <c r="G14" s="262">
        <v>0</v>
      </c>
      <c r="H14" s="263">
        <v>0</v>
      </c>
      <c r="I14" s="261">
        <v>0</v>
      </c>
      <c r="J14" s="262">
        <v>0</v>
      </c>
      <c r="K14" s="263">
        <v>0</v>
      </c>
      <c r="L14" s="261">
        <v>0</v>
      </c>
      <c r="M14" s="262">
        <v>0</v>
      </c>
      <c r="N14" s="263">
        <v>0</v>
      </c>
      <c r="O14" s="261">
        <v>0</v>
      </c>
      <c r="P14" s="262">
        <v>0</v>
      </c>
      <c r="Q14" s="263">
        <v>0</v>
      </c>
      <c r="R14" s="320">
        <v>0</v>
      </c>
      <c r="S14" s="320">
        <v>0</v>
      </c>
      <c r="T14" s="321">
        <v>0</v>
      </c>
      <c r="U14" s="262">
        <v>0</v>
      </c>
      <c r="V14" s="262">
        <v>0</v>
      </c>
      <c r="W14" s="438">
        <v>0</v>
      </c>
      <c r="X14" s="439">
        <v>0</v>
      </c>
      <c r="Y14" s="440">
        <v>0</v>
      </c>
      <c r="Z14" s="438">
        <v>0</v>
      </c>
      <c r="AA14" s="363">
        <f>K14+N14+Q14+T14+W14+Z14</f>
        <v>0</v>
      </c>
      <c r="AB14" s="123"/>
    </row>
    <row r="15" spans="1:41" s="153" customFormat="1">
      <c r="A15" s="134" t="s">
        <v>62</v>
      </c>
      <c r="B15" s="410" t="s">
        <v>79</v>
      </c>
      <c r="C15" s="411"/>
      <c r="D15" s="411"/>
      <c r="E15" s="411"/>
      <c r="F15" s="264">
        <v>30</v>
      </c>
      <c r="G15" s="265"/>
      <c r="H15" s="266">
        <v>600</v>
      </c>
      <c r="I15" s="264">
        <v>235</v>
      </c>
      <c r="J15" s="265"/>
      <c r="K15" s="266">
        <v>6800</v>
      </c>
      <c r="L15" s="264">
        <v>104</v>
      </c>
      <c r="M15" s="265"/>
      <c r="N15" s="266">
        <v>4296</v>
      </c>
      <c r="O15" s="407">
        <v>26</v>
      </c>
      <c r="P15" s="408"/>
      <c r="Q15" s="409">
        <v>1796</v>
      </c>
      <c r="R15" s="435">
        <v>39</v>
      </c>
      <c r="S15" s="436"/>
      <c r="T15" s="437">
        <v>1796</v>
      </c>
      <c r="U15" s="407">
        <v>39</v>
      </c>
      <c r="V15" s="408"/>
      <c r="W15" s="409">
        <v>1796</v>
      </c>
      <c r="X15" s="407">
        <v>35</v>
      </c>
      <c r="Y15" s="408"/>
      <c r="Z15" s="409">
        <f>Z13+Z14</f>
        <v>1796</v>
      </c>
      <c r="AA15" s="409">
        <f>H15+K15+N15+Q15+T15+W15+Z15</f>
        <v>18880</v>
      </c>
      <c r="AB15" s="152"/>
    </row>
    <row r="16" spans="1:41" s="3" customFormat="1" ht="51">
      <c r="A16" s="134" t="s">
        <v>63</v>
      </c>
      <c r="B16" s="430" t="s">
        <v>80</v>
      </c>
      <c r="C16" s="267"/>
      <c r="D16" s="267"/>
      <c r="E16" s="267"/>
      <c r="F16" s="267"/>
      <c r="G16" s="268"/>
      <c r="H16" s="269"/>
      <c r="I16" s="267"/>
      <c r="J16" s="268"/>
      <c r="K16" s="269"/>
      <c r="L16" s="267"/>
      <c r="M16" s="268"/>
      <c r="N16" s="269"/>
      <c r="O16" s="267"/>
      <c r="P16" s="268"/>
      <c r="Q16" s="269"/>
      <c r="R16" s="325"/>
      <c r="S16" s="326"/>
      <c r="T16" s="327"/>
      <c r="U16" s="267"/>
      <c r="V16" s="268"/>
      <c r="W16" s="269"/>
      <c r="X16" s="267"/>
      <c r="Y16" s="268"/>
      <c r="Z16" s="269"/>
      <c r="AA16" s="269"/>
      <c r="AB16" s="119"/>
    </row>
    <row r="17" spans="1:28" s="3" customFormat="1" ht="25.5">
      <c r="A17" s="134" t="s">
        <v>92</v>
      </c>
      <c r="B17" s="415" t="s">
        <v>204</v>
      </c>
      <c r="C17" s="267"/>
      <c r="D17" s="267"/>
      <c r="E17" s="267"/>
      <c r="F17" s="267"/>
      <c r="G17" s="268"/>
      <c r="H17" s="269"/>
      <c r="I17" s="267"/>
      <c r="J17" s="268"/>
      <c r="K17" s="269"/>
      <c r="L17" s="267"/>
      <c r="M17" s="268"/>
      <c r="N17" s="269"/>
      <c r="O17" s="267"/>
      <c r="P17" s="268"/>
      <c r="Q17" s="269"/>
      <c r="R17" s="325"/>
      <c r="S17" s="326"/>
      <c r="T17" s="327"/>
      <c r="U17" s="267"/>
      <c r="V17" s="268"/>
      <c r="W17" s="269"/>
      <c r="X17" s="267"/>
      <c r="Y17" s="268"/>
      <c r="Z17" s="269"/>
      <c r="AA17" s="269"/>
      <c r="AB17" s="119"/>
    </row>
    <row r="18" spans="1:28" s="253" customFormat="1" ht="101.25">
      <c r="A18" s="395" t="s">
        <v>93</v>
      </c>
      <c r="B18" s="415" t="s">
        <v>81</v>
      </c>
      <c r="C18" s="398" t="s">
        <v>678</v>
      </c>
      <c r="D18" s="273" t="s">
        <v>584</v>
      </c>
      <c r="E18" s="398" t="s">
        <v>567</v>
      </c>
      <c r="F18" s="272" t="s">
        <v>356</v>
      </c>
      <c r="G18" s="273" t="s">
        <v>357</v>
      </c>
      <c r="H18" s="260">
        <v>222</v>
      </c>
      <c r="I18" s="270">
        <v>0</v>
      </c>
      <c r="J18" s="271">
        <v>0</v>
      </c>
      <c r="K18" s="260">
        <v>0</v>
      </c>
      <c r="L18" s="270">
        <v>0</v>
      </c>
      <c r="M18" s="271">
        <v>0</v>
      </c>
      <c r="N18" s="260">
        <v>0</v>
      </c>
      <c r="O18" s="270">
        <v>0</v>
      </c>
      <c r="P18" s="271">
        <v>0</v>
      </c>
      <c r="Q18" s="260">
        <v>0</v>
      </c>
      <c r="R18" s="336" t="s">
        <v>327</v>
      </c>
      <c r="S18" s="337" t="s">
        <v>537</v>
      </c>
      <c r="T18" s="318">
        <v>256</v>
      </c>
      <c r="U18" s="272">
        <v>0</v>
      </c>
      <c r="V18" s="273">
        <v>0</v>
      </c>
      <c r="W18" s="260">
        <v>0</v>
      </c>
      <c r="X18" s="272">
        <v>0</v>
      </c>
      <c r="Y18" s="273">
        <v>0</v>
      </c>
      <c r="Z18" s="260">
        <v>0</v>
      </c>
      <c r="AA18" s="260">
        <v>478</v>
      </c>
      <c r="AB18" s="403"/>
    </row>
    <row r="19" spans="1:28" s="253" customFormat="1" ht="112.5">
      <c r="A19" s="395" t="s">
        <v>94</v>
      </c>
      <c r="B19" s="415" t="s">
        <v>82</v>
      </c>
      <c r="C19" s="398" t="s">
        <v>662</v>
      </c>
      <c r="D19" s="273" t="s">
        <v>584</v>
      </c>
      <c r="E19" s="398" t="s">
        <v>568</v>
      </c>
      <c r="F19" s="270">
        <v>0</v>
      </c>
      <c r="G19" s="271">
        <v>0</v>
      </c>
      <c r="H19" s="260">
        <v>0</v>
      </c>
      <c r="I19" s="270">
        <v>0</v>
      </c>
      <c r="J19" s="271">
        <v>0</v>
      </c>
      <c r="K19" s="260">
        <v>0</v>
      </c>
      <c r="L19" s="270">
        <v>0</v>
      </c>
      <c r="M19" s="271">
        <v>0</v>
      </c>
      <c r="N19" s="260">
        <v>0</v>
      </c>
      <c r="O19" s="270">
        <v>0</v>
      </c>
      <c r="P19" s="271">
        <v>0</v>
      </c>
      <c r="Q19" s="260">
        <v>0</v>
      </c>
      <c r="R19" s="336">
        <v>0</v>
      </c>
      <c r="S19" s="337">
        <v>0</v>
      </c>
      <c r="T19" s="318">
        <v>0</v>
      </c>
      <c r="U19" s="272">
        <v>0</v>
      </c>
      <c r="V19" s="273">
        <v>0</v>
      </c>
      <c r="W19" s="260">
        <v>0</v>
      </c>
      <c r="X19" s="272">
        <v>0</v>
      </c>
      <c r="Y19" s="273">
        <v>0</v>
      </c>
      <c r="Z19" s="260">
        <v>0</v>
      </c>
      <c r="AA19" s="260">
        <v>0</v>
      </c>
      <c r="AB19" s="403"/>
    </row>
    <row r="20" spans="1:28" s="253" customFormat="1" ht="123.75">
      <c r="A20" s="395" t="s">
        <v>95</v>
      </c>
      <c r="B20" s="415" t="s">
        <v>83</v>
      </c>
      <c r="C20" s="400" t="s">
        <v>565</v>
      </c>
      <c r="D20" s="273" t="s">
        <v>584</v>
      </c>
      <c r="E20" s="398" t="s">
        <v>570</v>
      </c>
      <c r="F20" s="270">
        <v>0</v>
      </c>
      <c r="G20" s="271">
        <v>0</v>
      </c>
      <c r="H20" s="260">
        <v>0</v>
      </c>
      <c r="I20" s="272" t="s">
        <v>485</v>
      </c>
      <c r="J20" s="273" t="s">
        <v>521</v>
      </c>
      <c r="K20" s="260">
        <v>426</v>
      </c>
      <c r="L20" s="270">
        <v>0</v>
      </c>
      <c r="M20" s="271">
        <v>0</v>
      </c>
      <c r="N20" s="260">
        <v>0</v>
      </c>
      <c r="O20" s="270">
        <v>0</v>
      </c>
      <c r="P20" s="271">
        <v>0</v>
      </c>
      <c r="Q20" s="260">
        <v>0</v>
      </c>
      <c r="R20" s="328">
        <v>0</v>
      </c>
      <c r="S20" s="329">
        <v>0</v>
      </c>
      <c r="T20" s="318">
        <v>0</v>
      </c>
      <c r="U20" s="270">
        <v>0</v>
      </c>
      <c r="V20" s="271">
        <v>0</v>
      </c>
      <c r="W20" s="260">
        <v>0</v>
      </c>
      <c r="X20" s="270">
        <v>0</v>
      </c>
      <c r="Y20" s="271">
        <v>0</v>
      </c>
      <c r="Z20" s="260">
        <v>0</v>
      </c>
      <c r="AA20" s="260">
        <v>426</v>
      </c>
      <c r="AB20" s="416"/>
    </row>
    <row r="21" spans="1:28" s="3" customFormat="1" ht="78.75">
      <c r="A21" s="134" t="s">
        <v>96</v>
      </c>
      <c r="B21" s="158" t="s">
        <v>190</v>
      </c>
      <c r="C21" s="135" t="s">
        <v>318</v>
      </c>
      <c r="D21" s="113" t="s">
        <v>584</v>
      </c>
      <c r="E21" s="135" t="s">
        <v>571</v>
      </c>
      <c r="F21" s="112" t="s">
        <v>329</v>
      </c>
      <c r="G21" s="113" t="s">
        <v>403</v>
      </c>
      <c r="H21" s="115">
        <v>101</v>
      </c>
      <c r="I21" s="270">
        <v>0</v>
      </c>
      <c r="J21" s="273">
        <v>0</v>
      </c>
      <c r="K21" s="260">
        <v>0</v>
      </c>
      <c r="L21" s="270">
        <v>0</v>
      </c>
      <c r="M21" s="271">
        <v>0</v>
      </c>
      <c r="N21" s="260">
        <v>0</v>
      </c>
      <c r="O21" s="270">
        <v>0</v>
      </c>
      <c r="P21" s="271">
        <v>0</v>
      </c>
      <c r="Q21" s="260">
        <v>0</v>
      </c>
      <c r="R21" s="328">
        <v>0</v>
      </c>
      <c r="S21" s="329">
        <v>0</v>
      </c>
      <c r="T21" s="318">
        <v>0</v>
      </c>
      <c r="U21" s="270">
        <v>0</v>
      </c>
      <c r="V21" s="271">
        <v>0</v>
      </c>
      <c r="W21" s="260">
        <v>0</v>
      </c>
      <c r="X21" s="159">
        <v>0</v>
      </c>
      <c r="Y21" s="160">
        <v>0</v>
      </c>
      <c r="Z21" s="115">
        <v>0</v>
      </c>
      <c r="AA21" s="115">
        <v>101</v>
      </c>
      <c r="AB21" s="119"/>
    </row>
    <row r="22" spans="1:28" s="3" customFormat="1" ht="112.5">
      <c r="A22" s="134" t="s">
        <v>97</v>
      </c>
      <c r="B22" s="158" t="s">
        <v>563</v>
      </c>
      <c r="C22" s="135" t="s">
        <v>663</v>
      </c>
      <c r="D22" s="113" t="s">
        <v>584</v>
      </c>
      <c r="E22" s="135" t="s">
        <v>568</v>
      </c>
      <c r="F22" s="159">
        <v>0</v>
      </c>
      <c r="G22" s="160">
        <v>0</v>
      </c>
      <c r="H22" s="115">
        <v>0</v>
      </c>
      <c r="I22" s="270">
        <v>0</v>
      </c>
      <c r="J22" s="273">
        <v>0</v>
      </c>
      <c r="K22" s="260">
        <v>0</v>
      </c>
      <c r="L22" s="270">
        <v>0</v>
      </c>
      <c r="M22" s="271">
        <v>0</v>
      </c>
      <c r="N22" s="260">
        <v>0</v>
      </c>
      <c r="O22" s="270">
        <v>0</v>
      </c>
      <c r="P22" s="271">
        <v>0</v>
      </c>
      <c r="Q22" s="260">
        <v>0</v>
      </c>
      <c r="R22" s="328">
        <v>0</v>
      </c>
      <c r="S22" s="329">
        <v>0</v>
      </c>
      <c r="T22" s="318">
        <v>0</v>
      </c>
      <c r="U22" s="270">
        <v>0</v>
      </c>
      <c r="V22" s="271">
        <v>0</v>
      </c>
      <c r="W22" s="260">
        <v>0</v>
      </c>
      <c r="X22" s="159">
        <v>0</v>
      </c>
      <c r="Y22" s="160">
        <v>0</v>
      </c>
      <c r="Z22" s="115">
        <v>0</v>
      </c>
      <c r="AA22" s="115">
        <v>0</v>
      </c>
      <c r="AB22" s="119"/>
    </row>
    <row r="23" spans="1:28" s="153" customFormat="1">
      <c r="A23" s="134" t="s">
        <v>99</v>
      </c>
      <c r="B23" s="147" t="s">
        <v>122</v>
      </c>
      <c r="C23" s="148"/>
      <c r="D23" s="148"/>
      <c r="E23" s="148"/>
      <c r="F23" s="149">
        <f>4+1</f>
        <v>5</v>
      </c>
      <c r="G23" s="150"/>
      <c r="H23" s="161">
        <v>323</v>
      </c>
      <c r="I23" s="289">
        <v>2</v>
      </c>
      <c r="J23" s="271">
        <v>0</v>
      </c>
      <c r="K23" s="292">
        <v>426</v>
      </c>
      <c r="L23" s="353">
        <v>0</v>
      </c>
      <c r="M23" s="354"/>
      <c r="N23" s="292">
        <v>0</v>
      </c>
      <c r="O23" s="353">
        <v>0</v>
      </c>
      <c r="P23" s="354"/>
      <c r="Q23" s="292">
        <v>0</v>
      </c>
      <c r="R23" s="330">
        <v>2</v>
      </c>
      <c r="S23" s="331"/>
      <c r="T23" s="332">
        <v>256</v>
      </c>
      <c r="U23" s="353">
        <v>0</v>
      </c>
      <c r="V23" s="354"/>
      <c r="W23" s="292">
        <v>0</v>
      </c>
      <c r="X23" s="162">
        <v>0</v>
      </c>
      <c r="Y23" s="163"/>
      <c r="Z23" s="161">
        <v>0</v>
      </c>
      <c r="AA23" s="161">
        <f>AA18+AA19+AA20+AA21+AA22</f>
        <v>1005</v>
      </c>
      <c r="AB23" s="422"/>
    </row>
    <row r="24" spans="1:28" s="3" customFormat="1" ht="25.5">
      <c r="A24" s="134" t="s">
        <v>100</v>
      </c>
      <c r="B24" s="72" t="s">
        <v>102</v>
      </c>
      <c r="C24" s="155"/>
      <c r="D24" s="155"/>
      <c r="E24" s="155"/>
      <c r="F24" s="155"/>
      <c r="G24" s="156"/>
      <c r="H24" s="157"/>
      <c r="I24" s="267"/>
      <c r="J24" s="268"/>
      <c r="K24" s="269"/>
      <c r="L24" s="267"/>
      <c r="M24" s="268"/>
      <c r="N24" s="269"/>
      <c r="O24" s="267"/>
      <c r="P24" s="268"/>
      <c r="Q24" s="269"/>
      <c r="R24" s="325"/>
      <c r="S24" s="326"/>
      <c r="T24" s="327"/>
      <c r="U24" s="267"/>
      <c r="V24" s="268"/>
      <c r="W24" s="269"/>
      <c r="X24" s="155"/>
      <c r="Y24" s="156"/>
      <c r="Z24" s="157"/>
      <c r="AA24" s="157"/>
      <c r="AB24" s="119"/>
    </row>
    <row r="25" spans="1:28" s="253" customFormat="1" ht="78.75">
      <c r="A25" s="395" t="s">
        <v>101</v>
      </c>
      <c r="B25" s="404" t="s">
        <v>81</v>
      </c>
      <c r="C25" s="398" t="s">
        <v>103</v>
      </c>
      <c r="D25" s="273" t="s">
        <v>584</v>
      </c>
      <c r="E25" s="398" t="s">
        <v>573</v>
      </c>
      <c r="F25" s="272" t="s">
        <v>404</v>
      </c>
      <c r="G25" s="273" t="s">
        <v>414</v>
      </c>
      <c r="H25" s="260">
        <v>56</v>
      </c>
      <c r="I25" s="272" t="s">
        <v>498</v>
      </c>
      <c r="J25" s="273" t="s">
        <v>499</v>
      </c>
      <c r="K25" s="260">
        <v>192.5</v>
      </c>
      <c r="L25" s="270">
        <v>0</v>
      </c>
      <c r="M25" s="271">
        <v>0</v>
      </c>
      <c r="N25" s="260">
        <v>0</v>
      </c>
      <c r="O25" s="270">
        <v>0</v>
      </c>
      <c r="P25" s="271">
        <v>0</v>
      </c>
      <c r="Q25" s="260">
        <v>0</v>
      </c>
      <c r="R25" s="336">
        <v>0</v>
      </c>
      <c r="S25" s="337">
        <v>0</v>
      </c>
      <c r="T25" s="338">
        <v>0</v>
      </c>
      <c r="U25" s="272">
        <v>0</v>
      </c>
      <c r="V25" s="273">
        <v>0</v>
      </c>
      <c r="W25" s="277">
        <v>0</v>
      </c>
      <c r="X25" s="272">
        <v>0</v>
      </c>
      <c r="Y25" s="273">
        <v>0</v>
      </c>
      <c r="Z25" s="277">
        <v>0</v>
      </c>
      <c r="AA25" s="260">
        <v>248.5</v>
      </c>
      <c r="AB25" s="403"/>
    </row>
    <row r="26" spans="1:28" s="253" customFormat="1" ht="112.5">
      <c r="A26" s="395" t="s">
        <v>106</v>
      </c>
      <c r="B26" s="404" t="s">
        <v>82</v>
      </c>
      <c r="C26" s="398" t="s">
        <v>664</v>
      </c>
      <c r="D26" s="273" t="s">
        <v>584</v>
      </c>
      <c r="E26" s="398" t="s">
        <v>568</v>
      </c>
      <c r="F26" s="270">
        <v>0</v>
      </c>
      <c r="G26" s="271">
        <v>0</v>
      </c>
      <c r="H26" s="260">
        <v>0</v>
      </c>
      <c r="I26" s="270">
        <v>0</v>
      </c>
      <c r="J26" s="271">
        <v>0</v>
      </c>
      <c r="K26" s="260">
        <v>0</v>
      </c>
      <c r="L26" s="270">
        <v>0</v>
      </c>
      <c r="M26" s="271">
        <v>0</v>
      </c>
      <c r="N26" s="260">
        <v>0</v>
      </c>
      <c r="O26" s="270">
        <v>0</v>
      </c>
      <c r="P26" s="271">
        <v>0</v>
      </c>
      <c r="Q26" s="260">
        <v>0</v>
      </c>
      <c r="R26" s="336">
        <v>0</v>
      </c>
      <c r="S26" s="337">
        <v>0</v>
      </c>
      <c r="T26" s="338">
        <v>0</v>
      </c>
      <c r="U26" s="272">
        <v>0</v>
      </c>
      <c r="V26" s="273">
        <v>0</v>
      </c>
      <c r="W26" s="277">
        <v>0</v>
      </c>
      <c r="X26" s="272">
        <v>0</v>
      </c>
      <c r="Y26" s="273">
        <v>0</v>
      </c>
      <c r="Z26" s="277">
        <v>0</v>
      </c>
      <c r="AA26" s="260">
        <v>0</v>
      </c>
      <c r="AB26" s="403"/>
    </row>
    <row r="27" spans="1:28" s="253" customFormat="1" ht="112.5">
      <c r="A27" s="395" t="s">
        <v>107</v>
      </c>
      <c r="B27" s="404" t="s">
        <v>83</v>
      </c>
      <c r="C27" s="400" t="s">
        <v>562</v>
      </c>
      <c r="D27" s="273" t="s">
        <v>584</v>
      </c>
      <c r="E27" s="398" t="s">
        <v>570</v>
      </c>
      <c r="F27" s="270">
        <v>0</v>
      </c>
      <c r="G27" s="271">
        <v>0</v>
      </c>
      <c r="H27" s="260">
        <v>0</v>
      </c>
      <c r="I27" s="272" t="s">
        <v>471</v>
      </c>
      <c r="J27" s="273" t="s">
        <v>522</v>
      </c>
      <c r="K27" s="260">
        <v>170</v>
      </c>
      <c r="L27" s="270">
        <v>0</v>
      </c>
      <c r="M27" s="271">
        <v>0</v>
      </c>
      <c r="N27" s="260">
        <v>0</v>
      </c>
      <c r="O27" s="270">
        <v>0</v>
      </c>
      <c r="P27" s="271">
        <v>0</v>
      </c>
      <c r="Q27" s="260">
        <v>0</v>
      </c>
      <c r="R27" s="336">
        <v>0</v>
      </c>
      <c r="S27" s="337">
        <v>0</v>
      </c>
      <c r="T27" s="338">
        <v>0</v>
      </c>
      <c r="U27" s="272">
        <v>0</v>
      </c>
      <c r="V27" s="273">
        <v>0</v>
      </c>
      <c r="W27" s="277">
        <v>0</v>
      </c>
      <c r="X27" s="272">
        <v>0</v>
      </c>
      <c r="Y27" s="273">
        <v>0</v>
      </c>
      <c r="Z27" s="277">
        <v>0</v>
      </c>
      <c r="AA27" s="260">
        <v>170</v>
      </c>
      <c r="AB27" s="403"/>
    </row>
    <row r="28" spans="1:28" s="153" customFormat="1">
      <c r="A28" s="134" t="s">
        <v>108</v>
      </c>
      <c r="B28" s="147" t="s">
        <v>123</v>
      </c>
      <c r="C28" s="148"/>
      <c r="D28" s="148"/>
      <c r="E28" s="148"/>
      <c r="F28" s="164">
        <v>1</v>
      </c>
      <c r="G28" s="165"/>
      <c r="H28" s="166">
        <v>56</v>
      </c>
      <c r="I28" s="274">
        <v>15</v>
      </c>
      <c r="J28" s="275"/>
      <c r="K28" s="276">
        <f>SUM(K25:K27)</f>
        <v>362.5</v>
      </c>
      <c r="L28" s="274">
        <v>0</v>
      </c>
      <c r="M28" s="275"/>
      <c r="N28" s="276">
        <v>0</v>
      </c>
      <c r="O28" s="274">
        <v>0</v>
      </c>
      <c r="P28" s="275"/>
      <c r="Q28" s="276">
        <v>0</v>
      </c>
      <c r="R28" s="333">
        <v>0</v>
      </c>
      <c r="S28" s="334"/>
      <c r="T28" s="335">
        <v>0</v>
      </c>
      <c r="U28" s="274">
        <v>0</v>
      </c>
      <c r="V28" s="275"/>
      <c r="W28" s="276">
        <v>0</v>
      </c>
      <c r="X28" s="164">
        <v>0</v>
      </c>
      <c r="Y28" s="165"/>
      <c r="Z28" s="166">
        <v>0</v>
      </c>
      <c r="AA28" s="167">
        <f>AA25+AA26+AA27</f>
        <v>418.5</v>
      </c>
      <c r="AB28" s="422"/>
    </row>
    <row r="29" spans="1:28" s="3" customFormat="1" ht="51">
      <c r="A29" s="134" t="s">
        <v>109</v>
      </c>
      <c r="B29" s="72" t="s">
        <v>203</v>
      </c>
      <c r="C29" s="155"/>
      <c r="D29" s="155"/>
      <c r="E29" s="155"/>
      <c r="F29" s="155"/>
      <c r="G29" s="156"/>
      <c r="H29" s="157"/>
      <c r="I29" s="267"/>
      <c r="J29" s="268"/>
      <c r="K29" s="269"/>
      <c r="L29" s="267"/>
      <c r="M29" s="268"/>
      <c r="N29" s="269"/>
      <c r="O29" s="267"/>
      <c r="P29" s="268"/>
      <c r="Q29" s="269"/>
      <c r="R29" s="325"/>
      <c r="S29" s="326"/>
      <c r="T29" s="327"/>
      <c r="U29" s="267"/>
      <c r="V29" s="268"/>
      <c r="W29" s="269"/>
      <c r="X29" s="155"/>
      <c r="Y29" s="156"/>
      <c r="Z29" s="157"/>
      <c r="AA29" s="157"/>
      <c r="AB29" s="119"/>
    </row>
    <row r="30" spans="1:28" s="253" customFormat="1" ht="101.25">
      <c r="A30" s="395" t="s">
        <v>110</v>
      </c>
      <c r="B30" s="404" t="s">
        <v>81</v>
      </c>
      <c r="C30" s="398" t="s">
        <v>679</v>
      </c>
      <c r="D30" s="273" t="s">
        <v>584</v>
      </c>
      <c r="E30" s="398" t="s">
        <v>574</v>
      </c>
      <c r="F30" s="272" t="s">
        <v>358</v>
      </c>
      <c r="G30" s="273" t="s">
        <v>405</v>
      </c>
      <c r="H30" s="277">
        <v>314</v>
      </c>
      <c r="I30" s="272" t="s">
        <v>330</v>
      </c>
      <c r="J30" s="273" t="s">
        <v>232</v>
      </c>
      <c r="K30" s="277">
        <v>140</v>
      </c>
      <c r="L30" s="270">
        <v>0</v>
      </c>
      <c r="M30" s="271">
        <v>0</v>
      </c>
      <c r="N30" s="260">
        <v>0</v>
      </c>
      <c r="O30" s="270">
        <v>0</v>
      </c>
      <c r="P30" s="271">
        <v>0</v>
      </c>
      <c r="Q30" s="260">
        <v>0</v>
      </c>
      <c r="R30" s="336" t="s">
        <v>330</v>
      </c>
      <c r="S30" s="337" t="s">
        <v>379</v>
      </c>
      <c r="T30" s="318">
        <v>167</v>
      </c>
      <c r="U30" s="272">
        <v>0</v>
      </c>
      <c r="V30" s="273">
        <v>0</v>
      </c>
      <c r="W30" s="277">
        <v>0</v>
      </c>
      <c r="X30" s="272">
        <v>0</v>
      </c>
      <c r="Y30" s="273">
        <v>0</v>
      </c>
      <c r="Z30" s="277">
        <v>0</v>
      </c>
      <c r="AA30" s="260">
        <f>H30+K30+N30+Q30+T30+W30</f>
        <v>621</v>
      </c>
      <c r="AB30" s="403"/>
    </row>
    <row r="31" spans="1:28" s="253" customFormat="1" ht="112.5">
      <c r="A31" s="395" t="s">
        <v>115</v>
      </c>
      <c r="B31" s="404" t="s">
        <v>82</v>
      </c>
      <c r="C31" s="398" t="s">
        <v>665</v>
      </c>
      <c r="D31" s="273" t="s">
        <v>584</v>
      </c>
      <c r="E31" s="398" t="s">
        <v>568</v>
      </c>
      <c r="F31" s="270">
        <v>0</v>
      </c>
      <c r="G31" s="271">
        <v>0</v>
      </c>
      <c r="H31" s="260">
        <v>0</v>
      </c>
      <c r="I31" s="270">
        <v>0</v>
      </c>
      <c r="J31" s="271">
        <v>0</v>
      </c>
      <c r="K31" s="260">
        <v>0</v>
      </c>
      <c r="L31" s="270">
        <v>0</v>
      </c>
      <c r="M31" s="271">
        <v>0</v>
      </c>
      <c r="N31" s="260">
        <v>0</v>
      </c>
      <c r="O31" s="270">
        <v>0</v>
      </c>
      <c r="P31" s="271">
        <v>0</v>
      </c>
      <c r="Q31" s="260">
        <v>0</v>
      </c>
      <c r="R31" s="336">
        <v>0</v>
      </c>
      <c r="S31" s="337">
        <v>0</v>
      </c>
      <c r="T31" s="338">
        <v>0</v>
      </c>
      <c r="U31" s="272">
        <v>0</v>
      </c>
      <c r="V31" s="273">
        <v>0</v>
      </c>
      <c r="W31" s="277">
        <v>0</v>
      </c>
      <c r="X31" s="272">
        <v>0</v>
      </c>
      <c r="Y31" s="273">
        <v>0</v>
      </c>
      <c r="Z31" s="277">
        <v>0</v>
      </c>
      <c r="AA31" s="260">
        <v>0</v>
      </c>
      <c r="AB31" s="403"/>
    </row>
    <row r="32" spans="1:28" s="253" customFormat="1" ht="90">
      <c r="A32" s="395" t="s">
        <v>116</v>
      </c>
      <c r="B32" s="404" t="s">
        <v>83</v>
      </c>
      <c r="C32" s="398" t="s">
        <v>523</v>
      </c>
      <c r="D32" s="273" t="s">
        <v>584</v>
      </c>
      <c r="E32" s="398" t="s">
        <v>570</v>
      </c>
      <c r="F32" s="270">
        <v>0</v>
      </c>
      <c r="G32" s="271">
        <v>0</v>
      </c>
      <c r="H32" s="260">
        <v>0</v>
      </c>
      <c r="I32" s="272" t="s">
        <v>524</v>
      </c>
      <c r="J32" s="273" t="s">
        <v>514</v>
      </c>
      <c r="K32" s="260">
        <v>968</v>
      </c>
      <c r="L32" s="272">
        <v>0</v>
      </c>
      <c r="M32" s="273">
        <v>0</v>
      </c>
      <c r="N32" s="277">
        <v>0</v>
      </c>
      <c r="O32" s="272">
        <v>0</v>
      </c>
      <c r="P32" s="273">
        <v>0</v>
      </c>
      <c r="Q32" s="277">
        <v>0</v>
      </c>
      <c r="R32" s="336">
        <v>0</v>
      </c>
      <c r="S32" s="337">
        <v>0</v>
      </c>
      <c r="T32" s="338">
        <v>0</v>
      </c>
      <c r="U32" s="272">
        <v>0</v>
      </c>
      <c r="V32" s="273">
        <v>0</v>
      </c>
      <c r="W32" s="277">
        <v>0</v>
      </c>
      <c r="X32" s="272">
        <v>0</v>
      </c>
      <c r="Y32" s="273">
        <v>0</v>
      </c>
      <c r="Z32" s="277">
        <v>0</v>
      </c>
      <c r="AA32" s="260">
        <v>968</v>
      </c>
      <c r="AB32" s="423"/>
    </row>
    <row r="33" spans="1:28" s="3" customFormat="1" ht="78.75">
      <c r="A33" s="134" t="s">
        <v>117</v>
      </c>
      <c r="B33" s="72" t="s">
        <v>86</v>
      </c>
      <c r="C33" s="135" t="s">
        <v>443</v>
      </c>
      <c r="D33" s="113" t="s">
        <v>584</v>
      </c>
      <c r="E33" s="135" t="s">
        <v>571</v>
      </c>
      <c r="F33" s="113" t="s">
        <v>349</v>
      </c>
      <c r="G33" s="113" t="s">
        <v>453</v>
      </c>
      <c r="H33" s="115">
        <v>112</v>
      </c>
      <c r="I33" s="272">
        <v>0</v>
      </c>
      <c r="J33" s="273">
        <v>0</v>
      </c>
      <c r="K33" s="277">
        <v>0</v>
      </c>
      <c r="L33" s="272">
        <v>0</v>
      </c>
      <c r="M33" s="273">
        <v>0</v>
      </c>
      <c r="N33" s="277">
        <v>0</v>
      </c>
      <c r="O33" s="272">
        <v>0</v>
      </c>
      <c r="P33" s="273">
        <v>0</v>
      </c>
      <c r="Q33" s="277">
        <v>0</v>
      </c>
      <c r="R33" s="336">
        <v>0</v>
      </c>
      <c r="S33" s="337">
        <v>0</v>
      </c>
      <c r="T33" s="338">
        <v>0</v>
      </c>
      <c r="U33" s="272">
        <v>0</v>
      </c>
      <c r="V33" s="273">
        <v>0</v>
      </c>
      <c r="W33" s="277">
        <v>0</v>
      </c>
      <c r="X33" s="112">
        <v>0</v>
      </c>
      <c r="Y33" s="113">
        <v>0</v>
      </c>
      <c r="Z33" s="114">
        <v>0</v>
      </c>
      <c r="AA33" s="115">
        <v>112</v>
      </c>
      <c r="AB33" s="119"/>
    </row>
    <row r="34" spans="1:28" s="153" customFormat="1">
      <c r="A34" s="134" t="s">
        <v>118</v>
      </c>
      <c r="B34" s="147" t="s">
        <v>123</v>
      </c>
      <c r="C34" s="148"/>
      <c r="D34" s="148"/>
      <c r="E34" s="148"/>
      <c r="F34" s="164">
        <v>3</v>
      </c>
      <c r="G34" s="165"/>
      <c r="H34" s="166">
        <f>H30+H31+H32+H33</f>
        <v>426</v>
      </c>
      <c r="I34" s="274">
        <v>4</v>
      </c>
      <c r="J34" s="275"/>
      <c r="K34" s="276">
        <f>SUM(K30:K33)</f>
        <v>1108</v>
      </c>
      <c r="L34" s="274">
        <v>0</v>
      </c>
      <c r="M34" s="275"/>
      <c r="N34" s="276">
        <v>0</v>
      </c>
      <c r="O34" s="274">
        <v>0</v>
      </c>
      <c r="P34" s="275"/>
      <c r="Q34" s="276">
        <v>0</v>
      </c>
      <c r="R34" s="333">
        <v>1</v>
      </c>
      <c r="S34" s="334"/>
      <c r="T34" s="335">
        <v>167</v>
      </c>
      <c r="U34" s="274">
        <v>0</v>
      </c>
      <c r="V34" s="275"/>
      <c r="W34" s="276">
        <v>0</v>
      </c>
      <c r="X34" s="164">
        <v>0</v>
      </c>
      <c r="Y34" s="165"/>
      <c r="Z34" s="166">
        <v>0</v>
      </c>
      <c r="AA34" s="167">
        <f>AA30+AA31+AA32+AA33</f>
        <v>1701</v>
      </c>
      <c r="AB34" s="152"/>
    </row>
    <row r="35" spans="1:28" s="3" customFormat="1" ht="102">
      <c r="A35" s="134" t="s">
        <v>119</v>
      </c>
      <c r="B35" s="72" t="s">
        <v>302</v>
      </c>
      <c r="C35" s="155"/>
      <c r="D35" s="155"/>
      <c r="E35" s="155"/>
      <c r="F35" s="112"/>
      <c r="G35" s="113"/>
      <c r="H35" s="114"/>
      <c r="I35" s="272"/>
      <c r="J35" s="273"/>
      <c r="K35" s="277"/>
      <c r="L35" s="272"/>
      <c r="M35" s="273"/>
      <c r="N35" s="277"/>
      <c r="O35" s="272"/>
      <c r="P35" s="273"/>
      <c r="Q35" s="277"/>
      <c r="R35" s="336"/>
      <c r="S35" s="337"/>
      <c r="T35" s="338"/>
      <c r="U35" s="272"/>
      <c r="V35" s="273"/>
      <c r="W35" s="277"/>
      <c r="X35" s="112"/>
      <c r="Y35" s="113"/>
      <c r="Z35" s="114"/>
      <c r="AA35" s="114"/>
      <c r="AB35" s="119"/>
    </row>
    <row r="36" spans="1:28" s="253" customFormat="1" ht="78.75">
      <c r="A36" s="395" t="s">
        <v>120</v>
      </c>
      <c r="B36" s="404" t="s">
        <v>81</v>
      </c>
      <c r="C36" s="398" t="s">
        <v>124</v>
      </c>
      <c r="D36" s="273" t="s">
        <v>584</v>
      </c>
      <c r="E36" s="398" t="s">
        <v>570</v>
      </c>
      <c r="F36" s="270">
        <v>0</v>
      </c>
      <c r="G36" s="271">
        <v>0</v>
      </c>
      <c r="H36" s="260">
        <v>0</v>
      </c>
      <c r="I36" s="273" t="s">
        <v>415</v>
      </c>
      <c r="J36" s="273" t="s">
        <v>500</v>
      </c>
      <c r="K36" s="260">
        <v>494.3</v>
      </c>
      <c r="L36" s="270">
        <v>0</v>
      </c>
      <c r="M36" s="271">
        <v>0</v>
      </c>
      <c r="N36" s="260">
        <v>0</v>
      </c>
      <c r="O36" s="270">
        <v>0</v>
      </c>
      <c r="P36" s="271">
        <v>0</v>
      </c>
      <c r="Q36" s="260">
        <v>0</v>
      </c>
      <c r="R36" s="336">
        <v>0</v>
      </c>
      <c r="S36" s="337">
        <v>0</v>
      </c>
      <c r="T36" s="338">
        <v>0</v>
      </c>
      <c r="U36" s="272">
        <v>0</v>
      </c>
      <c r="V36" s="273">
        <v>0</v>
      </c>
      <c r="W36" s="277">
        <v>0</v>
      </c>
      <c r="X36" s="272">
        <v>0</v>
      </c>
      <c r="Y36" s="273">
        <v>0</v>
      </c>
      <c r="Z36" s="277">
        <v>0</v>
      </c>
      <c r="AA36" s="260">
        <v>494.3</v>
      </c>
      <c r="AB36" s="403"/>
    </row>
    <row r="37" spans="1:28" s="3" customFormat="1" ht="112.5">
      <c r="A37" s="134" t="s">
        <v>121</v>
      </c>
      <c r="B37" s="72" t="s">
        <v>82</v>
      </c>
      <c r="C37" s="135" t="s">
        <v>666</v>
      </c>
      <c r="D37" s="113" t="s">
        <v>584</v>
      </c>
      <c r="E37" s="135" t="s">
        <v>568</v>
      </c>
      <c r="F37" s="159">
        <v>0</v>
      </c>
      <c r="G37" s="160">
        <v>0</v>
      </c>
      <c r="H37" s="115">
        <v>0</v>
      </c>
      <c r="I37" s="270">
        <v>0</v>
      </c>
      <c r="J37" s="271">
        <v>0</v>
      </c>
      <c r="K37" s="260">
        <v>0</v>
      </c>
      <c r="L37" s="270">
        <v>0</v>
      </c>
      <c r="M37" s="271">
        <v>0</v>
      </c>
      <c r="N37" s="260">
        <v>0</v>
      </c>
      <c r="O37" s="270">
        <v>0</v>
      </c>
      <c r="P37" s="271">
        <v>0</v>
      </c>
      <c r="Q37" s="260">
        <v>0</v>
      </c>
      <c r="R37" s="336">
        <v>0</v>
      </c>
      <c r="S37" s="337">
        <v>0</v>
      </c>
      <c r="T37" s="338">
        <v>0</v>
      </c>
      <c r="U37" s="272">
        <v>0</v>
      </c>
      <c r="V37" s="273">
        <v>0</v>
      </c>
      <c r="W37" s="277">
        <v>0</v>
      </c>
      <c r="X37" s="112">
        <v>0</v>
      </c>
      <c r="Y37" s="113">
        <v>0</v>
      </c>
      <c r="Z37" s="114">
        <v>0</v>
      </c>
      <c r="AA37" s="115">
        <v>0</v>
      </c>
      <c r="AB37" s="119"/>
    </row>
    <row r="38" spans="1:28" s="253" customFormat="1" ht="123.75">
      <c r="A38" s="395" t="s">
        <v>134</v>
      </c>
      <c r="B38" s="404" t="s">
        <v>83</v>
      </c>
      <c r="C38" s="398" t="s">
        <v>558</v>
      </c>
      <c r="D38" s="273" t="s">
        <v>586</v>
      </c>
      <c r="E38" s="398" t="s">
        <v>573</v>
      </c>
      <c r="F38" s="273" t="s">
        <v>415</v>
      </c>
      <c r="G38" s="273" t="s">
        <v>409</v>
      </c>
      <c r="H38" s="260">
        <v>564.1</v>
      </c>
      <c r="I38" s="273" t="s">
        <v>415</v>
      </c>
      <c r="J38" s="273" t="s">
        <v>478</v>
      </c>
      <c r="K38" s="260">
        <v>460</v>
      </c>
      <c r="L38" s="272">
        <v>0</v>
      </c>
      <c r="M38" s="273">
        <v>0</v>
      </c>
      <c r="N38" s="277">
        <v>0</v>
      </c>
      <c r="O38" s="272">
        <v>0</v>
      </c>
      <c r="P38" s="273">
        <v>0</v>
      </c>
      <c r="Q38" s="277">
        <v>0</v>
      </c>
      <c r="R38" s="336">
        <v>0</v>
      </c>
      <c r="S38" s="337">
        <v>0</v>
      </c>
      <c r="T38" s="338">
        <v>0</v>
      </c>
      <c r="U38" s="272">
        <v>0</v>
      </c>
      <c r="V38" s="273">
        <v>0</v>
      </c>
      <c r="W38" s="277">
        <v>0</v>
      </c>
      <c r="X38" s="272">
        <v>0</v>
      </c>
      <c r="Y38" s="273">
        <v>0</v>
      </c>
      <c r="Z38" s="277">
        <v>0</v>
      </c>
      <c r="AA38" s="260">
        <v>1024.0999999999999</v>
      </c>
      <c r="AB38" s="423"/>
    </row>
    <row r="39" spans="1:28" s="414" customFormat="1">
      <c r="A39" s="395" t="s">
        <v>135</v>
      </c>
      <c r="B39" s="410" t="s">
        <v>123</v>
      </c>
      <c r="C39" s="411"/>
      <c r="D39" s="411"/>
      <c r="E39" s="411"/>
      <c r="F39" s="274">
        <v>2</v>
      </c>
      <c r="G39" s="275"/>
      <c r="H39" s="276">
        <v>564.1</v>
      </c>
      <c r="I39" s="274">
        <v>4</v>
      </c>
      <c r="J39" s="275"/>
      <c r="K39" s="276">
        <f>K36+K37+K38</f>
        <v>954.3</v>
      </c>
      <c r="L39" s="274">
        <v>0</v>
      </c>
      <c r="M39" s="275"/>
      <c r="N39" s="276">
        <v>0</v>
      </c>
      <c r="O39" s="274">
        <v>0</v>
      </c>
      <c r="P39" s="275"/>
      <c r="Q39" s="276">
        <v>0</v>
      </c>
      <c r="R39" s="333">
        <v>0</v>
      </c>
      <c r="S39" s="334"/>
      <c r="T39" s="335">
        <v>0</v>
      </c>
      <c r="U39" s="274">
        <v>0</v>
      </c>
      <c r="V39" s="275"/>
      <c r="W39" s="276">
        <v>0</v>
      </c>
      <c r="X39" s="274">
        <v>0</v>
      </c>
      <c r="Y39" s="275"/>
      <c r="Z39" s="276">
        <v>0</v>
      </c>
      <c r="AA39" s="412">
        <f>H39+K39+N39+Q39+T39+W39+0</f>
        <v>1518.4</v>
      </c>
      <c r="AB39" s="413"/>
    </row>
    <row r="40" spans="1:28" s="253" customFormat="1">
      <c r="A40" s="395" t="s">
        <v>136</v>
      </c>
      <c r="B40" s="404" t="s">
        <v>126</v>
      </c>
      <c r="C40" s="267"/>
      <c r="D40" s="267"/>
      <c r="E40" s="267"/>
      <c r="F40" s="272"/>
      <c r="G40" s="273"/>
      <c r="H40" s="277"/>
      <c r="I40" s="272"/>
      <c r="J40" s="273"/>
      <c r="K40" s="277"/>
      <c r="L40" s="272"/>
      <c r="M40" s="273"/>
      <c r="N40" s="277"/>
      <c r="O40" s="272"/>
      <c r="P40" s="273"/>
      <c r="Q40" s="277"/>
      <c r="R40" s="336"/>
      <c r="S40" s="337"/>
      <c r="T40" s="338"/>
      <c r="U40" s="272"/>
      <c r="V40" s="273"/>
      <c r="W40" s="277"/>
      <c r="X40" s="272"/>
      <c r="Y40" s="273"/>
      <c r="Z40" s="277"/>
      <c r="AA40" s="277"/>
      <c r="AB40" s="403"/>
    </row>
    <row r="41" spans="1:28" s="253" customFormat="1" ht="112.5">
      <c r="A41" s="395" t="s">
        <v>137</v>
      </c>
      <c r="B41" s="404" t="s">
        <v>81</v>
      </c>
      <c r="C41" s="398" t="s">
        <v>667</v>
      </c>
      <c r="D41" s="273" t="s">
        <v>584</v>
      </c>
      <c r="E41" s="398" t="s">
        <v>568</v>
      </c>
      <c r="F41" s="270">
        <v>0</v>
      </c>
      <c r="G41" s="271">
        <v>0</v>
      </c>
      <c r="H41" s="260">
        <v>0</v>
      </c>
      <c r="I41" s="270">
        <v>0</v>
      </c>
      <c r="J41" s="271">
        <v>0</v>
      </c>
      <c r="K41" s="260">
        <v>0</v>
      </c>
      <c r="L41" s="270">
        <v>0</v>
      </c>
      <c r="M41" s="271">
        <v>0</v>
      </c>
      <c r="N41" s="260">
        <v>0</v>
      </c>
      <c r="O41" s="270">
        <v>0</v>
      </c>
      <c r="P41" s="271">
        <v>0</v>
      </c>
      <c r="Q41" s="260">
        <v>0</v>
      </c>
      <c r="R41" s="336">
        <v>0</v>
      </c>
      <c r="S41" s="337">
        <v>0</v>
      </c>
      <c r="T41" s="338">
        <v>0</v>
      </c>
      <c r="U41" s="272">
        <v>0</v>
      </c>
      <c r="V41" s="273">
        <v>0</v>
      </c>
      <c r="W41" s="277">
        <v>0</v>
      </c>
      <c r="X41" s="272">
        <v>0</v>
      </c>
      <c r="Y41" s="273">
        <v>0</v>
      </c>
      <c r="Z41" s="277">
        <v>0</v>
      </c>
      <c r="AA41" s="260">
        <v>0</v>
      </c>
      <c r="AB41" s="403"/>
    </row>
    <row r="42" spans="1:28" s="253" customFormat="1" ht="90">
      <c r="A42" s="395" t="s">
        <v>138</v>
      </c>
      <c r="B42" s="404" t="s">
        <v>127</v>
      </c>
      <c r="C42" s="398" t="s">
        <v>473</v>
      </c>
      <c r="D42" s="273" t="s">
        <v>584</v>
      </c>
      <c r="E42" s="398" t="s">
        <v>570</v>
      </c>
      <c r="F42" s="272">
        <v>0</v>
      </c>
      <c r="G42" s="273">
        <v>0</v>
      </c>
      <c r="H42" s="277">
        <v>0</v>
      </c>
      <c r="I42" s="273" t="s">
        <v>462</v>
      </c>
      <c r="J42" s="273" t="s">
        <v>525</v>
      </c>
      <c r="K42" s="277">
        <v>7</v>
      </c>
      <c r="L42" s="272">
        <v>0</v>
      </c>
      <c r="M42" s="273">
        <v>0</v>
      </c>
      <c r="N42" s="277">
        <v>0</v>
      </c>
      <c r="O42" s="272">
        <v>0</v>
      </c>
      <c r="P42" s="273">
        <v>0</v>
      </c>
      <c r="Q42" s="277">
        <v>0</v>
      </c>
      <c r="R42" s="336">
        <v>0</v>
      </c>
      <c r="S42" s="337">
        <v>0</v>
      </c>
      <c r="T42" s="338">
        <v>0</v>
      </c>
      <c r="U42" s="272">
        <v>0</v>
      </c>
      <c r="V42" s="273">
        <v>0</v>
      </c>
      <c r="W42" s="277">
        <v>0</v>
      </c>
      <c r="X42" s="272">
        <v>0</v>
      </c>
      <c r="Y42" s="273">
        <v>0</v>
      </c>
      <c r="Z42" s="277">
        <v>0</v>
      </c>
      <c r="AA42" s="260">
        <v>7</v>
      </c>
      <c r="AB42" s="403"/>
    </row>
    <row r="43" spans="1:28" s="3" customFormat="1" ht="112.5">
      <c r="A43" s="134" t="s">
        <v>139</v>
      </c>
      <c r="B43" s="72" t="s">
        <v>82</v>
      </c>
      <c r="C43" s="135" t="s">
        <v>668</v>
      </c>
      <c r="D43" s="113" t="s">
        <v>584</v>
      </c>
      <c r="E43" s="135" t="s">
        <v>568</v>
      </c>
      <c r="F43" s="159">
        <v>0</v>
      </c>
      <c r="G43" s="160">
        <v>0</v>
      </c>
      <c r="H43" s="115">
        <v>0</v>
      </c>
      <c r="I43" s="270">
        <v>0</v>
      </c>
      <c r="J43" s="271">
        <v>0</v>
      </c>
      <c r="K43" s="260">
        <v>0</v>
      </c>
      <c r="L43" s="270">
        <v>0</v>
      </c>
      <c r="M43" s="271">
        <v>0</v>
      </c>
      <c r="N43" s="260">
        <v>0</v>
      </c>
      <c r="O43" s="270">
        <v>0</v>
      </c>
      <c r="P43" s="271">
        <v>0</v>
      </c>
      <c r="Q43" s="260">
        <v>0</v>
      </c>
      <c r="R43" s="336">
        <v>0</v>
      </c>
      <c r="S43" s="337">
        <v>0</v>
      </c>
      <c r="T43" s="338">
        <v>0</v>
      </c>
      <c r="U43" s="272">
        <v>0</v>
      </c>
      <c r="V43" s="273">
        <v>0</v>
      </c>
      <c r="W43" s="277">
        <v>0</v>
      </c>
      <c r="X43" s="112">
        <v>0</v>
      </c>
      <c r="Y43" s="113">
        <v>0</v>
      </c>
      <c r="Z43" s="114">
        <v>0</v>
      </c>
      <c r="AA43" s="115">
        <v>0</v>
      </c>
      <c r="AB43" s="119"/>
    </row>
    <row r="44" spans="1:28" s="3" customFormat="1" ht="78.75">
      <c r="A44" s="134" t="s">
        <v>294</v>
      </c>
      <c r="B44" s="158" t="s">
        <v>563</v>
      </c>
      <c r="C44" s="135" t="s">
        <v>680</v>
      </c>
      <c r="D44" s="113" t="s">
        <v>584</v>
      </c>
      <c r="E44" s="135" t="s">
        <v>610</v>
      </c>
      <c r="F44" s="112">
        <v>0</v>
      </c>
      <c r="G44" s="113">
        <v>0</v>
      </c>
      <c r="H44" s="114">
        <v>0</v>
      </c>
      <c r="I44" s="272">
        <v>0</v>
      </c>
      <c r="J44" s="273">
        <v>0</v>
      </c>
      <c r="K44" s="277">
        <v>0</v>
      </c>
      <c r="L44" s="272">
        <v>0</v>
      </c>
      <c r="M44" s="273">
        <v>0</v>
      </c>
      <c r="N44" s="277">
        <v>0</v>
      </c>
      <c r="O44" s="273">
        <v>0</v>
      </c>
      <c r="P44" s="273">
        <v>0</v>
      </c>
      <c r="Q44" s="277">
        <v>0</v>
      </c>
      <c r="R44" s="336">
        <v>0</v>
      </c>
      <c r="S44" s="337">
        <v>0</v>
      </c>
      <c r="T44" s="338">
        <v>0</v>
      </c>
      <c r="U44" s="272">
        <v>0</v>
      </c>
      <c r="V44" s="273">
        <v>0</v>
      </c>
      <c r="W44" s="277">
        <v>0</v>
      </c>
      <c r="X44" s="112">
        <v>0</v>
      </c>
      <c r="Y44" s="113">
        <v>0</v>
      </c>
      <c r="Z44" s="114">
        <v>0</v>
      </c>
      <c r="AA44" s="115">
        <v>0</v>
      </c>
      <c r="AB44" s="119"/>
    </row>
    <row r="45" spans="1:28" s="153" customFormat="1">
      <c r="A45" s="134" t="s">
        <v>139</v>
      </c>
      <c r="B45" s="147" t="s">
        <v>123</v>
      </c>
      <c r="C45" s="148"/>
      <c r="D45" s="148"/>
      <c r="E45" s="148"/>
      <c r="F45" s="164">
        <v>0</v>
      </c>
      <c r="G45" s="165"/>
      <c r="H45" s="166">
        <v>0</v>
      </c>
      <c r="I45" s="274">
        <v>2</v>
      </c>
      <c r="J45" s="275"/>
      <c r="K45" s="276">
        <v>7</v>
      </c>
      <c r="L45" s="274">
        <v>0</v>
      </c>
      <c r="M45" s="275"/>
      <c r="N45" s="276">
        <v>0</v>
      </c>
      <c r="O45" s="274"/>
      <c r="P45" s="275"/>
      <c r="Q45" s="276">
        <v>0</v>
      </c>
      <c r="R45" s="333">
        <v>0</v>
      </c>
      <c r="S45" s="334"/>
      <c r="T45" s="335">
        <v>0</v>
      </c>
      <c r="U45" s="274">
        <v>0</v>
      </c>
      <c r="V45" s="275"/>
      <c r="W45" s="276">
        <v>0</v>
      </c>
      <c r="X45" s="164">
        <v>0</v>
      </c>
      <c r="Y45" s="165"/>
      <c r="Z45" s="166">
        <v>0</v>
      </c>
      <c r="AA45" s="167">
        <v>7</v>
      </c>
      <c r="AB45" s="152"/>
    </row>
    <row r="46" spans="1:28" s="3" customFormat="1" ht="25.5">
      <c r="A46" s="134" t="s">
        <v>294</v>
      </c>
      <c r="B46" s="72" t="s">
        <v>129</v>
      </c>
      <c r="C46" s="155"/>
      <c r="D46" s="155"/>
      <c r="E46" s="155"/>
      <c r="F46" s="112"/>
      <c r="G46" s="113"/>
      <c r="H46" s="114"/>
      <c r="I46" s="272"/>
      <c r="J46" s="273"/>
      <c r="K46" s="277"/>
      <c r="L46" s="272"/>
      <c r="M46" s="273"/>
      <c r="N46" s="277"/>
      <c r="O46" s="272"/>
      <c r="P46" s="273"/>
      <c r="Q46" s="277"/>
      <c r="R46" s="336"/>
      <c r="S46" s="337"/>
      <c r="T46" s="338"/>
      <c r="U46" s="272"/>
      <c r="V46" s="273"/>
      <c r="W46" s="277"/>
      <c r="X46" s="112"/>
      <c r="Y46" s="113"/>
      <c r="Z46" s="114"/>
      <c r="AA46" s="114"/>
      <c r="AB46" s="119"/>
    </row>
    <row r="47" spans="1:28" s="253" customFormat="1" ht="78.75">
      <c r="A47" s="395" t="s">
        <v>295</v>
      </c>
      <c r="B47" s="404" t="s">
        <v>130</v>
      </c>
      <c r="C47" s="398" t="s">
        <v>124</v>
      </c>
      <c r="D47" s="273" t="s">
        <v>584</v>
      </c>
      <c r="E47" s="398" t="s">
        <v>571</v>
      </c>
      <c r="F47" s="273" t="s">
        <v>353</v>
      </c>
      <c r="G47" s="273" t="s">
        <v>354</v>
      </c>
      <c r="H47" s="260">
        <v>4</v>
      </c>
      <c r="I47" s="270">
        <v>0</v>
      </c>
      <c r="J47" s="271">
        <v>0</v>
      </c>
      <c r="K47" s="260">
        <v>0</v>
      </c>
      <c r="L47" s="270">
        <v>0</v>
      </c>
      <c r="M47" s="271">
        <v>0</v>
      </c>
      <c r="N47" s="260">
        <v>0</v>
      </c>
      <c r="O47" s="270">
        <v>0</v>
      </c>
      <c r="P47" s="271">
        <v>0</v>
      </c>
      <c r="Q47" s="260">
        <v>0</v>
      </c>
      <c r="R47" s="336">
        <v>0</v>
      </c>
      <c r="S47" s="337">
        <v>0</v>
      </c>
      <c r="T47" s="338">
        <v>0</v>
      </c>
      <c r="U47" s="272">
        <v>0</v>
      </c>
      <c r="V47" s="273">
        <v>0</v>
      </c>
      <c r="W47" s="277">
        <v>0</v>
      </c>
      <c r="X47" s="272">
        <v>0</v>
      </c>
      <c r="Y47" s="273">
        <v>0</v>
      </c>
      <c r="Z47" s="277">
        <v>0</v>
      </c>
      <c r="AA47" s="260">
        <v>4</v>
      </c>
      <c r="AB47" s="403"/>
    </row>
    <row r="48" spans="1:28" s="3" customFormat="1" ht="112.5">
      <c r="A48" s="134" t="s">
        <v>140</v>
      </c>
      <c r="B48" s="72" t="s">
        <v>132</v>
      </c>
      <c r="C48" s="135" t="s">
        <v>666</v>
      </c>
      <c r="D48" s="113" t="s">
        <v>584</v>
      </c>
      <c r="E48" s="135" t="s">
        <v>568</v>
      </c>
      <c r="F48" s="159">
        <v>0</v>
      </c>
      <c r="G48" s="160">
        <v>0</v>
      </c>
      <c r="H48" s="115">
        <v>0</v>
      </c>
      <c r="I48" s="270">
        <v>0</v>
      </c>
      <c r="J48" s="271">
        <v>0</v>
      </c>
      <c r="K48" s="260">
        <v>0</v>
      </c>
      <c r="L48" s="270">
        <v>0</v>
      </c>
      <c r="M48" s="271">
        <v>0</v>
      </c>
      <c r="N48" s="260">
        <v>0</v>
      </c>
      <c r="O48" s="270">
        <v>0</v>
      </c>
      <c r="P48" s="271">
        <v>0</v>
      </c>
      <c r="Q48" s="260">
        <v>0</v>
      </c>
      <c r="R48" s="336">
        <v>0</v>
      </c>
      <c r="S48" s="337">
        <v>0</v>
      </c>
      <c r="T48" s="338">
        <v>0</v>
      </c>
      <c r="U48" s="272">
        <v>0</v>
      </c>
      <c r="V48" s="273">
        <v>0</v>
      </c>
      <c r="W48" s="277">
        <v>0</v>
      </c>
      <c r="X48" s="112">
        <v>0</v>
      </c>
      <c r="Y48" s="113">
        <v>0</v>
      </c>
      <c r="Z48" s="114">
        <v>0</v>
      </c>
      <c r="AA48" s="115">
        <v>0</v>
      </c>
      <c r="AB48" s="119"/>
    </row>
    <row r="49" spans="1:28" s="3" customFormat="1" ht="112.5">
      <c r="A49" s="134" t="s">
        <v>141</v>
      </c>
      <c r="B49" s="72" t="s">
        <v>127</v>
      </c>
      <c r="C49" s="135" t="s">
        <v>669</v>
      </c>
      <c r="D49" s="113" t="s">
        <v>584</v>
      </c>
      <c r="E49" s="135" t="s">
        <v>568</v>
      </c>
      <c r="F49" s="159">
        <v>0</v>
      </c>
      <c r="G49" s="160">
        <v>0</v>
      </c>
      <c r="H49" s="115">
        <v>0</v>
      </c>
      <c r="I49" s="272">
        <v>0</v>
      </c>
      <c r="J49" s="273">
        <v>0</v>
      </c>
      <c r="K49" s="277">
        <v>0</v>
      </c>
      <c r="L49" s="272">
        <v>0</v>
      </c>
      <c r="M49" s="273">
        <v>0</v>
      </c>
      <c r="N49" s="277">
        <v>0</v>
      </c>
      <c r="O49" s="272">
        <v>0</v>
      </c>
      <c r="P49" s="273">
        <v>0</v>
      </c>
      <c r="Q49" s="277">
        <v>0</v>
      </c>
      <c r="R49" s="336">
        <v>0</v>
      </c>
      <c r="S49" s="337">
        <v>0</v>
      </c>
      <c r="T49" s="338">
        <v>0</v>
      </c>
      <c r="U49" s="272">
        <v>0</v>
      </c>
      <c r="V49" s="273">
        <v>0</v>
      </c>
      <c r="W49" s="277">
        <v>0</v>
      </c>
      <c r="X49" s="112">
        <v>0</v>
      </c>
      <c r="Y49" s="113">
        <v>0</v>
      </c>
      <c r="Z49" s="114">
        <v>0</v>
      </c>
      <c r="AA49" s="115">
        <v>0</v>
      </c>
      <c r="AB49" s="119"/>
    </row>
    <row r="50" spans="1:28" s="153" customFormat="1">
      <c r="A50" s="134" t="s">
        <v>142</v>
      </c>
      <c r="B50" s="147" t="s">
        <v>123</v>
      </c>
      <c r="C50" s="148"/>
      <c r="D50" s="148"/>
      <c r="E50" s="148"/>
      <c r="F50" s="149">
        <v>1</v>
      </c>
      <c r="G50" s="150"/>
      <c r="H50" s="151">
        <v>4</v>
      </c>
      <c r="I50" s="264">
        <v>0</v>
      </c>
      <c r="J50" s="265"/>
      <c r="K50" s="266">
        <v>0</v>
      </c>
      <c r="L50" s="264">
        <v>0</v>
      </c>
      <c r="M50" s="265"/>
      <c r="N50" s="266">
        <v>0</v>
      </c>
      <c r="O50" s="264">
        <v>0</v>
      </c>
      <c r="P50" s="265"/>
      <c r="Q50" s="266">
        <v>0</v>
      </c>
      <c r="R50" s="322">
        <v>0</v>
      </c>
      <c r="S50" s="323"/>
      <c r="T50" s="324">
        <v>0</v>
      </c>
      <c r="U50" s="264">
        <v>0</v>
      </c>
      <c r="V50" s="265"/>
      <c r="W50" s="266">
        <v>0</v>
      </c>
      <c r="X50" s="149">
        <v>0</v>
      </c>
      <c r="Y50" s="150"/>
      <c r="Z50" s="151">
        <v>0</v>
      </c>
      <c r="AA50" s="151">
        <v>4</v>
      </c>
      <c r="AB50" s="152"/>
    </row>
    <row r="51" spans="1:28" s="3" customFormat="1" ht="25.5">
      <c r="A51" s="134" t="s">
        <v>143</v>
      </c>
      <c r="B51" s="72" t="s">
        <v>207</v>
      </c>
      <c r="C51" s="155"/>
      <c r="D51" s="155"/>
      <c r="E51" s="155"/>
      <c r="F51" s="112"/>
      <c r="G51" s="113"/>
      <c r="H51" s="114"/>
      <c r="I51" s="272"/>
      <c r="J51" s="273"/>
      <c r="K51" s="277"/>
      <c r="L51" s="272"/>
      <c r="M51" s="273"/>
      <c r="N51" s="277"/>
      <c r="O51" s="272"/>
      <c r="P51" s="273"/>
      <c r="Q51" s="277"/>
      <c r="R51" s="336"/>
      <c r="S51" s="337"/>
      <c r="T51" s="338"/>
      <c r="U51" s="272"/>
      <c r="V51" s="273"/>
      <c r="W51" s="277"/>
      <c r="X51" s="112"/>
      <c r="Y51" s="113"/>
      <c r="Z51" s="114"/>
      <c r="AA51" s="114"/>
      <c r="AB51" s="119"/>
    </row>
    <row r="52" spans="1:28" s="253" customFormat="1" ht="123.75">
      <c r="A52" s="395" t="s">
        <v>144</v>
      </c>
      <c r="B52" s="404" t="s">
        <v>131</v>
      </c>
      <c r="C52" s="398" t="s">
        <v>454</v>
      </c>
      <c r="D52" s="273" t="s">
        <v>587</v>
      </c>
      <c r="E52" s="398" t="s">
        <v>570</v>
      </c>
      <c r="F52" s="272">
        <v>0</v>
      </c>
      <c r="G52" s="273">
        <v>0</v>
      </c>
      <c r="H52" s="277">
        <v>0</v>
      </c>
      <c r="I52" s="272" t="s">
        <v>455</v>
      </c>
      <c r="J52" s="273" t="s">
        <v>25</v>
      </c>
      <c r="K52" s="277">
        <v>169</v>
      </c>
      <c r="L52" s="272">
        <v>0</v>
      </c>
      <c r="M52" s="273">
        <v>0</v>
      </c>
      <c r="N52" s="277">
        <v>0</v>
      </c>
      <c r="O52" s="272">
        <v>0</v>
      </c>
      <c r="P52" s="273">
        <v>0</v>
      </c>
      <c r="Q52" s="277">
        <v>0</v>
      </c>
      <c r="R52" s="336">
        <v>0</v>
      </c>
      <c r="S52" s="337">
        <v>0</v>
      </c>
      <c r="T52" s="338">
        <v>0</v>
      </c>
      <c r="U52" s="272">
        <v>0</v>
      </c>
      <c r="V52" s="273">
        <v>0</v>
      </c>
      <c r="W52" s="277">
        <v>0</v>
      </c>
      <c r="X52" s="272">
        <v>0</v>
      </c>
      <c r="Y52" s="273">
        <v>0</v>
      </c>
      <c r="Z52" s="277">
        <v>0</v>
      </c>
      <c r="AA52" s="260">
        <v>169</v>
      </c>
      <c r="AB52" s="403"/>
    </row>
    <row r="53" spans="1:28" s="3" customFormat="1" ht="78.75">
      <c r="A53" s="134" t="s">
        <v>145</v>
      </c>
      <c r="B53" s="158" t="s">
        <v>563</v>
      </c>
      <c r="C53" s="135" t="s">
        <v>680</v>
      </c>
      <c r="D53" s="113" t="s">
        <v>584</v>
      </c>
      <c r="E53" s="135" t="s">
        <v>610</v>
      </c>
      <c r="F53" s="112">
        <v>0</v>
      </c>
      <c r="G53" s="113">
        <v>0</v>
      </c>
      <c r="H53" s="114">
        <v>0</v>
      </c>
      <c r="I53" s="272">
        <v>0</v>
      </c>
      <c r="J53" s="273">
        <v>0</v>
      </c>
      <c r="K53" s="277">
        <v>0</v>
      </c>
      <c r="L53" s="272">
        <v>0</v>
      </c>
      <c r="M53" s="273">
        <v>0</v>
      </c>
      <c r="N53" s="277">
        <v>0</v>
      </c>
      <c r="O53" s="273">
        <v>0</v>
      </c>
      <c r="P53" s="273">
        <v>0</v>
      </c>
      <c r="Q53" s="277">
        <v>0</v>
      </c>
      <c r="R53" s="336">
        <v>0</v>
      </c>
      <c r="S53" s="337">
        <v>0</v>
      </c>
      <c r="T53" s="338">
        <v>0</v>
      </c>
      <c r="U53" s="272">
        <v>0</v>
      </c>
      <c r="V53" s="273">
        <v>0</v>
      </c>
      <c r="W53" s="277">
        <v>0</v>
      </c>
      <c r="X53" s="112">
        <v>0</v>
      </c>
      <c r="Y53" s="113">
        <v>0</v>
      </c>
      <c r="Z53" s="114">
        <v>0</v>
      </c>
      <c r="AA53" s="115">
        <v>0</v>
      </c>
      <c r="AB53" s="119"/>
    </row>
    <row r="54" spans="1:28" s="153" customFormat="1">
      <c r="A54" s="134" t="s">
        <v>146</v>
      </c>
      <c r="B54" s="147" t="s">
        <v>123</v>
      </c>
      <c r="C54" s="148"/>
      <c r="D54" s="148"/>
      <c r="E54" s="148"/>
      <c r="F54" s="149">
        <v>0</v>
      </c>
      <c r="G54" s="150"/>
      <c r="H54" s="151">
        <v>0</v>
      </c>
      <c r="I54" s="264">
        <v>1</v>
      </c>
      <c r="J54" s="265"/>
      <c r="K54" s="266">
        <v>169</v>
      </c>
      <c r="L54" s="264">
        <v>0</v>
      </c>
      <c r="M54" s="265"/>
      <c r="N54" s="266">
        <v>0</v>
      </c>
      <c r="O54" s="264">
        <v>0</v>
      </c>
      <c r="P54" s="265"/>
      <c r="Q54" s="266">
        <v>0</v>
      </c>
      <c r="R54" s="322">
        <v>0</v>
      </c>
      <c r="S54" s="323"/>
      <c r="T54" s="324">
        <v>0</v>
      </c>
      <c r="U54" s="264">
        <v>0</v>
      </c>
      <c r="V54" s="265"/>
      <c r="W54" s="266">
        <v>0</v>
      </c>
      <c r="X54" s="149">
        <v>0</v>
      </c>
      <c r="Y54" s="150"/>
      <c r="Z54" s="151">
        <v>0</v>
      </c>
      <c r="AA54" s="167">
        <v>169</v>
      </c>
      <c r="AB54" s="152"/>
    </row>
    <row r="55" spans="1:28" s="3" customFormat="1" ht="38.25">
      <c r="A55" s="134" t="s">
        <v>147</v>
      </c>
      <c r="B55" s="72" t="s">
        <v>208</v>
      </c>
      <c r="C55" s="155"/>
      <c r="D55" s="155"/>
      <c r="E55" s="155"/>
      <c r="F55" s="112"/>
      <c r="G55" s="113"/>
      <c r="H55" s="114"/>
      <c r="I55" s="272"/>
      <c r="J55" s="273"/>
      <c r="K55" s="277"/>
      <c r="L55" s="272"/>
      <c r="M55" s="273"/>
      <c r="N55" s="277"/>
      <c r="O55" s="272"/>
      <c r="P55" s="273"/>
      <c r="Q55" s="277"/>
      <c r="R55" s="336"/>
      <c r="S55" s="337"/>
      <c r="T55" s="338"/>
      <c r="U55" s="272"/>
      <c r="V55" s="273"/>
      <c r="W55" s="277"/>
      <c r="X55" s="112"/>
      <c r="Y55" s="113"/>
      <c r="Z55" s="114"/>
      <c r="AA55" s="114"/>
      <c r="AB55" s="119"/>
    </row>
    <row r="56" spans="1:28" s="253" customFormat="1" ht="90">
      <c r="A56" s="395" t="s">
        <v>183</v>
      </c>
      <c r="B56" s="404" t="s">
        <v>131</v>
      </c>
      <c r="C56" s="400" t="s">
        <v>449</v>
      </c>
      <c r="D56" s="273" t="s">
        <v>584</v>
      </c>
      <c r="E56" s="398" t="s">
        <v>570</v>
      </c>
      <c r="F56" s="272">
        <v>0</v>
      </c>
      <c r="G56" s="273">
        <v>0</v>
      </c>
      <c r="H56" s="277">
        <v>0</v>
      </c>
      <c r="I56" s="272" t="s">
        <v>456</v>
      </c>
      <c r="J56" s="273" t="s">
        <v>440</v>
      </c>
      <c r="K56" s="277">
        <v>16</v>
      </c>
      <c r="L56" s="272">
        <v>0</v>
      </c>
      <c r="M56" s="273">
        <v>0</v>
      </c>
      <c r="N56" s="277">
        <v>0</v>
      </c>
      <c r="O56" s="272">
        <v>0</v>
      </c>
      <c r="P56" s="273">
        <v>0</v>
      </c>
      <c r="Q56" s="277">
        <v>0</v>
      </c>
      <c r="R56" s="336">
        <v>0</v>
      </c>
      <c r="S56" s="337">
        <v>0</v>
      </c>
      <c r="T56" s="338">
        <v>0</v>
      </c>
      <c r="U56" s="272">
        <v>0</v>
      </c>
      <c r="V56" s="273">
        <v>0</v>
      </c>
      <c r="W56" s="277">
        <v>0</v>
      </c>
      <c r="X56" s="272">
        <v>0</v>
      </c>
      <c r="Y56" s="273">
        <v>0</v>
      </c>
      <c r="Z56" s="277">
        <v>0</v>
      </c>
      <c r="AA56" s="260">
        <v>16</v>
      </c>
      <c r="AB56" s="403"/>
    </row>
    <row r="57" spans="1:28" s="3" customFormat="1" ht="78.75">
      <c r="A57" s="134" t="s">
        <v>184</v>
      </c>
      <c r="B57" s="158" t="s">
        <v>563</v>
      </c>
      <c r="C57" s="135" t="s">
        <v>681</v>
      </c>
      <c r="D57" s="113" t="s">
        <v>584</v>
      </c>
      <c r="E57" s="135" t="s">
        <v>610</v>
      </c>
      <c r="F57" s="112">
        <v>0</v>
      </c>
      <c r="G57" s="113">
        <v>0</v>
      </c>
      <c r="H57" s="114">
        <v>0</v>
      </c>
      <c r="I57" s="272">
        <v>0</v>
      </c>
      <c r="J57" s="273">
        <v>0</v>
      </c>
      <c r="K57" s="277">
        <v>0</v>
      </c>
      <c r="L57" s="272">
        <v>0</v>
      </c>
      <c r="M57" s="273">
        <v>0</v>
      </c>
      <c r="N57" s="277">
        <v>0</v>
      </c>
      <c r="O57" s="273">
        <v>0</v>
      </c>
      <c r="P57" s="273">
        <v>0</v>
      </c>
      <c r="Q57" s="277">
        <v>0</v>
      </c>
      <c r="R57" s="336">
        <v>0</v>
      </c>
      <c r="S57" s="337">
        <v>0</v>
      </c>
      <c r="T57" s="338">
        <v>0</v>
      </c>
      <c r="U57" s="272">
        <v>0</v>
      </c>
      <c r="V57" s="273">
        <v>0</v>
      </c>
      <c r="W57" s="277">
        <v>0</v>
      </c>
      <c r="X57" s="112">
        <v>0</v>
      </c>
      <c r="Y57" s="113">
        <v>0</v>
      </c>
      <c r="Z57" s="114">
        <v>0</v>
      </c>
      <c r="AA57" s="115">
        <v>0</v>
      </c>
      <c r="AB57" s="119"/>
    </row>
    <row r="58" spans="1:28" s="153" customFormat="1">
      <c r="A58" s="134" t="s">
        <v>205</v>
      </c>
      <c r="B58" s="147" t="s">
        <v>123</v>
      </c>
      <c r="C58" s="148"/>
      <c r="D58" s="148"/>
      <c r="E58" s="148"/>
      <c r="F58" s="149">
        <v>0</v>
      </c>
      <c r="G58" s="150"/>
      <c r="H58" s="151">
        <v>0</v>
      </c>
      <c r="I58" s="264">
        <v>2</v>
      </c>
      <c r="J58" s="265"/>
      <c r="K58" s="266">
        <v>16</v>
      </c>
      <c r="L58" s="264">
        <v>0</v>
      </c>
      <c r="M58" s="265"/>
      <c r="N58" s="266">
        <v>0</v>
      </c>
      <c r="O58" s="264"/>
      <c r="P58" s="265"/>
      <c r="Q58" s="266">
        <v>0</v>
      </c>
      <c r="R58" s="322">
        <v>0</v>
      </c>
      <c r="S58" s="323"/>
      <c r="T58" s="324">
        <v>0</v>
      </c>
      <c r="U58" s="264">
        <v>0</v>
      </c>
      <c r="V58" s="265"/>
      <c r="W58" s="266">
        <v>0</v>
      </c>
      <c r="X58" s="149">
        <v>0</v>
      </c>
      <c r="Y58" s="150"/>
      <c r="Z58" s="151">
        <v>0</v>
      </c>
      <c r="AA58" s="167">
        <v>16</v>
      </c>
      <c r="AB58" s="152"/>
    </row>
    <row r="59" spans="1:28" s="3" customFormat="1" ht="38.25">
      <c r="A59" s="134" t="s">
        <v>206</v>
      </c>
      <c r="B59" s="72" t="s">
        <v>210</v>
      </c>
      <c r="C59" s="155"/>
      <c r="D59" s="155"/>
      <c r="E59" s="155"/>
      <c r="F59" s="112"/>
      <c r="G59" s="113"/>
      <c r="H59" s="114"/>
      <c r="I59" s="272"/>
      <c r="J59" s="273"/>
      <c r="K59" s="277"/>
      <c r="L59" s="272"/>
      <c r="M59" s="273"/>
      <c r="N59" s="277"/>
      <c r="O59" s="272"/>
      <c r="P59" s="273"/>
      <c r="Q59" s="277"/>
      <c r="R59" s="336"/>
      <c r="S59" s="337"/>
      <c r="T59" s="338"/>
      <c r="U59" s="272"/>
      <c r="V59" s="273"/>
      <c r="W59" s="277"/>
      <c r="X59" s="112"/>
      <c r="Y59" s="113"/>
      <c r="Z59" s="114"/>
      <c r="AA59" s="114"/>
      <c r="AB59" s="119"/>
    </row>
    <row r="60" spans="1:28" s="253" customFormat="1" ht="213.75">
      <c r="A60" s="405" t="s">
        <v>211</v>
      </c>
      <c r="B60" s="366" t="s">
        <v>131</v>
      </c>
      <c r="C60" s="400" t="s">
        <v>9</v>
      </c>
      <c r="D60" s="273" t="s">
        <v>584</v>
      </c>
      <c r="E60" s="398" t="s">
        <v>575</v>
      </c>
      <c r="F60" s="272" t="s">
        <v>416</v>
      </c>
      <c r="G60" s="273" t="s">
        <v>26</v>
      </c>
      <c r="H60" s="277">
        <v>358</v>
      </c>
      <c r="I60" s="272">
        <v>0</v>
      </c>
      <c r="J60" s="273">
        <v>0</v>
      </c>
      <c r="K60" s="277">
        <v>0</v>
      </c>
      <c r="L60" s="272" t="s">
        <v>607</v>
      </c>
      <c r="M60" s="273" t="s">
        <v>603</v>
      </c>
      <c r="N60" s="277">
        <v>379.3</v>
      </c>
      <c r="O60" s="380" t="s">
        <v>43</v>
      </c>
      <c r="P60" s="369" t="s">
        <v>31</v>
      </c>
      <c r="Q60" s="389">
        <f>407</f>
        <v>407</v>
      </c>
      <c r="R60" s="381" t="s">
        <v>30</v>
      </c>
      <c r="S60" s="374" t="s">
        <v>56</v>
      </c>
      <c r="T60" s="338">
        <v>384</v>
      </c>
      <c r="U60" s="380" t="s">
        <v>30</v>
      </c>
      <c r="V60" s="369" t="s">
        <v>32</v>
      </c>
      <c r="W60" s="389">
        <v>384</v>
      </c>
      <c r="X60" s="380" t="s">
        <v>30</v>
      </c>
      <c r="Y60" s="369" t="s">
        <v>32</v>
      </c>
      <c r="Z60" s="389">
        <v>384</v>
      </c>
      <c r="AA60" s="363">
        <f>H60+N60+Q60+T60+W60+Z60</f>
        <v>2296.3000000000002</v>
      </c>
      <c r="AB60" s="403"/>
    </row>
    <row r="61" spans="1:28" s="253" customFormat="1" ht="112.5">
      <c r="A61" s="405" t="s">
        <v>212</v>
      </c>
      <c r="B61" s="366" t="s">
        <v>81</v>
      </c>
      <c r="C61" s="398" t="s">
        <v>0</v>
      </c>
      <c r="D61" s="273" t="s">
        <v>584</v>
      </c>
      <c r="E61" s="398" t="s">
        <v>576</v>
      </c>
      <c r="F61" s="272">
        <v>0</v>
      </c>
      <c r="G61" s="273">
        <v>0</v>
      </c>
      <c r="H61" s="277">
        <v>0</v>
      </c>
      <c r="I61" s="272">
        <v>0</v>
      </c>
      <c r="J61" s="273">
        <v>0</v>
      </c>
      <c r="K61" s="277">
        <v>0</v>
      </c>
      <c r="L61" s="272" t="s">
        <v>501</v>
      </c>
      <c r="M61" s="273" t="s">
        <v>489</v>
      </c>
      <c r="N61" s="277">
        <v>427</v>
      </c>
      <c r="O61" s="380" t="s">
        <v>42</v>
      </c>
      <c r="P61" s="369" t="s">
        <v>33</v>
      </c>
      <c r="Q61" s="389">
        <f>367</f>
        <v>367</v>
      </c>
      <c r="R61" s="336">
        <v>0</v>
      </c>
      <c r="S61" s="337">
        <v>0</v>
      </c>
      <c r="T61" s="338">
        <v>0</v>
      </c>
      <c r="U61" s="272">
        <v>0</v>
      </c>
      <c r="V61" s="273">
        <v>0</v>
      </c>
      <c r="W61" s="277">
        <v>0</v>
      </c>
      <c r="X61" s="272">
        <v>0</v>
      </c>
      <c r="Y61" s="273">
        <v>0</v>
      </c>
      <c r="Z61" s="277">
        <v>0</v>
      </c>
      <c r="AA61" s="363">
        <f>H61+K61+N61+Q61+T61+W61+0</f>
        <v>794</v>
      </c>
      <c r="AB61" s="403"/>
    </row>
    <row r="62" spans="1:28" s="153" customFormat="1">
      <c r="A62" s="405" t="s">
        <v>148</v>
      </c>
      <c r="B62" s="406" t="s">
        <v>123</v>
      </c>
      <c r="C62" s="394"/>
      <c r="D62" s="394"/>
      <c r="E62" s="394"/>
      <c r="F62" s="407">
        <v>3</v>
      </c>
      <c r="G62" s="408"/>
      <c r="H62" s="409">
        <v>358</v>
      </c>
      <c r="I62" s="407">
        <v>0</v>
      </c>
      <c r="J62" s="408"/>
      <c r="K62" s="409">
        <v>0</v>
      </c>
      <c r="L62" s="407">
        <v>6</v>
      </c>
      <c r="M62" s="408"/>
      <c r="N62" s="409">
        <v>806.3</v>
      </c>
      <c r="O62" s="407">
        <v>4</v>
      </c>
      <c r="P62" s="408"/>
      <c r="Q62" s="409">
        <f>Q60+Q61</f>
        <v>774</v>
      </c>
      <c r="R62" s="435">
        <v>1</v>
      </c>
      <c r="S62" s="436"/>
      <c r="T62" s="437">
        <f>T60+T61</f>
        <v>384</v>
      </c>
      <c r="U62" s="407">
        <v>1</v>
      </c>
      <c r="V62" s="408"/>
      <c r="W62" s="409">
        <v>384</v>
      </c>
      <c r="X62" s="407">
        <v>1</v>
      </c>
      <c r="Y62" s="408"/>
      <c r="Z62" s="409">
        <f>Z60+Z61</f>
        <v>384</v>
      </c>
      <c r="AA62" s="409">
        <f>AA60+AA61</f>
        <v>3090.3</v>
      </c>
      <c r="AB62" s="152"/>
    </row>
    <row r="63" spans="1:28" s="3" customFormat="1" ht="38.25">
      <c r="A63" s="134" t="s">
        <v>149</v>
      </c>
      <c r="B63" s="72" t="s">
        <v>303</v>
      </c>
      <c r="C63" s="155"/>
      <c r="D63" s="155"/>
      <c r="E63" s="155"/>
      <c r="F63" s="112"/>
      <c r="G63" s="113"/>
      <c r="H63" s="114"/>
      <c r="I63" s="272"/>
      <c r="J63" s="273"/>
      <c r="K63" s="277"/>
      <c r="L63" s="272"/>
      <c r="M63" s="273"/>
      <c r="N63" s="277"/>
      <c r="O63" s="272"/>
      <c r="P63" s="273"/>
      <c r="Q63" s="277"/>
      <c r="R63" s="336"/>
      <c r="S63" s="337"/>
      <c r="T63" s="338"/>
      <c r="U63" s="272"/>
      <c r="V63" s="273"/>
      <c r="W63" s="277"/>
      <c r="X63" s="112"/>
      <c r="Y63" s="113"/>
      <c r="Z63" s="114"/>
      <c r="AA63" s="114"/>
      <c r="AB63" s="119"/>
    </row>
    <row r="64" spans="1:28" s="253" customFormat="1" ht="146.25">
      <c r="A64" s="395" t="s">
        <v>213</v>
      </c>
      <c r="B64" s="404" t="s">
        <v>304</v>
      </c>
      <c r="C64" s="398" t="s">
        <v>608</v>
      </c>
      <c r="D64" s="273" t="s">
        <v>584</v>
      </c>
      <c r="E64" s="398" t="s">
        <v>570</v>
      </c>
      <c r="F64" s="272">
        <v>0</v>
      </c>
      <c r="G64" s="273">
        <v>0</v>
      </c>
      <c r="H64" s="277">
        <v>0</v>
      </c>
      <c r="I64" s="272" t="s">
        <v>483</v>
      </c>
      <c r="J64" s="273" t="s">
        <v>526</v>
      </c>
      <c r="K64" s="277">
        <v>1953</v>
      </c>
      <c r="L64" s="272" t="s">
        <v>609</v>
      </c>
      <c r="M64" s="273" t="s">
        <v>605</v>
      </c>
      <c r="N64" s="277">
        <v>37.700000000000003</v>
      </c>
      <c r="O64" s="272">
        <v>0</v>
      </c>
      <c r="P64" s="273">
        <v>0</v>
      </c>
      <c r="Q64" s="277">
        <v>0</v>
      </c>
      <c r="R64" s="336">
        <v>0</v>
      </c>
      <c r="S64" s="337">
        <v>0</v>
      </c>
      <c r="T64" s="338">
        <v>0</v>
      </c>
      <c r="U64" s="272">
        <v>0</v>
      </c>
      <c r="V64" s="273">
        <v>0</v>
      </c>
      <c r="W64" s="277">
        <v>0</v>
      </c>
      <c r="X64" s="272">
        <v>0</v>
      </c>
      <c r="Y64" s="273">
        <v>0</v>
      </c>
      <c r="Z64" s="277">
        <v>0</v>
      </c>
      <c r="AA64" s="260">
        <f>H64+K64+N64+Q64+T64+W64+0</f>
        <v>1990.7</v>
      </c>
      <c r="AB64" s="403"/>
    </row>
    <row r="65" spans="1:28" s="253" customFormat="1" ht="78.75">
      <c r="A65" s="395">
        <v>1.54</v>
      </c>
      <c r="B65" s="366" t="s">
        <v>15</v>
      </c>
      <c r="C65" s="370" t="s">
        <v>14</v>
      </c>
      <c r="D65" s="369" t="s">
        <v>584</v>
      </c>
      <c r="E65" s="369">
        <v>2017</v>
      </c>
      <c r="F65" s="380">
        <v>0</v>
      </c>
      <c r="G65" s="369">
        <v>0</v>
      </c>
      <c r="H65" s="389">
        <v>0</v>
      </c>
      <c r="I65" s="380">
        <v>0</v>
      </c>
      <c r="J65" s="369">
        <v>0</v>
      </c>
      <c r="K65" s="389">
        <v>0</v>
      </c>
      <c r="L65" s="380">
        <v>0</v>
      </c>
      <c r="M65" s="369">
        <v>0</v>
      </c>
      <c r="N65" s="389">
        <v>0</v>
      </c>
      <c r="O65" s="380" t="s">
        <v>16</v>
      </c>
      <c r="P65" s="369" t="s">
        <v>17</v>
      </c>
      <c r="Q65" s="389">
        <v>49</v>
      </c>
      <c r="R65" s="381">
        <v>0</v>
      </c>
      <c r="S65" s="337">
        <v>0</v>
      </c>
      <c r="T65" s="338">
        <v>0</v>
      </c>
      <c r="U65" s="272">
        <v>0</v>
      </c>
      <c r="V65" s="273">
        <v>0</v>
      </c>
      <c r="W65" s="277">
        <v>0</v>
      </c>
      <c r="X65" s="272">
        <v>0</v>
      </c>
      <c r="Y65" s="273">
        <v>0</v>
      </c>
      <c r="Z65" s="277">
        <v>0</v>
      </c>
      <c r="AA65" s="363">
        <f>Q65</f>
        <v>49</v>
      </c>
      <c r="AB65" s="403"/>
    </row>
    <row r="66" spans="1:28" s="153" customFormat="1">
      <c r="A66" s="134">
        <v>1.55</v>
      </c>
      <c r="B66" s="147" t="s">
        <v>123</v>
      </c>
      <c r="C66" s="148"/>
      <c r="D66" s="148"/>
      <c r="E66" s="148"/>
      <c r="F66" s="149">
        <v>0</v>
      </c>
      <c r="G66" s="149"/>
      <c r="H66" s="151">
        <v>0</v>
      </c>
      <c r="I66" s="264">
        <v>3</v>
      </c>
      <c r="J66" s="265"/>
      <c r="K66" s="266">
        <v>1953</v>
      </c>
      <c r="L66" s="264">
        <v>1</v>
      </c>
      <c r="M66" s="264"/>
      <c r="N66" s="266">
        <v>37.700000000000003</v>
      </c>
      <c r="O66" s="264">
        <v>1</v>
      </c>
      <c r="P66" s="264"/>
      <c r="Q66" s="266">
        <v>49</v>
      </c>
      <c r="R66" s="322">
        <v>0</v>
      </c>
      <c r="S66" s="322"/>
      <c r="T66" s="324">
        <v>0</v>
      </c>
      <c r="U66" s="264">
        <v>0</v>
      </c>
      <c r="V66" s="264"/>
      <c r="W66" s="266">
        <v>0</v>
      </c>
      <c r="X66" s="149">
        <v>0</v>
      </c>
      <c r="Y66" s="149"/>
      <c r="Z66" s="151">
        <v>0</v>
      </c>
      <c r="AA66" s="167">
        <f>AA64+AA65</f>
        <v>2039.7</v>
      </c>
      <c r="AB66" s="152"/>
    </row>
    <row r="67" spans="1:28" s="153" customFormat="1" ht="76.5">
      <c r="A67" s="134">
        <v>1.56</v>
      </c>
      <c r="B67" s="168" t="s">
        <v>283</v>
      </c>
      <c r="C67" s="135"/>
      <c r="D67" s="113"/>
      <c r="E67" s="135"/>
      <c r="F67" s="112"/>
      <c r="G67" s="113"/>
      <c r="H67" s="114"/>
      <c r="I67" s="272"/>
      <c r="J67" s="273"/>
      <c r="K67" s="277"/>
      <c r="L67" s="272"/>
      <c r="M67" s="273"/>
      <c r="N67" s="277"/>
      <c r="O67" s="272"/>
      <c r="P67" s="273"/>
      <c r="Q67" s="277"/>
      <c r="R67" s="336"/>
      <c r="S67" s="337"/>
      <c r="T67" s="338"/>
      <c r="U67" s="272"/>
      <c r="V67" s="273"/>
      <c r="W67" s="277"/>
      <c r="X67" s="112"/>
      <c r="Y67" s="113"/>
      <c r="Z67" s="114"/>
      <c r="AA67" s="115"/>
      <c r="AB67" s="169"/>
    </row>
    <row r="68" spans="1:28" s="153" customFormat="1" ht="112.5">
      <c r="A68" s="134">
        <v>1.57</v>
      </c>
      <c r="B68" s="72" t="s">
        <v>127</v>
      </c>
      <c r="C68" s="135" t="s">
        <v>670</v>
      </c>
      <c r="D68" s="113" t="s">
        <v>584</v>
      </c>
      <c r="E68" s="135" t="s">
        <v>568</v>
      </c>
      <c r="F68" s="112">
        <v>0</v>
      </c>
      <c r="G68" s="113">
        <v>0</v>
      </c>
      <c r="H68" s="114">
        <v>0</v>
      </c>
      <c r="I68" s="272">
        <v>0</v>
      </c>
      <c r="J68" s="273">
        <v>0</v>
      </c>
      <c r="K68" s="277">
        <v>0</v>
      </c>
      <c r="L68" s="272">
        <v>0</v>
      </c>
      <c r="M68" s="273">
        <v>0</v>
      </c>
      <c r="N68" s="277">
        <v>0</v>
      </c>
      <c r="O68" s="272">
        <v>0</v>
      </c>
      <c r="P68" s="273">
        <v>0</v>
      </c>
      <c r="Q68" s="277">
        <v>0</v>
      </c>
      <c r="R68" s="336">
        <v>0</v>
      </c>
      <c r="S68" s="337">
        <v>0</v>
      </c>
      <c r="T68" s="338">
        <v>0</v>
      </c>
      <c r="U68" s="272">
        <v>0</v>
      </c>
      <c r="V68" s="273">
        <v>0</v>
      </c>
      <c r="W68" s="277">
        <v>0</v>
      </c>
      <c r="X68" s="112">
        <v>0</v>
      </c>
      <c r="Y68" s="113">
        <v>0</v>
      </c>
      <c r="Z68" s="114">
        <v>0</v>
      </c>
      <c r="AA68" s="115">
        <v>0</v>
      </c>
      <c r="AB68" s="169"/>
    </row>
    <row r="69" spans="1:28" s="153" customFormat="1" ht="78.75">
      <c r="A69" s="134" t="s">
        <v>154</v>
      </c>
      <c r="B69" s="72" t="s">
        <v>563</v>
      </c>
      <c r="C69" s="135" t="s">
        <v>1</v>
      </c>
      <c r="D69" s="113" t="s">
        <v>584</v>
      </c>
      <c r="E69" s="135" t="s">
        <v>610</v>
      </c>
      <c r="F69" s="112">
        <v>0</v>
      </c>
      <c r="G69" s="113">
        <v>0</v>
      </c>
      <c r="H69" s="114">
        <v>0</v>
      </c>
      <c r="I69" s="272">
        <v>0</v>
      </c>
      <c r="J69" s="273">
        <v>0</v>
      </c>
      <c r="K69" s="277">
        <v>0</v>
      </c>
      <c r="L69" s="272">
        <v>0</v>
      </c>
      <c r="M69" s="273">
        <v>0</v>
      </c>
      <c r="N69" s="277">
        <v>0</v>
      </c>
      <c r="O69" s="273">
        <v>0</v>
      </c>
      <c r="P69" s="273">
        <v>0</v>
      </c>
      <c r="Q69" s="277">
        <v>0</v>
      </c>
      <c r="R69" s="336">
        <v>0</v>
      </c>
      <c r="S69" s="337">
        <v>0</v>
      </c>
      <c r="T69" s="338">
        <v>0</v>
      </c>
      <c r="U69" s="272">
        <v>0</v>
      </c>
      <c r="V69" s="273">
        <v>0</v>
      </c>
      <c r="W69" s="277">
        <v>0</v>
      </c>
      <c r="X69" s="112">
        <v>0</v>
      </c>
      <c r="Y69" s="113">
        <v>0</v>
      </c>
      <c r="Z69" s="114">
        <v>0</v>
      </c>
      <c r="AA69" s="115">
        <v>0</v>
      </c>
      <c r="AB69" s="169"/>
    </row>
    <row r="70" spans="1:28" s="153" customFormat="1">
      <c r="A70" s="134" t="s">
        <v>155</v>
      </c>
      <c r="B70" s="147" t="s">
        <v>123</v>
      </c>
      <c r="C70" s="148"/>
      <c r="D70" s="148"/>
      <c r="E70" s="148"/>
      <c r="F70" s="149">
        <v>0</v>
      </c>
      <c r="G70" s="149"/>
      <c r="H70" s="151">
        <v>0</v>
      </c>
      <c r="I70" s="264">
        <v>0</v>
      </c>
      <c r="J70" s="265"/>
      <c r="K70" s="151">
        <v>0</v>
      </c>
      <c r="L70" s="264">
        <v>0</v>
      </c>
      <c r="M70" s="264"/>
      <c r="N70" s="266">
        <v>0</v>
      </c>
      <c r="O70" s="264"/>
      <c r="P70" s="264"/>
      <c r="Q70" s="266">
        <v>0</v>
      </c>
      <c r="R70" s="322">
        <v>0</v>
      </c>
      <c r="S70" s="322"/>
      <c r="T70" s="324">
        <v>0</v>
      </c>
      <c r="U70" s="264">
        <v>0</v>
      </c>
      <c r="V70" s="264"/>
      <c r="W70" s="266">
        <v>0</v>
      </c>
      <c r="X70" s="149">
        <v>0</v>
      </c>
      <c r="Y70" s="149"/>
      <c r="Z70" s="151">
        <v>0</v>
      </c>
      <c r="AA70" s="151">
        <v>0</v>
      </c>
      <c r="AB70" s="152"/>
    </row>
    <row r="71" spans="1:28" s="3" customFormat="1">
      <c r="A71" s="134" t="s">
        <v>194</v>
      </c>
      <c r="B71" s="170" t="s">
        <v>79</v>
      </c>
      <c r="C71" s="155"/>
      <c r="D71" s="155"/>
      <c r="E71" s="155"/>
      <c r="F71" s="155"/>
      <c r="G71" s="155"/>
      <c r="H71" s="171">
        <f>H23+H28+H34+H39+H45+H50+H54+H58+H62+H66+H70</f>
        <v>1731.1</v>
      </c>
      <c r="I71" s="278"/>
      <c r="J71" s="279"/>
      <c r="K71" s="293">
        <f>K23+K28+K34+K39+K45+K50+K54+K58+K62+K66+K70</f>
        <v>4995.8</v>
      </c>
      <c r="L71" s="278"/>
      <c r="M71" s="278"/>
      <c r="N71" s="293">
        <f>N23+N28+N34+N39+N45+N50+N58+N62+N66+N70</f>
        <v>844</v>
      </c>
      <c r="O71" s="278"/>
      <c r="P71" s="278"/>
      <c r="Q71" s="293">
        <f>Q23+Q28+Q34+Q39+Q45+Q50+Q54+Q58+Q62+Q66+Q70</f>
        <v>823</v>
      </c>
      <c r="R71" s="339"/>
      <c r="S71" s="339"/>
      <c r="T71" s="340">
        <f>T23+T28+T34+T39+T45+T50+T54+T58+T62+T66+T70</f>
        <v>807</v>
      </c>
      <c r="U71" s="278"/>
      <c r="V71" s="278"/>
      <c r="W71" s="293">
        <f>W23+W28+W34+W39+W45+W50+W54+W58+W62+W66+W70</f>
        <v>384</v>
      </c>
      <c r="X71" s="172"/>
      <c r="Y71" s="172"/>
      <c r="Z71" s="171">
        <f>Z23+Z28+Z34+Z39+Z45+Z50+Z54+Z58+Z62+Z66+Z70</f>
        <v>384</v>
      </c>
      <c r="AA71" s="293">
        <f>H71+K71+N71+Q71+T71+W71+Z71</f>
        <v>9968.9</v>
      </c>
      <c r="AB71" s="119"/>
    </row>
    <row r="72" spans="1:28" s="179" customFormat="1" ht="20.25">
      <c r="A72" s="134" t="s">
        <v>214</v>
      </c>
      <c r="B72" s="469" t="s">
        <v>133</v>
      </c>
      <c r="C72" s="470"/>
      <c r="D72" s="174"/>
      <c r="E72" s="174"/>
      <c r="F72" s="164"/>
      <c r="G72" s="164"/>
      <c r="H72" s="166">
        <f>H73+H74+H75+H76+H77+H78+H79+H80</f>
        <v>2331.1</v>
      </c>
      <c r="I72" s="280"/>
      <c r="J72" s="281"/>
      <c r="K72" s="294">
        <f>K73+K74+K75+K76+K77+K78+K79+K80</f>
        <v>11795.8</v>
      </c>
      <c r="L72" s="280"/>
      <c r="M72" s="280"/>
      <c r="N72" s="276">
        <f>N73+N74+N75+N76+N77+N78+N79+N80</f>
        <v>5140</v>
      </c>
      <c r="O72" s="280"/>
      <c r="P72" s="280"/>
      <c r="Q72" s="276">
        <f>Q73+Q75+Q74+Q76+Q77+Q78+Q79+Q80</f>
        <v>2619</v>
      </c>
      <c r="R72" s="341"/>
      <c r="S72" s="341"/>
      <c r="T72" s="335">
        <f>T73+T74+T75+T76+T77+T78+T79+T80</f>
        <v>2603</v>
      </c>
      <c r="U72" s="280"/>
      <c r="V72" s="280"/>
      <c r="W72" s="276">
        <f>W73+W74+W75+W76+W77+W78+W79+W80</f>
        <v>2180</v>
      </c>
      <c r="X72" s="175"/>
      <c r="Y72" s="175"/>
      <c r="Z72" s="166">
        <f>Z73+Z74+Z75+Z76+Z77+Z78+Z79+Z80</f>
        <v>1796</v>
      </c>
      <c r="AA72" s="276">
        <f>H72+K72+N72+Q72+T72+W72+Z72</f>
        <v>28464.9</v>
      </c>
      <c r="AB72" s="418">
        <f>AA73+AA74+AA75+AA76+AA77+AA78+AA79+AA80</f>
        <v>28464.9</v>
      </c>
    </row>
    <row r="73" spans="1:28" s="184" customFormat="1" ht="63.75">
      <c r="A73" s="134" t="s">
        <v>215</v>
      </c>
      <c r="B73" s="72" t="s">
        <v>2</v>
      </c>
      <c r="C73" s="180"/>
      <c r="D73" s="181"/>
      <c r="E73" s="181"/>
      <c r="F73" s="112"/>
      <c r="G73" s="112"/>
      <c r="H73" s="114">
        <v>600</v>
      </c>
      <c r="I73" s="272"/>
      <c r="J73" s="273"/>
      <c r="K73" s="277">
        <v>6800</v>
      </c>
      <c r="L73" s="272"/>
      <c r="M73" s="272"/>
      <c r="N73" s="277">
        <v>4296</v>
      </c>
      <c r="O73" s="272"/>
      <c r="P73" s="272"/>
      <c r="Q73" s="277">
        <v>1796</v>
      </c>
      <c r="R73" s="336"/>
      <c r="S73" s="336"/>
      <c r="T73" s="338">
        <v>1796</v>
      </c>
      <c r="U73" s="272"/>
      <c r="V73" s="272"/>
      <c r="W73" s="277">
        <v>1796</v>
      </c>
      <c r="X73" s="112"/>
      <c r="Y73" s="112"/>
      <c r="Z73" s="114">
        <f>Z13</f>
        <v>1796</v>
      </c>
      <c r="AA73" s="260">
        <f>H73+K73+N73+Q73+T73+W73+Z73</f>
        <v>18880</v>
      </c>
      <c r="AB73" s="183"/>
    </row>
    <row r="74" spans="1:28" s="184" customFormat="1" ht="22.5">
      <c r="A74" s="134" t="s">
        <v>216</v>
      </c>
      <c r="B74" s="141" t="s">
        <v>671</v>
      </c>
      <c r="C74" s="180"/>
      <c r="D74" s="181"/>
      <c r="E74" s="181"/>
      <c r="F74" s="112"/>
      <c r="G74" s="112"/>
      <c r="H74" s="114">
        <v>0</v>
      </c>
      <c r="I74" s="272"/>
      <c r="J74" s="273"/>
      <c r="K74" s="277">
        <v>0</v>
      </c>
      <c r="L74" s="272"/>
      <c r="M74" s="272"/>
      <c r="N74" s="277">
        <v>0</v>
      </c>
      <c r="O74" s="272"/>
      <c r="P74" s="272"/>
      <c r="Q74" s="277">
        <v>0</v>
      </c>
      <c r="R74" s="336"/>
      <c r="S74" s="336"/>
      <c r="T74" s="338">
        <v>0</v>
      </c>
      <c r="U74" s="272"/>
      <c r="V74" s="272"/>
      <c r="W74" s="277">
        <v>0</v>
      </c>
      <c r="X74" s="112"/>
      <c r="Y74" s="112"/>
      <c r="Z74" s="217">
        <v>0</v>
      </c>
      <c r="AA74" s="210">
        <f>H74+K74+N74+Q74+T74+W74+0</f>
        <v>0</v>
      </c>
      <c r="AB74" s="183"/>
    </row>
    <row r="75" spans="1:28" s="3" customFormat="1" ht="51">
      <c r="A75" s="134" t="s">
        <v>380</v>
      </c>
      <c r="B75" s="72" t="s">
        <v>3</v>
      </c>
      <c r="C75" s="172"/>
      <c r="D75" s="155"/>
      <c r="E75" s="155"/>
      <c r="F75" s="159"/>
      <c r="G75" s="159"/>
      <c r="H75" s="115">
        <v>596</v>
      </c>
      <c r="I75" s="270"/>
      <c r="J75" s="271"/>
      <c r="K75" s="260">
        <v>826.8</v>
      </c>
      <c r="L75" s="270"/>
      <c r="M75" s="270"/>
      <c r="N75" s="260">
        <f>N61</f>
        <v>427</v>
      </c>
      <c r="O75" s="270"/>
      <c r="P75" s="270"/>
      <c r="Q75" s="260">
        <f>Q61+Q65</f>
        <v>416</v>
      </c>
      <c r="R75" s="328"/>
      <c r="S75" s="328"/>
      <c r="T75" s="318">
        <f>T18+T30</f>
        <v>423</v>
      </c>
      <c r="U75" s="270"/>
      <c r="V75" s="270"/>
      <c r="W75" s="260">
        <v>0</v>
      </c>
      <c r="X75" s="159"/>
      <c r="Y75" s="159"/>
      <c r="Z75" s="115">
        <v>0</v>
      </c>
      <c r="AA75" s="260">
        <f>H75+K75+N75+Q75+T75+Z75</f>
        <v>2688.8</v>
      </c>
      <c r="AB75" s="119"/>
    </row>
    <row r="76" spans="1:28" s="3" customFormat="1" ht="25.5">
      <c r="A76" s="134" t="s">
        <v>491</v>
      </c>
      <c r="B76" s="72" t="s">
        <v>672</v>
      </c>
      <c r="C76" s="172"/>
      <c r="D76" s="155"/>
      <c r="E76" s="155"/>
      <c r="F76" s="159"/>
      <c r="G76" s="159"/>
      <c r="H76" s="115">
        <v>0</v>
      </c>
      <c r="I76" s="270"/>
      <c r="J76" s="271"/>
      <c r="K76" s="282">
        <v>0</v>
      </c>
      <c r="L76" s="270"/>
      <c r="M76" s="270"/>
      <c r="N76" s="260">
        <v>0</v>
      </c>
      <c r="O76" s="270"/>
      <c r="P76" s="270"/>
      <c r="Q76" s="260">
        <v>0</v>
      </c>
      <c r="R76" s="328"/>
      <c r="S76" s="328"/>
      <c r="T76" s="318">
        <v>0</v>
      </c>
      <c r="U76" s="270"/>
      <c r="V76" s="270"/>
      <c r="W76" s="260">
        <v>0</v>
      </c>
      <c r="X76" s="159"/>
      <c r="Y76" s="159"/>
      <c r="Z76" s="115">
        <v>0</v>
      </c>
      <c r="AA76" s="260">
        <v>0</v>
      </c>
      <c r="AB76" s="119"/>
    </row>
    <row r="77" spans="1:28" s="3" customFormat="1" ht="63.75">
      <c r="A77" s="134" t="s">
        <v>10</v>
      </c>
      <c r="B77" s="72" t="s">
        <v>4</v>
      </c>
      <c r="C77" s="172"/>
      <c r="D77" s="155"/>
      <c r="E77" s="155"/>
      <c r="F77" s="159"/>
      <c r="G77" s="159"/>
      <c r="H77" s="115">
        <v>922.1</v>
      </c>
      <c r="I77" s="270"/>
      <c r="J77" s="271"/>
      <c r="K77" s="260">
        <v>4169</v>
      </c>
      <c r="L77" s="270"/>
      <c r="M77" s="270"/>
      <c r="N77" s="260">
        <f>N60+N64</f>
        <v>417</v>
      </c>
      <c r="O77" s="270"/>
      <c r="P77" s="270"/>
      <c r="Q77" s="260">
        <f>Q60</f>
        <v>407</v>
      </c>
      <c r="R77" s="328"/>
      <c r="S77" s="328"/>
      <c r="T77" s="318">
        <f>T60</f>
        <v>384</v>
      </c>
      <c r="U77" s="270"/>
      <c r="V77" s="270"/>
      <c r="W77" s="260">
        <v>384</v>
      </c>
      <c r="X77" s="159"/>
      <c r="Y77" s="159"/>
      <c r="Z77" s="115">
        <v>0</v>
      </c>
      <c r="AA77" s="260">
        <f>H77+K77+N77+Q77+T77+W77+Z77</f>
        <v>6683.1</v>
      </c>
      <c r="AB77" s="119"/>
    </row>
    <row r="78" spans="1:28" s="3" customFormat="1" ht="38.25">
      <c r="A78" s="134" t="s">
        <v>11</v>
      </c>
      <c r="B78" s="72" t="s">
        <v>318</v>
      </c>
      <c r="C78" s="155"/>
      <c r="D78" s="155"/>
      <c r="E78" s="155"/>
      <c r="F78" s="159"/>
      <c r="G78" s="159"/>
      <c r="H78" s="115">
        <v>101</v>
      </c>
      <c r="I78" s="270"/>
      <c r="J78" s="271"/>
      <c r="K78" s="282">
        <v>0</v>
      </c>
      <c r="L78" s="270"/>
      <c r="M78" s="270"/>
      <c r="N78" s="260">
        <v>0</v>
      </c>
      <c r="O78" s="270"/>
      <c r="P78" s="270"/>
      <c r="Q78" s="260">
        <v>0</v>
      </c>
      <c r="R78" s="328"/>
      <c r="S78" s="328"/>
      <c r="T78" s="318">
        <v>0</v>
      </c>
      <c r="U78" s="270"/>
      <c r="V78" s="270"/>
      <c r="W78" s="260">
        <v>0</v>
      </c>
      <c r="X78" s="159"/>
      <c r="Y78" s="159"/>
      <c r="Z78" s="115">
        <v>0</v>
      </c>
      <c r="AA78" s="260">
        <v>101</v>
      </c>
      <c r="AB78" s="119"/>
    </row>
    <row r="79" spans="1:28" s="3" customFormat="1" ht="38.25">
      <c r="A79" s="134" t="s">
        <v>12</v>
      </c>
      <c r="B79" s="72" t="s">
        <v>673</v>
      </c>
      <c r="C79" s="155"/>
      <c r="D79" s="155"/>
      <c r="E79" s="155"/>
      <c r="F79" s="159"/>
      <c r="G79" s="159"/>
      <c r="H79" s="115">
        <v>0</v>
      </c>
      <c r="I79" s="270"/>
      <c r="J79" s="271"/>
      <c r="K79" s="282">
        <v>0</v>
      </c>
      <c r="L79" s="270"/>
      <c r="M79" s="270"/>
      <c r="N79" s="260">
        <v>0</v>
      </c>
      <c r="O79" s="270"/>
      <c r="P79" s="270"/>
      <c r="Q79" s="260">
        <v>0</v>
      </c>
      <c r="R79" s="328"/>
      <c r="S79" s="328"/>
      <c r="T79" s="318">
        <v>0</v>
      </c>
      <c r="U79" s="270"/>
      <c r="V79" s="270"/>
      <c r="W79" s="260">
        <v>0</v>
      </c>
      <c r="X79" s="159"/>
      <c r="Y79" s="159"/>
      <c r="Z79" s="115">
        <v>0</v>
      </c>
      <c r="AA79" s="260">
        <v>0</v>
      </c>
      <c r="AB79" s="119"/>
    </row>
    <row r="80" spans="1:28" s="3" customFormat="1" ht="25.5">
      <c r="A80" s="310" t="s">
        <v>13</v>
      </c>
      <c r="B80" s="366" t="s">
        <v>442</v>
      </c>
      <c r="C80" s="155"/>
      <c r="D80" s="155"/>
      <c r="E80" s="155"/>
      <c r="F80" s="159"/>
      <c r="G80" s="159"/>
      <c r="H80" s="115">
        <v>112</v>
      </c>
      <c r="I80" s="270"/>
      <c r="J80" s="271"/>
      <c r="K80" s="282">
        <v>0</v>
      </c>
      <c r="L80" s="270"/>
      <c r="M80" s="270"/>
      <c r="N80" s="260">
        <v>0</v>
      </c>
      <c r="O80" s="270"/>
      <c r="P80" s="270"/>
      <c r="Q80" s="260">
        <v>0</v>
      </c>
      <c r="R80" s="328"/>
      <c r="S80" s="328"/>
      <c r="T80" s="318">
        <v>0</v>
      </c>
      <c r="U80" s="270"/>
      <c r="V80" s="270"/>
      <c r="W80" s="260">
        <v>0</v>
      </c>
      <c r="X80" s="159"/>
      <c r="Y80" s="159"/>
      <c r="Z80" s="115">
        <v>0</v>
      </c>
      <c r="AA80" s="260">
        <v>112</v>
      </c>
      <c r="AB80" s="119"/>
    </row>
    <row r="81" spans="1:43" s="3" customFormat="1">
      <c r="A81" s="121" t="s">
        <v>320</v>
      </c>
      <c r="B81" s="471" t="s">
        <v>179</v>
      </c>
      <c r="C81" s="472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2"/>
      <c r="V81" s="472"/>
      <c r="W81" s="472"/>
      <c r="X81" s="472"/>
      <c r="Y81" s="472"/>
      <c r="Z81" s="472"/>
      <c r="AA81" s="473"/>
      <c r="AB81" s="123"/>
      <c r="AC81" s="124"/>
      <c r="AD81" s="124"/>
      <c r="AE81" s="124"/>
      <c r="AF81" s="124"/>
      <c r="AG81" s="124"/>
      <c r="AH81" s="124"/>
      <c r="AI81" s="125"/>
      <c r="AJ81" s="125"/>
      <c r="AK81" s="125"/>
      <c r="AL81" s="125"/>
      <c r="AM81" s="125"/>
      <c r="AN81" s="126"/>
      <c r="AO81" s="126"/>
    </row>
    <row r="82" spans="1:43" s="3" customFormat="1" ht="78.75">
      <c r="A82" s="134" t="s">
        <v>160</v>
      </c>
      <c r="B82" s="186" t="s">
        <v>156</v>
      </c>
      <c r="C82" s="135" t="s">
        <v>674</v>
      </c>
      <c r="D82" s="113" t="s">
        <v>584</v>
      </c>
      <c r="E82" s="135" t="s">
        <v>69</v>
      </c>
      <c r="F82" s="112">
        <v>0</v>
      </c>
      <c r="G82" s="112">
        <v>0</v>
      </c>
      <c r="H82" s="182">
        <v>0</v>
      </c>
      <c r="I82" s="272">
        <v>0</v>
      </c>
      <c r="J82" s="272">
        <v>0</v>
      </c>
      <c r="K82" s="283">
        <v>0</v>
      </c>
      <c r="L82" s="272">
        <v>0</v>
      </c>
      <c r="M82" s="272">
        <v>0</v>
      </c>
      <c r="N82" s="283">
        <v>0</v>
      </c>
      <c r="O82" s="272">
        <v>0</v>
      </c>
      <c r="P82" s="272">
        <v>0</v>
      </c>
      <c r="Q82" s="283">
        <v>0</v>
      </c>
      <c r="R82" s="336">
        <v>0</v>
      </c>
      <c r="S82" s="336">
        <v>0</v>
      </c>
      <c r="T82" s="342">
        <v>0</v>
      </c>
      <c r="U82" s="272">
        <v>0</v>
      </c>
      <c r="V82" s="272">
        <v>0</v>
      </c>
      <c r="W82" s="283">
        <v>0</v>
      </c>
      <c r="X82" s="112">
        <v>0</v>
      </c>
      <c r="Y82" s="112">
        <v>0</v>
      </c>
      <c r="Z82" s="182">
        <v>0</v>
      </c>
      <c r="AA82" s="187">
        <v>0</v>
      </c>
      <c r="AB82" s="123"/>
      <c r="AC82" s="124"/>
      <c r="AD82" s="124"/>
      <c r="AE82" s="124"/>
      <c r="AF82" s="124"/>
      <c r="AG82" s="124"/>
      <c r="AH82" s="124"/>
      <c r="AI82" s="125"/>
      <c r="AJ82" s="125"/>
      <c r="AK82" s="125"/>
      <c r="AL82" s="125"/>
      <c r="AM82" s="125"/>
      <c r="AN82" s="126"/>
      <c r="AO82" s="126"/>
    </row>
    <row r="83" spans="1:43" s="3" customFormat="1" ht="78.75">
      <c r="A83" s="134" t="s">
        <v>161</v>
      </c>
      <c r="B83" s="186" t="s">
        <v>158</v>
      </c>
      <c r="C83" s="135" t="s">
        <v>675</v>
      </c>
      <c r="D83" s="113" t="s">
        <v>584</v>
      </c>
      <c r="E83" s="135" t="s">
        <v>69</v>
      </c>
      <c r="F83" s="112">
        <v>0</v>
      </c>
      <c r="G83" s="112">
        <v>0</v>
      </c>
      <c r="H83" s="182">
        <v>0</v>
      </c>
      <c r="I83" s="272">
        <v>0</v>
      </c>
      <c r="J83" s="272">
        <v>0</v>
      </c>
      <c r="K83" s="283">
        <v>0</v>
      </c>
      <c r="L83" s="272">
        <v>0</v>
      </c>
      <c r="M83" s="272">
        <v>0</v>
      </c>
      <c r="N83" s="283">
        <v>0</v>
      </c>
      <c r="O83" s="272">
        <v>0</v>
      </c>
      <c r="P83" s="272">
        <v>0</v>
      </c>
      <c r="Q83" s="283">
        <v>0</v>
      </c>
      <c r="R83" s="336">
        <v>0</v>
      </c>
      <c r="S83" s="336">
        <v>0</v>
      </c>
      <c r="T83" s="342">
        <v>0</v>
      </c>
      <c r="U83" s="272">
        <v>0</v>
      </c>
      <c r="V83" s="272">
        <v>0</v>
      </c>
      <c r="W83" s="283">
        <v>0</v>
      </c>
      <c r="X83" s="112">
        <v>0</v>
      </c>
      <c r="Y83" s="112">
        <v>0</v>
      </c>
      <c r="Z83" s="182">
        <v>0</v>
      </c>
      <c r="AA83" s="187">
        <v>0</v>
      </c>
      <c r="AB83" s="123"/>
      <c r="AC83" s="124"/>
      <c r="AD83" s="124"/>
      <c r="AE83" s="124"/>
      <c r="AF83" s="124"/>
      <c r="AG83" s="124"/>
      <c r="AH83" s="124"/>
      <c r="AI83" s="125"/>
      <c r="AJ83" s="125"/>
      <c r="AK83" s="125"/>
      <c r="AL83" s="125"/>
      <c r="AM83" s="125"/>
      <c r="AN83" s="126"/>
      <c r="AO83" s="126"/>
    </row>
    <row r="84" spans="1:43" s="3" customFormat="1" ht="78.75">
      <c r="A84" s="134" t="s">
        <v>162</v>
      </c>
      <c r="B84" s="186" t="s">
        <v>159</v>
      </c>
      <c r="C84" s="135" t="s">
        <v>676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272">
        <v>0</v>
      </c>
      <c r="M84" s="272">
        <v>0</v>
      </c>
      <c r="N84" s="283">
        <v>0</v>
      </c>
      <c r="O84" s="272">
        <v>0</v>
      </c>
      <c r="P84" s="272">
        <v>0</v>
      </c>
      <c r="Q84" s="283">
        <v>0</v>
      </c>
      <c r="R84" s="336">
        <v>0</v>
      </c>
      <c r="S84" s="336">
        <v>0</v>
      </c>
      <c r="T84" s="342">
        <v>0</v>
      </c>
      <c r="U84" s="272">
        <v>0</v>
      </c>
      <c r="V84" s="272">
        <v>0</v>
      </c>
      <c r="W84" s="283">
        <v>0</v>
      </c>
      <c r="X84" s="112">
        <v>0</v>
      </c>
      <c r="Y84" s="112">
        <v>0</v>
      </c>
      <c r="Z84" s="182">
        <v>0</v>
      </c>
      <c r="AA84" s="187">
        <v>0</v>
      </c>
      <c r="AB84" s="123"/>
      <c r="AC84" s="124"/>
      <c r="AD84" s="124"/>
      <c r="AE84" s="124"/>
      <c r="AF84" s="124"/>
      <c r="AG84" s="124"/>
      <c r="AH84" s="124"/>
      <c r="AI84" s="125"/>
      <c r="AJ84" s="125"/>
      <c r="AK84" s="125"/>
      <c r="AL84" s="125"/>
      <c r="AM84" s="125"/>
      <c r="AN84" s="126"/>
      <c r="AO84" s="126"/>
    </row>
    <row r="85" spans="1:43" s="153" customFormat="1" ht="18.75">
      <c r="A85" s="134" t="s">
        <v>163</v>
      </c>
      <c r="B85" s="469" t="s">
        <v>174</v>
      </c>
      <c r="C85" s="470"/>
      <c r="D85" s="188"/>
      <c r="E85" s="188"/>
      <c r="F85" s="188"/>
      <c r="G85" s="188"/>
      <c r="H85" s="189">
        <v>0</v>
      </c>
      <c r="I85" s="284"/>
      <c r="J85" s="284"/>
      <c r="K85" s="285">
        <v>0</v>
      </c>
      <c r="L85" s="284"/>
      <c r="M85" s="284"/>
      <c r="N85" s="285">
        <v>0</v>
      </c>
      <c r="O85" s="284"/>
      <c r="P85" s="284"/>
      <c r="Q85" s="285">
        <v>0</v>
      </c>
      <c r="R85" s="343"/>
      <c r="S85" s="343"/>
      <c r="T85" s="344">
        <v>0</v>
      </c>
      <c r="U85" s="284"/>
      <c r="V85" s="284"/>
      <c r="W85" s="285">
        <v>0</v>
      </c>
      <c r="X85" s="188"/>
      <c r="Y85" s="188"/>
      <c r="Z85" s="189">
        <v>0</v>
      </c>
      <c r="AA85" s="190">
        <v>0</v>
      </c>
      <c r="AB85" s="191"/>
      <c r="AC85" s="192"/>
      <c r="AD85" s="192"/>
      <c r="AE85" s="192"/>
      <c r="AF85" s="192"/>
      <c r="AG85" s="192"/>
      <c r="AH85" s="192"/>
      <c r="AI85" s="193"/>
      <c r="AJ85" s="193"/>
      <c r="AK85" s="193"/>
      <c r="AL85" s="193"/>
      <c r="AM85" s="193"/>
      <c r="AN85" s="194"/>
      <c r="AO85" s="194"/>
    </row>
    <row r="86" spans="1:43" s="3" customFormat="1" ht="22.5">
      <c r="A86" s="134" t="s">
        <v>168</v>
      </c>
      <c r="B86" s="135" t="s">
        <v>674</v>
      </c>
      <c r="C86" s="195"/>
      <c r="D86" s="196"/>
      <c r="E86" s="196"/>
      <c r="F86" s="196"/>
      <c r="G86" s="196"/>
      <c r="H86" s="197">
        <v>0</v>
      </c>
      <c r="I86" s="286"/>
      <c r="J86" s="286"/>
      <c r="K86" s="287">
        <v>0</v>
      </c>
      <c r="L86" s="286"/>
      <c r="M86" s="286"/>
      <c r="N86" s="287">
        <v>0</v>
      </c>
      <c r="O86" s="286"/>
      <c r="P86" s="286"/>
      <c r="Q86" s="287">
        <v>0</v>
      </c>
      <c r="R86" s="345"/>
      <c r="S86" s="345"/>
      <c r="T86" s="346">
        <v>0</v>
      </c>
      <c r="U86" s="286"/>
      <c r="V86" s="286"/>
      <c r="W86" s="287">
        <v>0</v>
      </c>
      <c r="X86" s="196"/>
      <c r="Y86" s="196"/>
      <c r="Z86" s="197">
        <v>0</v>
      </c>
      <c r="AA86" s="187">
        <v>0</v>
      </c>
      <c r="AB86" s="123"/>
      <c r="AC86" s="124"/>
      <c r="AD86" s="124"/>
      <c r="AE86" s="124"/>
      <c r="AF86" s="124"/>
      <c r="AG86" s="124"/>
      <c r="AH86" s="124"/>
      <c r="AI86" s="125"/>
      <c r="AJ86" s="125"/>
      <c r="AK86" s="125"/>
      <c r="AL86" s="125"/>
      <c r="AM86" s="125"/>
      <c r="AN86" s="126"/>
      <c r="AO86" s="126"/>
    </row>
    <row r="87" spans="1:43" s="3" customFormat="1" ht="22.5">
      <c r="A87" s="134" t="s">
        <v>169</v>
      </c>
      <c r="B87" s="135" t="s">
        <v>677</v>
      </c>
      <c r="C87" s="195"/>
      <c r="D87" s="196"/>
      <c r="E87" s="196"/>
      <c r="F87" s="196"/>
      <c r="G87" s="196"/>
      <c r="H87" s="197">
        <v>0</v>
      </c>
      <c r="I87" s="286"/>
      <c r="J87" s="286"/>
      <c r="K87" s="287">
        <v>0</v>
      </c>
      <c r="L87" s="286"/>
      <c r="M87" s="286"/>
      <c r="N87" s="287">
        <v>0</v>
      </c>
      <c r="O87" s="286"/>
      <c r="P87" s="286"/>
      <c r="Q87" s="287">
        <v>0</v>
      </c>
      <c r="R87" s="345"/>
      <c r="S87" s="345"/>
      <c r="T87" s="346">
        <v>0</v>
      </c>
      <c r="U87" s="286"/>
      <c r="V87" s="286"/>
      <c r="W87" s="287">
        <v>0</v>
      </c>
      <c r="X87" s="196"/>
      <c r="Y87" s="196"/>
      <c r="Z87" s="197">
        <v>0</v>
      </c>
      <c r="AA87" s="197">
        <v>0</v>
      </c>
      <c r="AB87" s="123"/>
      <c r="AC87" s="124"/>
      <c r="AD87" s="124"/>
      <c r="AE87" s="124"/>
      <c r="AF87" s="124"/>
      <c r="AG87" s="124"/>
      <c r="AH87" s="124"/>
      <c r="AI87" s="125"/>
      <c r="AJ87" s="125"/>
      <c r="AK87" s="125"/>
      <c r="AL87" s="125"/>
      <c r="AM87" s="125"/>
      <c r="AN87" s="126"/>
      <c r="AO87" s="126"/>
    </row>
    <row r="88" spans="1:43" s="3" customFormat="1" ht="22.5">
      <c r="A88" s="134" t="s">
        <v>170</v>
      </c>
      <c r="B88" s="135" t="s">
        <v>673</v>
      </c>
      <c r="C88" s="196"/>
      <c r="D88" s="196"/>
      <c r="E88" s="196"/>
      <c r="F88" s="196"/>
      <c r="G88" s="196"/>
      <c r="H88" s="197">
        <v>0</v>
      </c>
      <c r="I88" s="286"/>
      <c r="J88" s="286"/>
      <c r="K88" s="287">
        <v>0</v>
      </c>
      <c r="L88" s="286"/>
      <c r="M88" s="286"/>
      <c r="N88" s="287">
        <v>0</v>
      </c>
      <c r="O88" s="286"/>
      <c r="P88" s="286"/>
      <c r="Q88" s="287">
        <v>0</v>
      </c>
      <c r="R88" s="345"/>
      <c r="S88" s="345"/>
      <c r="T88" s="345">
        <v>0</v>
      </c>
      <c r="U88" s="286"/>
      <c r="V88" s="286"/>
      <c r="W88" s="286">
        <v>0</v>
      </c>
      <c r="X88" s="196"/>
      <c r="Y88" s="196"/>
      <c r="Z88" s="196">
        <v>0</v>
      </c>
      <c r="AA88" s="196">
        <v>0</v>
      </c>
      <c r="AB88" s="123"/>
      <c r="AC88" s="124"/>
      <c r="AD88" s="124"/>
      <c r="AE88" s="124"/>
      <c r="AF88" s="124"/>
      <c r="AG88" s="124"/>
      <c r="AH88" s="124"/>
      <c r="AI88" s="125"/>
      <c r="AJ88" s="125"/>
      <c r="AK88" s="125"/>
      <c r="AL88" s="125"/>
      <c r="AM88" s="125"/>
      <c r="AN88" s="126"/>
      <c r="AO88" s="126"/>
    </row>
    <row r="89" spans="1:43" s="3" customFormat="1">
      <c r="A89" s="121" t="s">
        <v>217</v>
      </c>
      <c r="B89" s="461" t="s">
        <v>218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2"/>
      <c r="Y89" s="462"/>
      <c r="Z89" s="462"/>
      <c r="AA89" s="463"/>
      <c r="AB89" s="123"/>
      <c r="AC89" s="124"/>
      <c r="AD89" s="124"/>
      <c r="AE89" s="124"/>
      <c r="AF89" s="124"/>
      <c r="AG89" s="124"/>
      <c r="AH89" s="124"/>
      <c r="AI89" s="125"/>
      <c r="AJ89" s="125"/>
      <c r="AK89" s="125"/>
      <c r="AL89" s="125"/>
      <c r="AM89" s="125"/>
      <c r="AN89" s="126"/>
      <c r="AO89" s="126"/>
    </row>
    <row r="90" spans="1:43" s="3" customFormat="1" ht="135">
      <c r="A90" s="134" t="s">
        <v>160</v>
      </c>
      <c r="B90" s="367" t="s">
        <v>176</v>
      </c>
      <c r="C90" s="368" t="s">
        <v>634</v>
      </c>
      <c r="D90" s="369" t="s">
        <v>584</v>
      </c>
      <c r="E90" s="370" t="s">
        <v>616</v>
      </c>
      <c r="F90" s="371" t="s">
        <v>45</v>
      </c>
      <c r="G90" s="369" t="s">
        <v>336</v>
      </c>
      <c r="H90" s="372">
        <v>4746</v>
      </c>
      <c r="I90" s="371" t="s">
        <v>636</v>
      </c>
      <c r="J90" s="369" t="s">
        <v>528</v>
      </c>
      <c r="K90" s="372">
        <v>5209</v>
      </c>
      <c r="L90" s="371" t="s">
        <v>637</v>
      </c>
      <c r="M90" s="369" t="s">
        <v>528</v>
      </c>
      <c r="N90" s="372">
        <v>4926</v>
      </c>
      <c r="O90" s="371" t="s">
        <v>615</v>
      </c>
      <c r="P90" s="369" t="s">
        <v>615</v>
      </c>
      <c r="Q90" s="372">
        <v>0</v>
      </c>
      <c r="R90" s="373" t="s">
        <v>615</v>
      </c>
      <c r="S90" s="374" t="s">
        <v>615</v>
      </c>
      <c r="T90" s="375">
        <v>0</v>
      </c>
      <c r="U90" s="371" t="s">
        <v>615</v>
      </c>
      <c r="V90" s="369" t="s">
        <v>615</v>
      </c>
      <c r="W90" s="372">
        <v>0</v>
      </c>
      <c r="X90" s="371" t="s">
        <v>615</v>
      </c>
      <c r="Y90" s="369" t="s">
        <v>615</v>
      </c>
      <c r="Z90" s="372">
        <v>0</v>
      </c>
      <c r="AA90" s="363">
        <f>H90+K90+N90</f>
        <v>14881</v>
      </c>
      <c r="AB90" s="119"/>
    </row>
    <row r="91" spans="1:43" s="3" customFormat="1" ht="78.75">
      <c r="A91" s="134" t="s">
        <v>161</v>
      </c>
      <c r="B91" s="376" t="s">
        <v>182</v>
      </c>
      <c r="C91" s="135" t="s">
        <v>674</v>
      </c>
      <c r="D91" s="369" t="s">
        <v>584</v>
      </c>
      <c r="E91" s="370" t="s">
        <v>69</v>
      </c>
      <c r="F91" s="377">
        <v>0</v>
      </c>
      <c r="G91" s="377">
        <v>0</v>
      </c>
      <c r="H91" s="372">
        <v>0</v>
      </c>
      <c r="I91" s="377">
        <v>0</v>
      </c>
      <c r="J91" s="377">
        <v>0</v>
      </c>
      <c r="K91" s="372">
        <v>0</v>
      </c>
      <c r="L91" s="377">
        <v>0</v>
      </c>
      <c r="M91" s="377">
        <v>0</v>
      </c>
      <c r="N91" s="372">
        <v>0</v>
      </c>
      <c r="O91" s="377">
        <v>0</v>
      </c>
      <c r="P91" s="377">
        <v>0</v>
      </c>
      <c r="Q91" s="372">
        <v>0</v>
      </c>
      <c r="R91" s="378">
        <v>0</v>
      </c>
      <c r="S91" s="378">
        <v>0</v>
      </c>
      <c r="T91" s="375">
        <v>0</v>
      </c>
      <c r="U91" s="377">
        <v>0</v>
      </c>
      <c r="V91" s="377">
        <v>0</v>
      </c>
      <c r="W91" s="372">
        <v>0</v>
      </c>
      <c r="X91" s="377">
        <v>0</v>
      </c>
      <c r="Y91" s="377">
        <v>0</v>
      </c>
      <c r="Z91" s="372">
        <v>0</v>
      </c>
      <c r="AA91" s="379">
        <v>0</v>
      </c>
      <c r="AB91" s="119"/>
    </row>
    <row r="92" spans="1:43" s="3" customFormat="1" ht="78.75">
      <c r="A92" s="134" t="s">
        <v>162</v>
      </c>
      <c r="B92" s="376" t="s">
        <v>180</v>
      </c>
      <c r="C92" s="135" t="s">
        <v>674</v>
      </c>
      <c r="D92" s="369" t="s">
        <v>584</v>
      </c>
      <c r="E92" s="370" t="s">
        <v>69</v>
      </c>
      <c r="F92" s="377">
        <v>0</v>
      </c>
      <c r="G92" s="377">
        <v>0</v>
      </c>
      <c r="H92" s="372">
        <v>0</v>
      </c>
      <c r="I92" s="377">
        <v>0</v>
      </c>
      <c r="J92" s="377">
        <v>0</v>
      </c>
      <c r="K92" s="372">
        <v>0</v>
      </c>
      <c r="L92" s="380">
        <v>0</v>
      </c>
      <c r="M92" s="380">
        <v>0</v>
      </c>
      <c r="N92" s="372">
        <v>0</v>
      </c>
      <c r="O92" s="380">
        <v>0</v>
      </c>
      <c r="P92" s="380">
        <v>0</v>
      </c>
      <c r="Q92" s="372">
        <v>0</v>
      </c>
      <c r="R92" s="381">
        <v>0</v>
      </c>
      <c r="S92" s="381">
        <v>0</v>
      </c>
      <c r="T92" s="375">
        <v>0</v>
      </c>
      <c r="U92" s="380">
        <v>0</v>
      </c>
      <c r="V92" s="380">
        <v>0</v>
      </c>
      <c r="W92" s="372">
        <v>0</v>
      </c>
      <c r="X92" s="380">
        <v>0</v>
      </c>
      <c r="Y92" s="380">
        <v>0</v>
      </c>
      <c r="Z92" s="372">
        <v>0</v>
      </c>
      <c r="AA92" s="379">
        <v>0</v>
      </c>
      <c r="AB92" s="123"/>
    </row>
    <row r="93" spans="1:43" s="153" customFormat="1" ht="18.75">
      <c r="A93" s="134" t="s">
        <v>161</v>
      </c>
      <c r="B93" s="503" t="s">
        <v>174</v>
      </c>
      <c r="C93" s="504"/>
      <c r="D93" s="382"/>
      <c r="E93" s="382"/>
      <c r="F93" s="382">
        <v>36637</v>
      </c>
      <c r="G93" s="382"/>
      <c r="H93" s="383">
        <v>4746</v>
      </c>
      <c r="I93" s="382">
        <v>37870</v>
      </c>
      <c r="J93" s="382"/>
      <c r="K93" s="383">
        <v>5209</v>
      </c>
      <c r="L93" s="382">
        <v>35310</v>
      </c>
      <c r="M93" s="382"/>
      <c r="N93" s="383">
        <v>4926</v>
      </c>
      <c r="O93" s="382"/>
      <c r="P93" s="382"/>
      <c r="Q93" s="383">
        <v>0</v>
      </c>
      <c r="R93" s="384"/>
      <c r="S93" s="384"/>
      <c r="T93" s="385">
        <v>0</v>
      </c>
      <c r="U93" s="382"/>
      <c r="V93" s="382"/>
      <c r="W93" s="383">
        <v>0</v>
      </c>
      <c r="X93" s="382"/>
      <c r="Y93" s="382"/>
      <c r="Z93" s="383">
        <v>0</v>
      </c>
      <c r="AA93" s="383">
        <f>H93+K93+N93</f>
        <v>14881</v>
      </c>
      <c r="AB93" s="152"/>
    </row>
    <row r="94" spans="1:43" s="3" customFormat="1" ht="45">
      <c r="A94" s="395" t="s">
        <v>162</v>
      </c>
      <c r="B94" s="368" t="s">
        <v>618</v>
      </c>
      <c r="C94" s="386"/>
      <c r="D94" s="377"/>
      <c r="E94" s="377"/>
      <c r="F94" s="377"/>
      <c r="G94" s="377"/>
      <c r="H94" s="379">
        <v>4746</v>
      </c>
      <c r="I94" s="377"/>
      <c r="J94" s="377"/>
      <c r="K94" s="379">
        <v>5209</v>
      </c>
      <c r="L94" s="377"/>
      <c r="M94" s="377"/>
      <c r="N94" s="379">
        <v>4926</v>
      </c>
      <c r="O94" s="377"/>
      <c r="P94" s="377"/>
      <c r="Q94" s="379">
        <v>0</v>
      </c>
      <c r="R94" s="378"/>
      <c r="S94" s="378"/>
      <c r="T94" s="387">
        <v>0</v>
      </c>
      <c r="U94" s="377"/>
      <c r="V94" s="377"/>
      <c r="W94" s="379">
        <v>0</v>
      </c>
      <c r="X94" s="377"/>
      <c r="Y94" s="377"/>
      <c r="Z94" s="379">
        <v>0</v>
      </c>
      <c r="AA94" s="379">
        <f>H94+K94+N94+Q94+T94+W94</f>
        <v>14881</v>
      </c>
      <c r="AB94" s="119"/>
    </row>
    <row r="95" spans="1:43" s="3" customFormat="1" ht="22.5">
      <c r="A95" s="395" t="s">
        <v>173</v>
      </c>
      <c r="B95" s="370" t="s">
        <v>157</v>
      </c>
      <c r="C95" s="386"/>
      <c r="D95" s="377"/>
      <c r="E95" s="377"/>
      <c r="F95" s="377"/>
      <c r="G95" s="377"/>
      <c r="H95" s="379">
        <v>0</v>
      </c>
      <c r="I95" s="377"/>
      <c r="J95" s="377"/>
      <c r="K95" s="379">
        <v>0</v>
      </c>
      <c r="L95" s="377"/>
      <c r="M95" s="377"/>
      <c r="N95" s="379">
        <v>0</v>
      </c>
      <c r="O95" s="377"/>
      <c r="P95" s="377"/>
      <c r="Q95" s="379">
        <v>0</v>
      </c>
      <c r="R95" s="378"/>
      <c r="S95" s="378"/>
      <c r="T95" s="387">
        <v>0</v>
      </c>
      <c r="U95" s="377"/>
      <c r="V95" s="377"/>
      <c r="W95" s="379">
        <v>0</v>
      </c>
      <c r="X95" s="377"/>
      <c r="Y95" s="377"/>
      <c r="Z95" s="379">
        <v>0</v>
      </c>
      <c r="AA95" s="379">
        <v>0</v>
      </c>
      <c r="AB95" s="119"/>
    </row>
    <row r="96" spans="1:43" s="3" customFormat="1" ht="19.5" customHeight="1">
      <c r="A96" s="395" t="s">
        <v>297</v>
      </c>
      <c r="B96" s="508" t="s">
        <v>381</v>
      </c>
      <c r="C96" s="508"/>
      <c r="D96" s="508"/>
      <c r="E96" s="508"/>
      <c r="F96" s="508"/>
      <c r="G96" s="508"/>
      <c r="H96" s="508"/>
      <c r="I96" s="508"/>
      <c r="J96" s="508"/>
      <c r="K96" s="508"/>
      <c r="L96" s="508"/>
      <c r="M96" s="508"/>
      <c r="N96" s="508"/>
      <c r="O96" s="508"/>
      <c r="P96" s="508"/>
      <c r="Q96" s="508"/>
      <c r="R96" s="508"/>
      <c r="S96" s="508"/>
      <c r="T96" s="508"/>
      <c r="U96" s="508"/>
      <c r="V96" s="508"/>
      <c r="W96" s="508"/>
      <c r="X96" s="508"/>
      <c r="Y96" s="508"/>
      <c r="Z96" s="508"/>
      <c r="AA96" s="508"/>
      <c r="AB96" s="248"/>
      <c r="AC96" s="248"/>
      <c r="AD96" s="248"/>
      <c r="AE96" s="248"/>
      <c r="AF96" s="248"/>
      <c r="AG96" s="248"/>
      <c r="AH96" s="248"/>
      <c r="AI96" s="248"/>
      <c r="AJ96" s="248"/>
      <c r="AK96" s="248"/>
      <c r="AL96" s="248"/>
      <c r="AM96" s="248"/>
      <c r="AN96" s="248"/>
      <c r="AO96" s="126"/>
      <c r="AP96" s="126"/>
      <c r="AQ96" s="126"/>
    </row>
    <row r="97" spans="1:28" s="3" customFormat="1" ht="168.75">
      <c r="A97" s="395" t="s">
        <v>164</v>
      </c>
      <c r="B97" s="396" t="s">
        <v>382</v>
      </c>
      <c r="C97" s="397" t="s">
        <v>5</v>
      </c>
      <c r="D97" s="369" t="s">
        <v>584</v>
      </c>
      <c r="E97" s="370" t="s">
        <v>577</v>
      </c>
      <c r="F97" s="380">
        <v>0</v>
      </c>
      <c r="G97" s="369">
        <v>0</v>
      </c>
      <c r="H97" s="389">
        <v>0</v>
      </c>
      <c r="I97" s="380" t="s">
        <v>638</v>
      </c>
      <c r="J97" s="380" t="s">
        <v>639</v>
      </c>
      <c r="K97" s="379">
        <v>848</v>
      </c>
      <c r="L97" s="380" t="s">
        <v>640</v>
      </c>
      <c r="M97" s="380" t="s">
        <v>40</v>
      </c>
      <c r="N97" s="379">
        <v>844</v>
      </c>
      <c r="O97" s="380" t="s">
        <v>642</v>
      </c>
      <c r="P97" s="380" t="s">
        <v>41</v>
      </c>
      <c r="Q97" s="379">
        <v>835</v>
      </c>
      <c r="R97" s="431" t="s">
        <v>54</v>
      </c>
      <c r="S97" s="431" t="s">
        <v>55</v>
      </c>
      <c r="T97" s="432">
        <v>823</v>
      </c>
      <c r="U97" s="380">
        <v>0</v>
      </c>
      <c r="V97" s="369">
        <v>0</v>
      </c>
      <c r="W97" s="389">
        <v>0</v>
      </c>
      <c r="X97" s="380">
        <v>0</v>
      </c>
      <c r="Y97" s="369">
        <v>0</v>
      </c>
      <c r="Z97" s="389">
        <v>0</v>
      </c>
      <c r="AA97" s="363">
        <f>K97+N97+Q97+T97</f>
        <v>3350</v>
      </c>
      <c r="AB97" s="419">
        <f>H97+K97+N97+Q97+T97+W97+Z97</f>
        <v>3350</v>
      </c>
    </row>
    <row r="98" spans="1:28" s="3" customFormat="1" ht="18.75">
      <c r="A98" s="395" t="s">
        <v>165</v>
      </c>
      <c r="B98" s="503" t="s">
        <v>385</v>
      </c>
      <c r="C98" s="504"/>
      <c r="D98" s="377"/>
      <c r="E98" s="377"/>
      <c r="F98" s="377"/>
      <c r="G98" s="377"/>
      <c r="H98" s="383">
        <v>0</v>
      </c>
      <c r="I98" s="382">
        <v>95</v>
      </c>
      <c r="J98" s="382"/>
      <c r="K98" s="383">
        <v>848</v>
      </c>
      <c r="L98" s="382">
        <v>94</v>
      </c>
      <c r="M98" s="382"/>
      <c r="N98" s="383">
        <v>844</v>
      </c>
      <c r="O98" s="382">
        <v>90</v>
      </c>
      <c r="P98" s="382"/>
      <c r="Q98" s="383">
        <v>835</v>
      </c>
      <c r="R98" s="433">
        <v>69</v>
      </c>
      <c r="S98" s="384"/>
      <c r="T98" s="385">
        <v>823</v>
      </c>
      <c r="U98" s="382"/>
      <c r="V98" s="382"/>
      <c r="W98" s="383">
        <v>0</v>
      </c>
      <c r="X98" s="382"/>
      <c r="Y98" s="382"/>
      <c r="Z98" s="383">
        <v>0</v>
      </c>
      <c r="AA98" s="383">
        <f>K98+N98+Q98+T98</f>
        <v>3350</v>
      </c>
      <c r="AB98" s="119"/>
    </row>
    <row r="99" spans="1:28" s="3" customFormat="1" ht="56.25">
      <c r="A99" s="395" t="s">
        <v>166</v>
      </c>
      <c r="B99" s="397" t="s">
        <v>5</v>
      </c>
      <c r="C99" s="390"/>
      <c r="D99" s="377"/>
      <c r="E99" s="377"/>
      <c r="F99" s="377"/>
      <c r="G99" s="377"/>
      <c r="H99" s="379">
        <v>0</v>
      </c>
      <c r="I99" s="377"/>
      <c r="J99" s="377"/>
      <c r="K99" s="379">
        <v>848</v>
      </c>
      <c r="L99" s="377"/>
      <c r="M99" s="377"/>
      <c r="N99" s="379">
        <v>844</v>
      </c>
      <c r="O99" s="377"/>
      <c r="P99" s="377"/>
      <c r="Q99" s="379">
        <v>835</v>
      </c>
      <c r="R99" s="378"/>
      <c r="S99" s="378"/>
      <c r="T99" s="387">
        <f>T98</f>
        <v>823</v>
      </c>
      <c r="U99" s="377"/>
      <c r="V99" s="377"/>
      <c r="W99" s="379">
        <v>0</v>
      </c>
      <c r="X99" s="377"/>
      <c r="Y99" s="377"/>
      <c r="Z99" s="379">
        <v>0</v>
      </c>
      <c r="AA99" s="379">
        <f>K99+N99+Q99+T99</f>
        <v>3350</v>
      </c>
      <c r="AB99" s="119"/>
    </row>
    <row r="100" spans="1:28" s="3" customFormat="1" ht="16.5">
      <c r="A100" s="395" t="s">
        <v>386</v>
      </c>
      <c r="B100" s="506" t="s">
        <v>175</v>
      </c>
      <c r="C100" s="507"/>
      <c r="D100" s="391"/>
      <c r="E100" s="391"/>
      <c r="F100" s="391"/>
      <c r="G100" s="391"/>
      <c r="H100" s="383">
        <v>7077.1</v>
      </c>
      <c r="I100" s="391"/>
      <c r="J100" s="391"/>
      <c r="K100" s="383">
        <v>17852.8</v>
      </c>
      <c r="L100" s="391"/>
      <c r="M100" s="391"/>
      <c r="N100" s="383">
        <f>N101+N102+N103+N104+N105+N106+N107+N108+N109+N110</f>
        <v>10910</v>
      </c>
      <c r="O100" s="391"/>
      <c r="P100" s="391"/>
      <c r="Q100" s="383">
        <f>Q101+Q102+Q103+Q104+Q105+Q106+Q107+Q108+Q109+Q110</f>
        <v>3454</v>
      </c>
      <c r="R100" s="392"/>
      <c r="S100" s="392"/>
      <c r="T100" s="434">
        <f>T101+T102+T103+T104+T105+T106+T107+T108+T109+T110</f>
        <v>3426</v>
      </c>
      <c r="U100" s="391"/>
      <c r="V100" s="391"/>
      <c r="W100" s="383">
        <f>W101+W102+W103+W104+W105+W107+W106+W108+W109+W110</f>
        <v>2180</v>
      </c>
      <c r="X100" s="391"/>
      <c r="Y100" s="391"/>
      <c r="Z100" s="383">
        <f>Z101+Z102+Z103+Z104+Z105+Z106+Z107+Z108+Z109+Z110</f>
        <v>2180</v>
      </c>
      <c r="AA100" s="204">
        <f>H100+K100+N100+Q100+T100+W100+2180</f>
        <v>47079.9</v>
      </c>
      <c r="AB100" s="417">
        <f>AA101+AA102+AA103+AA104+AA105+AA106+AA107+AA108+AA109+AA110</f>
        <v>47079.9</v>
      </c>
    </row>
    <row r="101" spans="1:28" s="253" customFormat="1" ht="45">
      <c r="A101" s="395" t="s">
        <v>387</v>
      </c>
      <c r="B101" s="398" t="s">
        <v>6</v>
      </c>
      <c r="C101" s="267"/>
      <c r="D101" s="270"/>
      <c r="E101" s="270"/>
      <c r="F101" s="270"/>
      <c r="G101" s="270"/>
      <c r="H101" s="282">
        <v>600</v>
      </c>
      <c r="I101" s="270"/>
      <c r="J101" s="270"/>
      <c r="K101" s="282">
        <v>6800</v>
      </c>
      <c r="L101" s="270"/>
      <c r="M101" s="270"/>
      <c r="N101" s="282">
        <v>4296</v>
      </c>
      <c r="O101" s="270"/>
      <c r="P101" s="270"/>
      <c r="Q101" s="282">
        <v>1796</v>
      </c>
      <c r="R101" s="328"/>
      <c r="S101" s="328"/>
      <c r="T101" s="347">
        <v>1796</v>
      </c>
      <c r="U101" s="270"/>
      <c r="V101" s="270"/>
      <c r="W101" s="282">
        <v>1796</v>
      </c>
      <c r="X101" s="270"/>
      <c r="Y101" s="270"/>
      <c r="Z101" s="282">
        <f>Z15</f>
        <v>1796</v>
      </c>
      <c r="AA101" s="282">
        <f>H101+K101+N101+Q101+T101+W101+Z101</f>
        <v>18880</v>
      </c>
      <c r="AB101" s="421"/>
    </row>
    <row r="102" spans="1:28" s="253" customFormat="1" ht="22.5">
      <c r="A102" s="395" t="s">
        <v>388</v>
      </c>
      <c r="B102" s="399" t="s">
        <v>671</v>
      </c>
      <c r="C102" s="267"/>
      <c r="D102" s="270"/>
      <c r="E102" s="270"/>
      <c r="F102" s="270"/>
      <c r="G102" s="270"/>
      <c r="H102" s="282">
        <v>0</v>
      </c>
      <c r="I102" s="270"/>
      <c r="J102" s="270"/>
      <c r="K102" s="282">
        <v>0</v>
      </c>
      <c r="L102" s="270"/>
      <c r="M102" s="270"/>
      <c r="N102" s="282">
        <v>0</v>
      </c>
      <c r="O102" s="270"/>
      <c r="P102" s="270"/>
      <c r="Q102" s="282">
        <v>0</v>
      </c>
      <c r="R102" s="328"/>
      <c r="S102" s="328"/>
      <c r="T102" s="347">
        <v>0</v>
      </c>
      <c r="U102" s="270"/>
      <c r="V102" s="270"/>
      <c r="W102" s="282">
        <v>0</v>
      </c>
      <c r="X102" s="270"/>
      <c r="Y102" s="270"/>
      <c r="Z102" s="379">
        <v>0</v>
      </c>
      <c r="AA102" s="379">
        <v>0</v>
      </c>
      <c r="AB102" s="403"/>
    </row>
    <row r="103" spans="1:28" s="253" customFormat="1" ht="45">
      <c r="A103" s="395" t="s">
        <v>389</v>
      </c>
      <c r="B103" s="398" t="s">
        <v>7</v>
      </c>
      <c r="C103" s="267"/>
      <c r="D103" s="270"/>
      <c r="E103" s="270"/>
      <c r="F103" s="270"/>
      <c r="G103" s="270"/>
      <c r="H103" s="282">
        <v>596</v>
      </c>
      <c r="I103" s="270"/>
      <c r="J103" s="270"/>
      <c r="K103" s="282">
        <v>826.8</v>
      </c>
      <c r="L103" s="270"/>
      <c r="M103" s="270"/>
      <c r="N103" s="282">
        <f>N18+N25+N30+N36+N41+N47+N61</f>
        <v>427</v>
      </c>
      <c r="O103" s="270"/>
      <c r="P103" s="270"/>
      <c r="Q103" s="282">
        <f>Q18+Q25+Q30+Q36+Q41+Q47+Q61+Q65</f>
        <v>416</v>
      </c>
      <c r="R103" s="328"/>
      <c r="S103" s="328"/>
      <c r="T103" s="347">
        <f>T18+T25+T30+T36+T41+T47+T61</f>
        <v>423</v>
      </c>
      <c r="U103" s="270"/>
      <c r="V103" s="270"/>
      <c r="W103" s="282">
        <v>0</v>
      </c>
      <c r="X103" s="270"/>
      <c r="Y103" s="270"/>
      <c r="Z103" s="282">
        <v>0</v>
      </c>
      <c r="AA103" s="282">
        <f>H103+K103+N103+Q103+T103</f>
        <v>2688.8</v>
      </c>
      <c r="AB103" s="403"/>
    </row>
    <row r="104" spans="1:28" s="3" customFormat="1" ht="22.5">
      <c r="A104" s="395" t="s">
        <v>390</v>
      </c>
      <c r="B104" s="398" t="s">
        <v>666</v>
      </c>
      <c r="C104" s="267"/>
      <c r="D104" s="270"/>
      <c r="E104" s="270"/>
      <c r="F104" s="270"/>
      <c r="G104" s="270"/>
      <c r="H104" s="282">
        <v>0</v>
      </c>
      <c r="I104" s="270"/>
      <c r="J104" s="270"/>
      <c r="K104" s="282">
        <v>0</v>
      </c>
      <c r="L104" s="270"/>
      <c r="M104" s="270"/>
      <c r="N104" s="282">
        <v>0</v>
      </c>
      <c r="O104" s="270"/>
      <c r="P104" s="270"/>
      <c r="Q104" s="282">
        <v>0</v>
      </c>
      <c r="R104" s="328"/>
      <c r="S104" s="328"/>
      <c r="T104" s="347">
        <v>0</v>
      </c>
      <c r="U104" s="270"/>
      <c r="V104" s="270"/>
      <c r="W104" s="282">
        <v>0</v>
      </c>
      <c r="X104" s="270"/>
      <c r="Y104" s="270"/>
      <c r="Z104" s="282">
        <v>0</v>
      </c>
      <c r="AA104" s="282">
        <v>0</v>
      </c>
      <c r="AB104" s="119"/>
    </row>
    <row r="105" spans="1:28" s="3" customFormat="1" ht="56.25">
      <c r="A105" s="395" t="s">
        <v>391</v>
      </c>
      <c r="B105" s="398" t="s">
        <v>8</v>
      </c>
      <c r="C105" s="267"/>
      <c r="D105" s="270"/>
      <c r="E105" s="270"/>
      <c r="F105" s="270"/>
      <c r="G105" s="270"/>
      <c r="H105" s="282">
        <f>H38+H60</f>
        <v>922.1</v>
      </c>
      <c r="I105" s="270"/>
      <c r="J105" s="270"/>
      <c r="K105" s="282">
        <f>K20+K27+K32+K38+K42+K52+K56+K64</f>
        <v>4169</v>
      </c>
      <c r="L105" s="270"/>
      <c r="M105" s="270"/>
      <c r="N105" s="282">
        <f>N20+N27+N32+N38+N42+N52+N56+N60+N64</f>
        <v>417</v>
      </c>
      <c r="O105" s="270"/>
      <c r="P105" s="270"/>
      <c r="Q105" s="282">
        <f>Q20+Q27+Q32+Q38+Q42+Q52+Q56+Q60+Q64</f>
        <v>407</v>
      </c>
      <c r="R105" s="328"/>
      <c r="S105" s="328"/>
      <c r="T105" s="357">
        <f>T20+T27+T32+T38+T42+T52+T56+T60+T64</f>
        <v>384</v>
      </c>
      <c r="U105" s="270"/>
      <c r="V105" s="270"/>
      <c r="W105" s="379">
        <v>384</v>
      </c>
      <c r="X105" s="377"/>
      <c r="Y105" s="377"/>
      <c r="Z105" s="379">
        <v>384</v>
      </c>
      <c r="AA105" s="204">
        <f>H105+K105+N105+Q105+T105+W105+Z105</f>
        <v>7067.1</v>
      </c>
      <c r="AB105" s="119"/>
    </row>
    <row r="106" spans="1:28" s="3" customFormat="1">
      <c r="A106" s="395" t="s">
        <v>393</v>
      </c>
      <c r="B106" s="398" t="s">
        <v>581</v>
      </c>
      <c r="C106" s="267"/>
      <c r="D106" s="270"/>
      <c r="E106" s="270"/>
      <c r="F106" s="270"/>
      <c r="G106" s="270"/>
      <c r="H106" s="282">
        <v>112</v>
      </c>
      <c r="I106" s="270"/>
      <c r="J106" s="270"/>
      <c r="K106" s="282">
        <v>0</v>
      </c>
      <c r="L106" s="270"/>
      <c r="M106" s="270"/>
      <c r="N106" s="282">
        <v>0</v>
      </c>
      <c r="O106" s="270"/>
      <c r="P106" s="270"/>
      <c r="Q106" s="282">
        <v>0</v>
      </c>
      <c r="R106" s="328"/>
      <c r="S106" s="328"/>
      <c r="T106" s="347">
        <v>0</v>
      </c>
      <c r="U106" s="270"/>
      <c r="V106" s="270"/>
      <c r="W106" s="282">
        <v>0</v>
      </c>
      <c r="X106" s="270"/>
      <c r="Y106" s="270"/>
      <c r="Z106" s="282">
        <v>0</v>
      </c>
      <c r="AA106" s="282">
        <v>112</v>
      </c>
      <c r="AB106" s="119"/>
    </row>
    <row r="107" spans="1:28" s="3" customFormat="1" ht="22.5">
      <c r="A107" s="395" t="s">
        <v>394</v>
      </c>
      <c r="B107" s="398" t="s">
        <v>673</v>
      </c>
      <c r="C107" s="267"/>
      <c r="D107" s="270"/>
      <c r="E107" s="270"/>
      <c r="F107" s="270"/>
      <c r="G107" s="270"/>
      <c r="H107" s="282">
        <v>0</v>
      </c>
      <c r="I107" s="270"/>
      <c r="J107" s="270"/>
      <c r="K107" s="282">
        <v>0</v>
      </c>
      <c r="L107" s="270"/>
      <c r="M107" s="270"/>
      <c r="N107" s="282">
        <v>0</v>
      </c>
      <c r="O107" s="270"/>
      <c r="P107" s="270"/>
      <c r="Q107" s="282">
        <v>0</v>
      </c>
      <c r="R107" s="328"/>
      <c r="S107" s="328"/>
      <c r="T107" s="347">
        <v>0</v>
      </c>
      <c r="U107" s="270"/>
      <c r="V107" s="270"/>
      <c r="W107" s="282">
        <v>0</v>
      </c>
      <c r="X107" s="270"/>
      <c r="Y107" s="270"/>
      <c r="Z107" s="282">
        <v>0</v>
      </c>
      <c r="AA107" s="282">
        <v>0</v>
      </c>
      <c r="AB107" s="119"/>
    </row>
    <row r="108" spans="1:28" s="3" customFormat="1" ht="22.5">
      <c r="A108" s="395" t="s">
        <v>395</v>
      </c>
      <c r="B108" s="400" t="s">
        <v>600</v>
      </c>
      <c r="C108" s="267"/>
      <c r="D108" s="270"/>
      <c r="E108" s="270"/>
      <c r="F108" s="270"/>
      <c r="G108" s="270"/>
      <c r="H108" s="204">
        <v>4847</v>
      </c>
      <c r="I108" s="270"/>
      <c r="J108" s="270"/>
      <c r="K108" s="282">
        <f>K94</f>
        <v>5209</v>
      </c>
      <c r="L108" s="270"/>
      <c r="M108" s="270"/>
      <c r="N108" s="282"/>
      <c r="O108" s="270"/>
      <c r="P108" s="270"/>
      <c r="Q108" s="282">
        <v>0</v>
      </c>
      <c r="R108" s="328"/>
      <c r="S108" s="328"/>
      <c r="T108" s="347">
        <v>0</v>
      </c>
      <c r="U108" s="270"/>
      <c r="V108" s="270"/>
      <c r="W108" s="282">
        <v>0</v>
      </c>
      <c r="X108" s="270"/>
      <c r="Y108" s="270"/>
      <c r="Z108" s="282">
        <v>0</v>
      </c>
      <c r="AA108" s="282">
        <f>H108+K108+N108</f>
        <v>10056</v>
      </c>
      <c r="AB108" s="119"/>
    </row>
    <row r="109" spans="1:28" s="3" customFormat="1" ht="56.25">
      <c r="A109" s="395" t="s">
        <v>396</v>
      </c>
      <c r="B109" s="397" t="s">
        <v>5</v>
      </c>
      <c r="C109" s="267"/>
      <c r="D109" s="270"/>
      <c r="E109" s="270"/>
      <c r="F109" s="270"/>
      <c r="G109" s="270"/>
      <c r="H109" s="282">
        <v>0</v>
      </c>
      <c r="I109" s="270"/>
      <c r="J109" s="270"/>
      <c r="K109" s="282">
        <v>848</v>
      </c>
      <c r="L109" s="270"/>
      <c r="M109" s="270"/>
      <c r="N109" s="282">
        <v>844</v>
      </c>
      <c r="O109" s="270"/>
      <c r="P109" s="270"/>
      <c r="Q109" s="282">
        <v>835</v>
      </c>
      <c r="R109" s="328"/>
      <c r="S109" s="328"/>
      <c r="T109" s="387">
        <f>T98</f>
        <v>823</v>
      </c>
      <c r="U109" s="270"/>
      <c r="V109" s="270"/>
      <c r="W109" s="282">
        <v>0</v>
      </c>
      <c r="X109" s="270"/>
      <c r="Y109" s="270"/>
      <c r="Z109" s="282">
        <v>0</v>
      </c>
      <c r="AA109" s="379">
        <f>SUM(H109:Z109)</f>
        <v>3350</v>
      </c>
      <c r="AB109" s="119"/>
    </row>
    <row r="110" spans="1:28" s="3" customFormat="1" ht="23.25">
      <c r="A110" s="395" t="s">
        <v>557</v>
      </c>
      <c r="B110" s="401" t="s">
        <v>601</v>
      </c>
      <c r="C110" s="267"/>
      <c r="D110" s="270"/>
      <c r="E110" s="270"/>
      <c r="F110" s="270"/>
      <c r="G110" s="270"/>
      <c r="H110" s="282">
        <v>0</v>
      </c>
      <c r="I110" s="270"/>
      <c r="J110" s="270"/>
      <c r="K110" s="282">
        <v>0</v>
      </c>
      <c r="L110" s="270"/>
      <c r="M110" s="270"/>
      <c r="N110" s="282">
        <v>4926</v>
      </c>
      <c r="O110" s="270"/>
      <c r="P110" s="270"/>
      <c r="Q110" s="282">
        <v>0</v>
      </c>
      <c r="R110" s="328"/>
      <c r="S110" s="328"/>
      <c r="T110" s="347">
        <v>0</v>
      </c>
      <c r="U110" s="270"/>
      <c r="V110" s="270"/>
      <c r="W110" s="282">
        <v>0</v>
      </c>
      <c r="X110" s="270"/>
      <c r="Y110" s="270"/>
      <c r="Z110" s="282">
        <v>0</v>
      </c>
      <c r="AA110" s="282">
        <v>4926</v>
      </c>
      <c r="AB110" s="119"/>
    </row>
    <row r="111" spans="1:28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468"/>
      <c r="W111" s="468"/>
      <c r="X111" s="468"/>
      <c r="Y111" s="468"/>
      <c r="Z111" s="468"/>
      <c r="AA111" s="468"/>
      <c r="AB111" s="119"/>
    </row>
    <row r="112" spans="1:28" s="3" customFormat="1">
      <c r="A112" s="402"/>
      <c r="B112" s="253"/>
      <c r="C112" s="253"/>
      <c r="D112" s="291"/>
      <c r="E112" s="291"/>
      <c r="F112" s="291"/>
      <c r="G112" s="291"/>
      <c r="H112" s="291"/>
      <c r="I112" s="291"/>
      <c r="J112" s="291"/>
      <c r="K112" s="291"/>
      <c r="L112" s="291"/>
      <c r="M112" s="291"/>
      <c r="N112" s="291"/>
      <c r="O112" s="291"/>
      <c r="P112" s="291"/>
      <c r="Q112" s="291"/>
      <c r="R112" s="351"/>
      <c r="S112" s="351"/>
      <c r="T112" s="351"/>
      <c r="U112" s="291"/>
      <c r="V112" s="291"/>
      <c r="W112" s="291"/>
      <c r="X112" s="291"/>
      <c r="Y112" s="291"/>
      <c r="Z112" s="291"/>
      <c r="AA112" s="291"/>
      <c r="AB112" s="119"/>
    </row>
    <row r="113" spans="1:28" s="3" customFormat="1">
      <c r="A113" s="402"/>
      <c r="B113" s="253"/>
      <c r="C113" s="253"/>
      <c r="D113" s="291"/>
      <c r="E113" s="291"/>
      <c r="F113" s="291"/>
      <c r="G113" s="291"/>
      <c r="H113" s="291"/>
      <c r="I113" s="291"/>
      <c r="J113" s="291"/>
      <c r="K113" s="291"/>
      <c r="L113" s="291"/>
      <c r="M113" s="291"/>
      <c r="N113" s="291"/>
      <c r="O113" s="291"/>
      <c r="P113" s="291"/>
      <c r="Q113" s="291"/>
      <c r="R113" s="351"/>
      <c r="S113" s="351"/>
      <c r="T113" s="351"/>
      <c r="U113" s="291"/>
      <c r="V113" s="291"/>
      <c r="W113" s="291"/>
      <c r="X113" s="291"/>
      <c r="Y113" s="291"/>
      <c r="Z113" s="291"/>
      <c r="AA113" s="291"/>
      <c r="AB113" s="119"/>
    </row>
    <row r="114" spans="1:28" s="3" customFormat="1">
      <c r="A114" s="402"/>
      <c r="B114" s="253"/>
      <c r="C114" s="253"/>
      <c r="D114" s="291"/>
      <c r="E114" s="291"/>
      <c r="F114" s="291"/>
      <c r="G114" s="291"/>
      <c r="H114" s="291"/>
      <c r="I114" s="291"/>
      <c r="J114" s="291"/>
      <c r="K114" s="291"/>
      <c r="L114" s="291"/>
      <c r="M114" s="291"/>
      <c r="N114" s="291"/>
      <c r="O114" s="291"/>
      <c r="P114" s="291"/>
      <c r="Q114" s="291"/>
      <c r="R114" s="351"/>
      <c r="S114" s="351"/>
      <c r="T114" s="351"/>
      <c r="U114" s="291"/>
      <c r="V114" s="291"/>
      <c r="W114" s="291"/>
      <c r="X114" s="291"/>
      <c r="Y114" s="291"/>
      <c r="Z114" s="291"/>
      <c r="AA114" s="291"/>
      <c r="AB114" s="119"/>
    </row>
    <row r="115" spans="1:28">
      <c r="D115" s="2"/>
      <c r="E115" s="2"/>
      <c r="F115" s="2"/>
      <c r="G115" s="2"/>
      <c r="H115" s="2"/>
      <c r="I115" s="291"/>
      <c r="J115" s="291"/>
      <c r="K115" s="291"/>
      <c r="L115" s="291"/>
      <c r="M115" s="291"/>
      <c r="N115" s="291"/>
      <c r="O115" s="291"/>
      <c r="P115" s="291"/>
      <c r="Q115" s="291"/>
      <c r="R115" s="351"/>
      <c r="S115" s="351"/>
      <c r="T115" s="351"/>
      <c r="U115" s="291"/>
      <c r="V115" s="291"/>
      <c r="W115" s="291"/>
      <c r="X115" s="2"/>
      <c r="Y115" s="2"/>
      <c r="Z115" s="2"/>
      <c r="AA115" s="4"/>
    </row>
    <row r="116" spans="1:28">
      <c r="D116" s="2"/>
      <c r="E116" s="2"/>
      <c r="F116" s="2"/>
      <c r="G116" s="2"/>
      <c r="H116" s="2"/>
      <c r="I116" s="291"/>
      <c r="J116" s="291"/>
      <c r="K116" s="291"/>
      <c r="L116" s="291"/>
      <c r="M116" s="291"/>
      <c r="N116" s="291"/>
      <c r="O116" s="291"/>
      <c r="P116" s="291"/>
      <c r="Q116" s="291"/>
      <c r="R116" s="351"/>
      <c r="S116" s="351"/>
      <c r="T116" s="351"/>
      <c r="U116" s="291"/>
      <c r="V116" s="291"/>
      <c r="W116" s="291"/>
      <c r="X116" s="2"/>
      <c r="Y116" s="2"/>
      <c r="Z116" s="2"/>
      <c r="AA116" s="4"/>
    </row>
    <row r="117" spans="1:28">
      <c r="D117" s="2"/>
      <c r="E117" s="2"/>
      <c r="F117" s="2"/>
      <c r="G117" s="2"/>
      <c r="H117" s="2"/>
      <c r="I117" s="291"/>
      <c r="J117" s="291"/>
      <c r="K117" s="291"/>
      <c r="L117" s="291"/>
      <c r="M117" s="291"/>
      <c r="N117" s="291"/>
      <c r="O117" s="291"/>
      <c r="P117" s="291"/>
      <c r="Q117" s="291"/>
      <c r="R117" s="351"/>
      <c r="S117" s="351"/>
      <c r="T117" s="351"/>
      <c r="U117" s="291"/>
      <c r="V117" s="291"/>
      <c r="W117" s="291"/>
      <c r="X117" s="2"/>
      <c r="Y117" s="2"/>
      <c r="Z117" s="2"/>
      <c r="AA117" s="4"/>
    </row>
    <row r="118" spans="1:28">
      <c r="D118" s="2"/>
      <c r="E118" s="2"/>
      <c r="F118" s="2"/>
      <c r="G118" s="2"/>
      <c r="H118" s="2"/>
      <c r="I118" s="291"/>
      <c r="J118" s="291"/>
      <c r="K118" s="291"/>
      <c r="L118" s="291"/>
      <c r="M118" s="291"/>
      <c r="N118" s="291"/>
      <c r="O118" s="291"/>
      <c r="P118" s="291"/>
      <c r="Q118" s="291"/>
      <c r="R118" s="351"/>
      <c r="S118" s="351"/>
      <c r="T118" s="351"/>
      <c r="U118" s="291"/>
      <c r="V118" s="291"/>
      <c r="W118" s="291"/>
      <c r="X118" s="2"/>
      <c r="Y118" s="2"/>
      <c r="Z118" s="2"/>
      <c r="AA118" s="4"/>
    </row>
    <row r="119" spans="1:28">
      <c r="D119" s="2"/>
      <c r="E119" s="2"/>
      <c r="F119" s="2"/>
      <c r="G119" s="2"/>
      <c r="H119" s="2"/>
      <c r="I119" s="291"/>
      <c r="J119" s="291"/>
      <c r="K119" s="291"/>
      <c r="L119" s="291"/>
      <c r="M119" s="291"/>
      <c r="N119" s="291"/>
      <c r="O119" s="291"/>
      <c r="P119" s="291"/>
      <c r="Q119" s="291"/>
      <c r="R119" s="351"/>
      <c r="S119" s="351"/>
      <c r="T119" s="351"/>
      <c r="U119" s="291"/>
      <c r="V119" s="291"/>
      <c r="W119" s="291"/>
      <c r="X119" s="2"/>
      <c r="Y119" s="2"/>
      <c r="Z119" s="2"/>
      <c r="AA119" s="4"/>
    </row>
    <row r="120" spans="1:28">
      <c r="D120" s="2"/>
      <c r="E120" s="2"/>
      <c r="F120" s="2"/>
      <c r="G120" s="2"/>
      <c r="H120" s="2"/>
      <c r="I120" s="291"/>
      <c r="J120" s="291"/>
      <c r="K120" s="291"/>
      <c r="L120" s="291"/>
      <c r="M120" s="291"/>
      <c r="N120" s="291"/>
      <c r="O120" s="291"/>
      <c r="P120" s="291"/>
      <c r="Q120" s="291"/>
      <c r="R120" s="351"/>
      <c r="S120" s="351"/>
      <c r="T120" s="351"/>
      <c r="U120" s="291"/>
      <c r="V120" s="291"/>
      <c r="W120" s="291"/>
      <c r="X120" s="2"/>
      <c r="Y120" s="2"/>
      <c r="Z120" s="2"/>
      <c r="AA120" s="4"/>
    </row>
    <row r="121" spans="1:28">
      <c r="D121" s="2"/>
      <c r="E121" s="2"/>
      <c r="F121" s="2"/>
      <c r="G121" s="2"/>
      <c r="H121" s="2"/>
      <c r="I121" s="291"/>
      <c r="J121" s="291"/>
      <c r="K121" s="291"/>
      <c r="L121" s="291"/>
      <c r="M121" s="291"/>
      <c r="N121" s="291"/>
      <c r="O121" s="291"/>
      <c r="P121" s="291"/>
      <c r="Q121" s="291"/>
      <c r="R121" s="351"/>
      <c r="S121" s="351"/>
      <c r="T121" s="351"/>
      <c r="U121" s="291"/>
      <c r="V121" s="291"/>
      <c r="W121" s="291"/>
      <c r="X121" s="2"/>
      <c r="Y121" s="2"/>
      <c r="Z121" s="2"/>
      <c r="AA121" s="4"/>
    </row>
    <row r="122" spans="1:28">
      <c r="D122" s="2"/>
      <c r="E122" s="2"/>
      <c r="F122" s="2"/>
      <c r="G122" s="2"/>
      <c r="H122" s="2"/>
      <c r="I122" s="291"/>
      <c r="J122" s="291"/>
      <c r="K122" s="291"/>
      <c r="L122" s="291"/>
      <c r="M122" s="291"/>
      <c r="N122" s="291"/>
      <c r="O122" s="291"/>
      <c r="P122" s="291"/>
      <c r="Q122" s="291"/>
      <c r="R122" s="351"/>
      <c r="S122" s="351"/>
      <c r="T122" s="351"/>
      <c r="U122" s="291"/>
      <c r="V122" s="291"/>
      <c r="W122" s="291"/>
      <c r="X122" s="2"/>
      <c r="Y122" s="2"/>
      <c r="Z122" s="2"/>
      <c r="AA122" s="4"/>
    </row>
    <row r="123" spans="1:28">
      <c r="D123" s="2"/>
      <c r="E123" s="2"/>
      <c r="F123" s="2"/>
      <c r="G123" s="2"/>
      <c r="H123" s="2"/>
      <c r="I123" s="291"/>
      <c r="J123" s="291"/>
      <c r="K123" s="291"/>
      <c r="L123" s="291"/>
      <c r="M123" s="291"/>
      <c r="N123" s="291"/>
      <c r="O123" s="291"/>
      <c r="P123" s="291"/>
      <c r="Q123" s="291"/>
      <c r="R123" s="351"/>
      <c r="S123" s="351"/>
      <c r="T123" s="351"/>
      <c r="U123" s="291"/>
      <c r="V123" s="291"/>
      <c r="W123" s="291"/>
      <c r="X123" s="2"/>
      <c r="Y123" s="2"/>
      <c r="Z123" s="2"/>
      <c r="AA123" s="4"/>
    </row>
    <row r="124" spans="1:28">
      <c r="D124" s="2"/>
      <c r="E124" s="2"/>
      <c r="F124" s="2"/>
      <c r="G124" s="2"/>
      <c r="H124" s="2"/>
      <c r="I124" s="291"/>
      <c r="J124" s="291"/>
      <c r="K124" s="291"/>
      <c r="L124" s="291"/>
      <c r="M124" s="291"/>
      <c r="N124" s="291"/>
      <c r="O124" s="291"/>
      <c r="P124" s="291"/>
      <c r="Q124" s="291"/>
      <c r="R124" s="351"/>
      <c r="S124" s="351"/>
      <c r="T124" s="351"/>
      <c r="U124" s="291"/>
      <c r="V124" s="291"/>
      <c r="W124" s="291"/>
      <c r="X124" s="2"/>
      <c r="Y124" s="2"/>
      <c r="Z124" s="2"/>
      <c r="AA124" s="4"/>
    </row>
    <row r="125" spans="1:28">
      <c r="D125" s="2"/>
      <c r="E125" s="2"/>
      <c r="F125" s="2"/>
      <c r="G125" s="2"/>
      <c r="H125" s="2"/>
      <c r="I125" s="291"/>
      <c r="J125" s="291"/>
      <c r="K125" s="291"/>
      <c r="L125" s="291"/>
      <c r="M125" s="291"/>
      <c r="N125" s="291"/>
      <c r="O125" s="291"/>
      <c r="P125" s="291"/>
      <c r="Q125" s="291"/>
      <c r="R125" s="351"/>
      <c r="S125" s="351"/>
      <c r="T125" s="351"/>
      <c r="U125" s="291"/>
      <c r="V125" s="291"/>
      <c r="W125" s="291"/>
      <c r="X125" s="2"/>
      <c r="Y125" s="2"/>
      <c r="Z125" s="2"/>
      <c r="AA125" s="4"/>
    </row>
    <row r="126" spans="1:28" s="5" customFormat="1">
      <c r="A126" s="116"/>
      <c r="B126" s="1"/>
      <c r="C126" s="1"/>
      <c r="D126" s="2"/>
      <c r="E126" s="2"/>
      <c r="F126" s="2"/>
      <c r="G126" s="2"/>
      <c r="H126" s="2"/>
      <c r="I126" s="291"/>
      <c r="J126" s="291"/>
      <c r="K126" s="291"/>
      <c r="L126" s="291"/>
      <c r="M126" s="291"/>
      <c r="N126" s="291"/>
      <c r="O126" s="291"/>
      <c r="P126" s="291"/>
      <c r="Q126" s="291"/>
      <c r="R126" s="351"/>
      <c r="S126" s="351"/>
      <c r="T126" s="351"/>
      <c r="U126" s="291"/>
      <c r="V126" s="291"/>
      <c r="W126" s="291"/>
      <c r="X126" s="2"/>
      <c r="Y126" s="2"/>
      <c r="Z126" s="2"/>
      <c r="AA126" s="4"/>
    </row>
    <row r="127" spans="1:28" s="5" customFormat="1">
      <c r="A127" s="116"/>
      <c r="B127" s="1"/>
      <c r="C127" s="1"/>
      <c r="D127" s="2"/>
      <c r="E127" s="2"/>
      <c r="F127" s="2"/>
      <c r="G127" s="2"/>
      <c r="H127" s="2"/>
      <c r="I127" s="291"/>
      <c r="J127" s="291"/>
      <c r="K127" s="291"/>
      <c r="L127" s="291"/>
      <c r="M127" s="291"/>
      <c r="N127" s="291"/>
      <c r="O127" s="291"/>
      <c r="P127" s="291"/>
      <c r="Q127" s="291"/>
      <c r="R127" s="351"/>
      <c r="S127" s="351"/>
      <c r="T127" s="351"/>
      <c r="U127" s="291"/>
      <c r="V127" s="291"/>
      <c r="W127" s="291"/>
      <c r="X127" s="2"/>
      <c r="Y127" s="2"/>
      <c r="Z127" s="2"/>
      <c r="AA127" s="4"/>
    </row>
    <row r="128" spans="1:28" s="5" customFormat="1">
      <c r="A128" s="116"/>
      <c r="B128" s="1"/>
      <c r="C128" s="1"/>
      <c r="D128" s="2"/>
      <c r="E128" s="2"/>
      <c r="F128" s="2"/>
      <c r="G128" s="2"/>
      <c r="H128" s="2"/>
      <c r="I128" s="291"/>
      <c r="J128" s="291"/>
      <c r="K128" s="291"/>
      <c r="L128" s="291"/>
      <c r="M128" s="291"/>
      <c r="N128" s="291"/>
      <c r="O128" s="291"/>
      <c r="P128" s="291"/>
      <c r="Q128" s="291"/>
      <c r="R128" s="351"/>
      <c r="S128" s="351"/>
      <c r="T128" s="351"/>
      <c r="U128" s="291"/>
      <c r="V128" s="291"/>
      <c r="W128" s="291"/>
      <c r="X128" s="2"/>
      <c r="Y128" s="2"/>
      <c r="Z128" s="2"/>
      <c r="AA128" s="4"/>
    </row>
    <row r="129" spans="4:27">
      <c r="D129" s="2"/>
      <c r="E129" s="2"/>
      <c r="F129" s="2"/>
      <c r="G129" s="2"/>
      <c r="H129" s="2"/>
      <c r="I129" s="291"/>
      <c r="J129" s="291"/>
      <c r="K129" s="291"/>
      <c r="L129" s="291"/>
      <c r="M129" s="291"/>
      <c r="N129" s="291"/>
      <c r="O129" s="291"/>
      <c r="P129" s="291"/>
      <c r="Q129" s="291"/>
      <c r="R129" s="351"/>
      <c r="S129" s="351"/>
      <c r="T129" s="351"/>
      <c r="U129" s="291"/>
      <c r="V129" s="291"/>
      <c r="W129" s="291"/>
      <c r="X129" s="2"/>
      <c r="Y129" s="2"/>
      <c r="Z129" s="2"/>
      <c r="AA129" s="4"/>
    </row>
    <row r="130" spans="4:27">
      <c r="D130" s="2"/>
      <c r="E130" s="2"/>
      <c r="F130" s="2"/>
      <c r="G130" s="2"/>
      <c r="H130" s="2"/>
      <c r="I130" s="291"/>
      <c r="J130" s="291"/>
      <c r="K130" s="291"/>
      <c r="L130" s="291"/>
      <c r="M130" s="291"/>
      <c r="N130" s="291"/>
      <c r="O130" s="291"/>
      <c r="P130" s="291"/>
      <c r="Q130" s="291"/>
      <c r="R130" s="351"/>
      <c r="S130" s="351"/>
      <c r="T130" s="351"/>
      <c r="U130" s="291"/>
      <c r="V130" s="291"/>
      <c r="W130" s="291"/>
      <c r="X130" s="2"/>
      <c r="Y130" s="2"/>
      <c r="Z130" s="2"/>
      <c r="AA130" s="4"/>
    </row>
    <row r="131" spans="4:27">
      <c r="D131" s="2"/>
      <c r="E131" s="2"/>
      <c r="F131" s="2"/>
      <c r="G131" s="2"/>
      <c r="H131" s="2"/>
      <c r="I131" s="291"/>
      <c r="J131" s="291"/>
      <c r="K131" s="291"/>
      <c r="L131" s="291"/>
      <c r="M131" s="291"/>
      <c r="N131" s="291"/>
      <c r="O131" s="291"/>
      <c r="P131" s="291"/>
      <c r="Q131" s="291"/>
      <c r="R131" s="351"/>
      <c r="S131" s="351"/>
      <c r="T131" s="351"/>
      <c r="U131" s="291"/>
      <c r="V131" s="291"/>
      <c r="W131" s="291"/>
      <c r="X131" s="2"/>
      <c r="Y131" s="2"/>
      <c r="Z131" s="2"/>
      <c r="AA131" s="4"/>
    </row>
    <row r="132" spans="4:27">
      <c r="D132" s="2"/>
      <c r="E132" s="2"/>
      <c r="F132" s="2"/>
      <c r="G132" s="2"/>
      <c r="H132" s="2"/>
      <c r="I132" s="291"/>
      <c r="J132" s="291"/>
      <c r="K132" s="291"/>
      <c r="L132" s="291"/>
      <c r="M132" s="291"/>
      <c r="N132" s="291"/>
      <c r="O132" s="291"/>
      <c r="P132" s="291"/>
      <c r="Q132" s="291"/>
      <c r="R132" s="351"/>
      <c r="S132" s="351"/>
      <c r="T132" s="351"/>
      <c r="U132" s="291"/>
      <c r="V132" s="291"/>
      <c r="W132" s="291"/>
      <c r="X132" s="2"/>
      <c r="Y132" s="2"/>
      <c r="Z132" s="2"/>
      <c r="AA132" s="4"/>
    </row>
    <row r="133" spans="4:27">
      <c r="D133" s="2"/>
      <c r="E133" s="2"/>
      <c r="F133" s="2"/>
      <c r="G133" s="2"/>
      <c r="H133" s="2"/>
      <c r="I133" s="291"/>
      <c r="J133" s="291"/>
      <c r="K133" s="291"/>
      <c r="L133" s="291"/>
      <c r="M133" s="291"/>
      <c r="N133" s="291"/>
      <c r="O133" s="291"/>
      <c r="P133" s="291"/>
      <c r="Q133" s="291"/>
      <c r="R133" s="351"/>
      <c r="S133" s="351"/>
      <c r="T133" s="351"/>
      <c r="U133" s="291"/>
      <c r="V133" s="291"/>
      <c r="W133" s="291"/>
      <c r="X133" s="2"/>
      <c r="Y133" s="2"/>
      <c r="Z133" s="420">
        <f>AA72+AA93+AA98</f>
        <v>46695.9</v>
      </c>
      <c r="AA133" s="4"/>
    </row>
    <row r="134" spans="4:27">
      <c r="D134" s="2"/>
      <c r="E134" s="2"/>
      <c r="F134" s="2"/>
      <c r="G134" s="2"/>
      <c r="H134" s="2"/>
      <c r="I134" s="291"/>
      <c r="J134" s="291"/>
      <c r="K134" s="291"/>
      <c r="L134" s="291"/>
      <c r="M134" s="291"/>
      <c r="N134" s="291"/>
      <c r="O134" s="291"/>
      <c r="P134" s="291"/>
      <c r="Q134" s="291"/>
      <c r="R134" s="351"/>
      <c r="S134" s="351"/>
      <c r="T134" s="351"/>
      <c r="U134" s="291"/>
      <c r="V134" s="291"/>
      <c r="W134" s="291"/>
      <c r="X134" s="2"/>
      <c r="Y134" s="2"/>
      <c r="Z134" s="2"/>
      <c r="AA134" s="4"/>
    </row>
    <row r="135" spans="4:27">
      <c r="D135" s="2"/>
      <c r="E135" s="2"/>
      <c r="F135" s="2"/>
      <c r="G135" s="2"/>
      <c r="H135" s="2"/>
      <c r="I135" s="291"/>
      <c r="J135" s="291"/>
      <c r="K135" s="291"/>
      <c r="L135" s="291"/>
      <c r="M135" s="291"/>
      <c r="N135" s="291"/>
      <c r="O135" s="291"/>
      <c r="P135" s="291"/>
      <c r="Q135" s="291"/>
      <c r="R135" s="351"/>
      <c r="S135" s="351"/>
      <c r="T135" s="351"/>
      <c r="U135" s="291"/>
      <c r="V135" s="291"/>
      <c r="W135" s="291"/>
      <c r="X135" s="2"/>
      <c r="Y135" s="2"/>
      <c r="Z135" s="2"/>
      <c r="AA135" s="4"/>
    </row>
    <row r="136" spans="4:27">
      <c r="D136" s="2"/>
      <c r="E136" s="2"/>
      <c r="F136" s="2"/>
      <c r="G136" s="2"/>
      <c r="H136" s="2"/>
      <c r="I136" s="291"/>
      <c r="J136" s="291"/>
      <c r="K136" s="291"/>
      <c r="L136" s="291"/>
      <c r="M136" s="291"/>
      <c r="N136" s="291"/>
      <c r="O136" s="291"/>
      <c r="P136" s="291"/>
      <c r="Q136" s="291"/>
      <c r="R136" s="351"/>
      <c r="S136" s="351"/>
      <c r="T136" s="351"/>
      <c r="U136" s="291"/>
      <c r="V136" s="291"/>
      <c r="W136" s="291"/>
      <c r="X136" s="2"/>
      <c r="Y136" s="2"/>
      <c r="Z136" s="2"/>
      <c r="AA136" s="4"/>
    </row>
    <row r="137" spans="4:27">
      <c r="D137" s="2"/>
      <c r="E137" s="2"/>
      <c r="F137" s="2"/>
      <c r="G137" s="2"/>
      <c r="H137" s="2"/>
      <c r="I137" s="291"/>
      <c r="J137" s="291"/>
      <c r="K137" s="291"/>
      <c r="L137" s="291"/>
      <c r="M137" s="291"/>
      <c r="N137" s="291"/>
      <c r="O137" s="291"/>
      <c r="P137" s="291"/>
      <c r="Q137" s="291"/>
      <c r="R137" s="351"/>
      <c r="S137" s="351"/>
      <c r="T137" s="351"/>
      <c r="U137" s="291"/>
      <c r="V137" s="291"/>
      <c r="W137" s="291"/>
      <c r="X137" s="2"/>
      <c r="Y137" s="2"/>
      <c r="Z137" s="2"/>
      <c r="AA137" s="4"/>
    </row>
    <row r="138" spans="4:27">
      <c r="D138" s="2"/>
      <c r="E138" s="2"/>
      <c r="F138" s="2"/>
      <c r="G138" s="2"/>
      <c r="H138" s="2"/>
      <c r="I138" s="291"/>
      <c r="J138" s="291"/>
      <c r="K138" s="291"/>
      <c r="L138" s="291"/>
      <c r="M138" s="291"/>
      <c r="N138" s="291"/>
      <c r="O138" s="291"/>
      <c r="P138" s="291"/>
      <c r="Q138" s="291"/>
      <c r="R138" s="351"/>
      <c r="S138" s="351"/>
      <c r="T138" s="351"/>
      <c r="U138" s="291"/>
      <c r="V138" s="291"/>
      <c r="W138" s="291"/>
      <c r="X138" s="2"/>
      <c r="Y138" s="2"/>
      <c r="Z138" s="2"/>
      <c r="AA138" s="4"/>
    </row>
    <row r="139" spans="4:27">
      <c r="D139" s="2"/>
      <c r="E139" s="2"/>
      <c r="F139" s="2"/>
      <c r="G139" s="2"/>
      <c r="H139" s="2"/>
      <c r="I139" s="291"/>
      <c r="J139" s="291"/>
      <c r="K139" s="291"/>
      <c r="L139" s="291"/>
      <c r="M139" s="291"/>
      <c r="N139" s="291"/>
      <c r="O139" s="291"/>
      <c r="P139" s="291"/>
      <c r="Q139" s="291"/>
      <c r="R139" s="351"/>
      <c r="S139" s="351"/>
      <c r="T139" s="351"/>
      <c r="U139" s="291"/>
      <c r="V139" s="291"/>
      <c r="W139" s="291"/>
      <c r="X139" s="2"/>
      <c r="Y139" s="2"/>
      <c r="Z139" s="2"/>
      <c r="AA139" s="4"/>
    </row>
    <row r="140" spans="4:27">
      <c r="D140" s="2"/>
      <c r="E140" s="2"/>
      <c r="F140" s="2"/>
      <c r="G140" s="2"/>
      <c r="H140" s="2"/>
      <c r="I140" s="291"/>
      <c r="J140" s="291"/>
      <c r="K140" s="291"/>
      <c r="L140" s="291"/>
      <c r="M140" s="291"/>
      <c r="N140" s="291"/>
      <c r="O140" s="291"/>
      <c r="P140" s="291"/>
      <c r="Q140" s="291"/>
      <c r="R140" s="351"/>
      <c r="S140" s="351"/>
      <c r="T140" s="351"/>
      <c r="U140" s="291"/>
      <c r="V140" s="291"/>
      <c r="W140" s="291"/>
      <c r="X140" s="2"/>
      <c r="Y140" s="2"/>
      <c r="Z140" s="2"/>
      <c r="AA140" s="4"/>
    </row>
    <row r="141" spans="4:27">
      <c r="D141" s="2"/>
      <c r="E141" s="2"/>
      <c r="F141" s="2"/>
      <c r="G141" s="2"/>
      <c r="H141" s="2"/>
      <c r="I141" s="291"/>
      <c r="J141" s="291"/>
      <c r="K141" s="291"/>
      <c r="L141" s="291"/>
      <c r="M141" s="291"/>
      <c r="N141" s="291"/>
      <c r="O141" s="291"/>
      <c r="P141" s="291"/>
      <c r="Q141" s="291"/>
      <c r="R141" s="351"/>
      <c r="S141" s="351"/>
      <c r="T141" s="351"/>
      <c r="U141" s="291"/>
      <c r="V141" s="291"/>
      <c r="W141" s="291"/>
      <c r="X141" s="2"/>
      <c r="Y141" s="2"/>
      <c r="Z141" s="2"/>
      <c r="AA141" s="4"/>
    </row>
    <row r="142" spans="4:27">
      <c r="D142" s="2"/>
      <c r="E142" s="2"/>
      <c r="F142" s="2"/>
      <c r="G142" s="2"/>
      <c r="H142" s="2"/>
      <c r="I142" s="291"/>
      <c r="J142" s="291"/>
      <c r="K142" s="291"/>
      <c r="L142" s="291"/>
      <c r="M142" s="291"/>
      <c r="N142" s="291"/>
      <c r="O142" s="291"/>
      <c r="P142" s="291"/>
      <c r="Q142" s="291"/>
      <c r="R142" s="351"/>
      <c r="S142" s="351"/>
      <c r="T142" s="351"/>
      <c r="U142" s="291"/>
      <c r="V142" s="291"/>
      <c r="W142" s="291"/>
      <c r="X142" s="2"/>
      <c r="Y142" s="2"/>
      <c r="Z142" s="2"/>
      <c r="AA142" s="4"/>
    </row>
    <row r="143" spans="4:27">
      <c r="D143" s="2"/>
      <c r="E143" s="2"/>
      <c r="F143" s="2"/>
      <c r="G143" s="2"/>
      <c r="H143" s="2"/>
      <c r="I143" s="291"/>
      <c r="J143" s="291"/>
      <c r="K143" s="291"/>
      <c r="L143" s="291"/>
      <c r="M143" s="291"/>
      <c r="N143" s="291"/>
      <c r="O143" s="291"/>
      <c r="P143" s="291"/>
      <c r="Q143" s="291"/>
      <c r="R143" s="351"/>
      <c r="S143" s="351"/>
      <c r="T143" s="351"/>
      <c r="U143" s="291"/>
      <c r="V143" s="291"/>
      <c r="W143" s="291"/>
      <c r="X143" s="2"/>
      <c r="Y143" s="2"/>
      <c r="Z143" s="2"/>
      <c r="AA143" s="4"/>
    </row>
    <row r="144" spans="4:27">
      <c r="D144" s="2"/>
      <c r="E144" s="2"/>
      <c r="F144" s="2"/>
      <c r="G144" s="2"/>
      <c r="H144" s="2"/>
      <c r="I144" s="291"/>
      <c r="J144" s="291"/>
      <c r="K144" s="291"/>
      <c r="L144" s="291"/>
      <c r="M144" s="291"/>
      <c r="N144" s="291"/>
      <c r="O144" s="291"/>
      <c r="P144" s="291"/>
      <c r="Q144" s="291"/>
      <c r="R144" s="351"/>
      <c r="S144" s="351"/>
      <c r="T144" s="351"/>
      <c r="U144" s="291"/>
      <c r="V144" s="291"/>
      <c r="W144" s="291"/>
      <c r="X144" s="2"/>
      <c r="Y144" s="2"/>
      <c r="Z144" s="2"/>
      <c r="AA144" s="4"/>
    </row>
    <row r="145" spans="4:27">
      <c r="D145" s="2"/>
      <c r="E145" s="2"/>
      <c r="F145" s="2"/>
      <c r="G145" s="2"/>
      <c r="H145" s="2"/>
      <c r="I145" s="291"/>
      <c r="J145" s="291"/>
      <c r="K145" s="291"/>
      <c r="L145" s="291"/>
      <c r="M145" s="291"/>
      <c r="N145" s="291"/>
      <c r="O145" s="291"/>
      <c r="P145" s="291"/>
      <c r="Q145" s="291"/>
      <c r="R145" s="351"/>
      <c r="S145" s="351"/>
      <c r="T145" s="351"/>
      <c r="U145" s="291"/>
      <c r="V145" s="291"/>
      <c r="W145" s="291"/>
      <c r="X145" s="2"/>
      <c r="Y145" s="2"/>
      <c r="Z145" s="2"/>
      <c r="AA145" s="4"/>
    </row>
    <row r="146" spans="4:27">
      <c r="D146" s="2"/>
      <c r="E146" s="2"/>
      <c r="F146" s="2"/>
      <c r="G146" s="2"/>
      <c r="H146" s="2"/>
      <c r="I146" s="291"/>
      <c r="J146" s="291"/>
      <c r="K146" s="291"/>
      <c r="L146" s="291"/>
      <c r="M146" s="291"/>
      <c r="N146" s="291"/>
      <c r="O146" s="291"/>
      <c r="P146" s="291"/>
      <c r="Q146" s="291"/>
      <c r="R146" s="351"/>
      <c r="S146" s="351"/>
      <c r="T146" s="351"/>
      <c r="U146" s="291"/>
      <c r="V146" s="291"/>
      <c r="W146" s="291"/>
      <c r="X146" s="2"/>
      <c r="Y146" s="2"/>
      <c r="Z146" s="2"/>
      <c r="AA146" s="4"/>
    </row>
    <row r="147" spans="4:27">
      <c r="D147" s="2"/>
      <c r="E147" s="2"/>
      <c r="F147" s="2"/>
      <c r="G147" s="2"/>
      <c r="H147" s="2"/>
      <c r="I147" s="291"/>
      <c r="J147" s="291"/>
      <c r="K147" s="291"/>
      <c r="L147" s="291"/>
      <c r="M147" s="291"/>
      <c r="N147" s="291"/>
      <c r="O147" s="291"/>
      <c r="P147" s="291"/>
      <c r="Q147" s="291"/>
      <c r="R147" s="351"/>
      <c r="S147" s="351"/>
      <c r="T147" s="351"/>
      <c r="U147" s="291"/>
      <c r="V147" s="291"/>
      <c r="W147" s="291"/>
      <c r="X147" s="2"/>
      <c r="Y147" s="2"/>
      <c r="Z147" s="2"/>
      <c r="AA147" s="4"/>
    </row>
    <row r="148" spans="4:27">
      <c r="D148" s="2"/>
      <c r="E148" s="2"/>
      <c r="F148" s="2"/>
      <c r="G148" s="2"/>
      <c r="H148" s="2"/>
      <c r="I148" s="291"/>
      <c r="J148" s="291"/>
      <c r="K148" s="291"/>
      <c r="L148" s="291"/>
      <c r="M148" s="291"/>
      <c r="N148" s="291"/>
      <c r="O148" s="291"/>
      <c r="P148" s="291"/>
      <c r="Q148" s="291"/>
      <c r="R148" s="351"/>
      <c r="S148" s="351"/>
      <c r="T148" s="351"/>
      <c r="U148" s="291"/>
      <c r="V148" s="291"/>
      <c r="W148" s="291"/>
      <c r="X148" s="2"/>
      <c r="Y148" s="2"/>
      <c r="Z148" s="2"/>
      <c r="AA148" s="4"/>
    </row>
    <row r="149" spans="4:27">
      <c r="D149" s="2"/>
      <c r="E149" s="2"/>
      <c r="F149" s="2"/>
      <c r="G149" s="2"/>
      <c r="H149" s="2"/>
      <c r="I149" s="291"/>
      <c r="J149" s="291"/>
      <c r="K149" s="291"/>
      <c r="L149" s="291"/>
      <c r="M149" s="291"/>
      <c r="N149" s="291"/>
      <c r="O149" s="291"/>
      <c r="P149" s="291"/>
      <c r="Q149" s="291"/>
      <c r="R149" s="351"/>
      <c r="S149" s="351"/>
      <c r="T149" s="351"/>
      <c r="U149" s="291"/>
      <c r="V149" s="291"/>
      <c r="W149" s="291"/>
      <c r="X149" s="2"/>
      <c r="Y149" s="2"/>
      <c r="Z149" s="2"/>
      <c r="AA149" s="4"/>
    </row>
    <row r="150" spans="4:27">
      <c r="D150" s="2"/>
      <c r="E150" s="2"/>
      <c r="F150" s="2"/>
      <c r="G150" s="2"/>
      <c r="H150" s="2"/>
      <c r="I150" s="291"/>
      <c r="J150" s="291"/>
      <c r="K150" s="291"/>
      <c r="L150" s="291"/>
      <c r="M150" s="291"/>
      <c r="N150" s="291"/>
      <c r="O150" s="291"/>
      <c r="P150" s="291"/>
      <c r="Q150" s="291"/>
      <c r="R150" s="351"/>
      <c r="S150" s="351"/>
      <c r="T150" s="351"/>
      <c r="U150" s="291"/>
      <c r="V150" s="291"/>
      <c r="W150" s="291"/>
      <c r="X150" s="2"/>
      <c r="Y150" s="2"/>
      <c r="Z150" s="2"/>
      <c r="AA150" s="4"/>
    </row>
    <row r="151" spans="4:27">
      <c r="D151" s="2"/>
      <c r="E151" s="2"/>
      <c r="F151" s="2"/>
      <c r="G151" s="2"/>
      <c r="H151" s="2"/>
      <c r="I151" s="291"/>
      <c r="J151" s="291"/>
      <c r="K151" s="291"/>
      <c r="L151" s="291"/>
      <c r="M151" s="291"/>
      <c r="N151" s="291"/>
      <c r="O151" s="291"/>
      <c r="P151" s="291"/>
      <c r="Q151" s="291"/>
      <c r="R151" s="351"/>
      <c r="S151" s="351"/>
      <c r="T151" s="351"/>
      <c r="U151" s="291"/>
      <c r="V151" s="291"/>
      <c r="W151" s="291"/>
      <c r="X151" s="2"/>
      <c r="Y151" s="2"/>
      <c r="Z151" s="2"/>
      <c r="AA151" s="4"/>
    </row>
    <row r="152" spans="4:27">
      <c r="D152" s="2"/>
      <c r="E152" s="2"/>
      <c r="F152" s="2"/>
      <c r="G152" s="2"/>
      <c r="H152" s="2"/>
      <c r="I152" s="291"/>
      <c r="J152" s="291"/>
      <c r="K152" s="291"/>
      <c r="L152" s="291"/>
      <c r="M152" s="291"/>
      <c r="N152" s="291"/>
      <c r="O152" s="291"/>
      <c r="P152" s="291"/>
      <c r="Q152" s="291"/>
      <c r="R152" s="351"/>
      <c r="S152" s="351"/>
      <c r="T152" s="351"/>
      <c r="U152" s="291"/>
      <c r="V152" s="291"/>
      <c r="W152" s="291"/>
      <c r="X152" s="2"/>
      <c r="Y152" s="2"/>
      <c r="Z152" s="2"/>
      <c r="AA152" s="4"/>
    </row>
    <row r="153" spans="4:27">
      <c r="D153" s="2"/>
      <c r="E153" s="2"/>
      <c r="F153" s="2"/>
      <c r="G153" s="2"/>
      <c r="H153" s="2"/>
      <c r="I153" s="291"/>
      <c r="J153" s="291"/>
      <c r="K153" s="291"/>
      <c r="L153" s="291"/>
      <c r="M153" s="291"/>
      <c r="N153" s="291"/>
      <c r="O153" s="291"/>
      <c r="P153" s="291"/>
      <c r="Q153" s="291"/>
      <c r="R153" s="351"/>
      <c r="S153" s="351"/>
      <c r="T153" s="351"/>
      <c r="U153" s="291"/>
      <c r="V153" s="291"/>
      <c r="W153" s="291"/>
      <c r="X153" s="2"/>
      <c r="Y153" s="2"/>
      <c r="Z153" s="2"/>
      <c r="AA153" s="4"/>
    </row>
    <row r="154" spans="4:27">
      <c r="D154" s="2"/>
      <c r="E154" s="2"/>
      <c r="F154" s="2"/>
      <c r="G154" s="2"/>
      <c r="H154" s="2"/>
      <c r="I154" s="291"/>
      <c r="J154" s="291"/>
      <c r="K154" s="291"/>
      <c r="L154" s="291"/>
      <c r="M154" s="291"/>
      <c r="N154" s="291"/>
      <c r="O154" s="291"/>
      <c r="P154" s="291"/>
      <c r="Q154" s="291"/>
      <c r="R154" s="351"/>
      <c r="S154" s="351"/>
      <c r="T154" s="351"/>
      <c r="U154" s="291"/>
      <c r="V154" s="291"/>
      <c r="W154" s="291"/>
      <c r="X154" s="2"/>
      <c r="Y154" s="2"/>
      <c r="Z154" s="2"/>
      <c r="AA154" s="4"/>
    </row>
    <row r="155" spans="4:27">
      <c r="D155" s="2"/>
      <c r="E155" s="2"/>
      <c r="F155" s="2"/>
      <c r="G155" s="2"/>
      <c r="H155" s="2"/>
      <c r="I155" s="291"/>
      <c r="J155" s="291"/>
      <c r="K155" s="291"/>
      <c r="L155" s="291"/>
      <c r="M155" s="291"/>
      <c r="N155" s="291"/>
      <c r="O155" s="291"/>
      <c r="P155" s="291"/>
      <c r="Q155" s="291"/>
      <c r="R155" s="351"/>
      <c r="S155" s="351"/>
      <c r="T155" s="351"/>
      <c r="U155" s="291"/>
      <c r="V155" s="291"/>
      <c r="W155" s="291"/>
      <c r="X155" s="2"/>
      <c r="Y155" s="2"/>
      <c r="Z155" s="2"/>
      <c r="AA155" s="4"/>
    </row>
    <row r="156" spans="4:27">
      <c r="D156" s="2"/>
      <c r="E156" s="2"/>
      <c r="F156" s="2"/>
      <c r="G156" s="2"/>
      <c r="H156" s="2"/>
      <c r="I156" s="291"/>
      <c r="J156" s="291"/>
      <c r="K156" s="291"/>
      <c r="L156" s="291"/>
      <c r="M156" s="291"/>
      <c r="N156" s="291"/>
      <c r="O156" s="291"/>
      <c r="P156" s="291"/>
      <c r="Q156" s="291"/>
      <c r="R156" s="351"/>
      <c r="S156" s="351"/>
      <c r="T156" s="351"/>
      <c r="U156" s="291"/>
      <c r="V156" s="291"/>
      <c r="W156" s="291"/>
      <c r="X156" s="2"/>
      <c r="Y156" s="2"/>
      <c r="Z156" s="2"/>
      <c r="AA156" s="4"/>
    </row>
    <row r="157" spans="4:27">
      <c r="D157" s="2"/>
      <c r="E157" s="2"/>
      <c r="F157" s="2"/>
      <c r="G157" s="2"/>
      <c r="H157" s="2"/>
      <c r="I157" s="291"/>
      <c r="J157" s="291"/>
      <c r="K157" s="291"/>
      <c r="L157" s="291"/>
      <c r="M157" s="291"/>
      <c r="N157" s="291"/>
      <c r="O157" s="291"/>
      <c r="P157" s="291"/>
      <c r="Q157" s="291"/>
      <c r="R157" s="351"/>
      <c r="S157" s="351"/>
      <c r="T157" s="351"/>
      <c r="U157" s="291"/>
      <c r="V157" s="291"/>
      <c r="W157" s="291"/>
      <c r="X157" s="2"/>
      <c r="Y157" s="2"/>
      <c r="Z157" s="2"/>
      <c r="AA157" s="4"/>
    </row>
    <row r="158" spans="4:27">
      <c r="D158" s="2"/>
      <c r="E158" s="2"/>
      <c r="F158" s="2"/>
      <c r="G158" s="2"/>
      <c r="H158" s="2"/>
      <c r="I158" s="291"/>
      <c r="J158" s="291"/>
      <c r="K158" s="291"/>
      <c r="L158" s="291"/>
      <c r="M158" s="291"/>
      <c r="N158" s="291"/>
      <c r="O158" s="291"/>
      <c r="P158" s="291"/>
      <c r="Q158" s="291"/>
      <c r="R158" s="351"/>
      <c r="S158" s="351"/>
      <c r="T158" s="351"/>
      <c r="U158" s="291"/>
      <c r="V158" s="291"/>
      <c r="W158" s="291"/>
      <c r="X158" s="2"/>
      <c r="Y158" s="2"/>
      <c r="Z158" s="2"/>
      <c r="AA158" s="4"/>
    </row>
    <row r="159" spans="4:27">
      <c r="D159" s="2"/>
      <c r="E159" s="2"/>
      <c r="F159" s="2"/>
      <c r="G159" s="2"/>
      <c r="H159" s="2"/>
      <c r="I159" s="291"/>
      <c r="J159" s="291"/>
      <c r="K159" s="291"/>
      <c r="L159" s="291"/>
      <c r="M159" s="291"/>
      <c r="N159" s="291"/>
      <c r="O159" s="291"/>
      <c r="P159" s="291"/>
      <c r="Q159" s="291"/>
      <c r="R159" s="351"/>
      <c r="S159" s="351"/>
      <c r="T159" s="351"/>
      <c r="U159" s="291"/>
      <c r="V159" s="291"/>
      <c r="W159" s="291"/>
      <c r="X159" s="2"/>
      <c r="Y159" s="2"/>
      <c r="Z159" s="2"/>
      <c r="AA159" s="4"/>
    </row>
    <row r="160" spans="4:27">
      <c r="D160" s="2"/>
      <c r="E160" s="2"/>
      <c r="F160" s="2"/>
      <c r="G160" s="2"/>
      <c r="H160" s="2"/>
      <c r="I160" s="291"/>
      <c r="J160" s="291"/>
      <c r="K160" s="291"/>
      <c r="L160" s="291"/>
      <c r="M160" s="291"/>
      <c r="N160" s="291"/>
      <c r="O160" s="291"/>
      <c r="P160" s="291"/>
      <c r="Q160" s="291"/>
      <c r="R160" s="351"/>
      <c r="S160" s="351"/>
      <c r="T160" s="351"/>
      <c r="U160" s="291"/>
      <c r="V160" s="291"/>
      <c r="W160" s="291"/>
      <c r="X160" s="2"/>
      <c r="Y160" s="2"/>
      <c r="Z160" s="2"/>
      <c r="AA160" s="4"/>
    </row>
    <row r="161" spans="4:27">
      <c r="D161" s="2"/>
      <c r="E161" s="2"/>
      <c r="F161" s="2"/>
      <c r="G161" s="2"/>
      <c r="H161" s="2"/>
      <c r="I161" s="291"/>
      <c r="J161" s="291"/>
      <c r="K161" s="291"/>
      <c r="L161" s="291"/>
      <c r="M161" s="291"/>
      <c r="N161" s="291"/>
      <c r="O161" s="291"/>
      <c r="P161" s="291"/>
      <c r="Q161" s="291"/>
      <c r="R161" s="351"/>
      <c r="S161" s="351"/>
      <c r="T161" s="351"/>
      <c r="U161" s="291"/>
      <c r="V161" s="291"/>
      <c r="W161" s="291"/>
      <c r="X161" s="2"/>
      <c r="Y161" s="2"/>
      <c r="Z161" s="2"/>
      <c r="AA161" s="4"/>
    </row>
    <row r="162" spans="4:27">
      <c r="D162" s="2"/>
      <c r="E162" s="2"/>
      <c r="F162" s="2"/>
      <c r="G162" s="2"/>
      <c r="H162" s="2"/>
      <c r="I162" s="291"/>
      <c r="J162" s="291"/>
      <c r="K162" s="291"/>
      <c r="L162" s="291"/>
      <c r="M162" s="291"/>
      <c r="N162" s="291"/>
      <c r="O162" s="291"/>
      <c r="P162" s="291"/>
      <c r="Q162" s="291"/>
      <c r="R162" s="351"/>
      <c r="S162" s="351"/>
      <c r="T162" s="351"/>
      <c r="U162" s="291"/>
      <c r="V162" s="291"/>
      <c r="W162" s="291"/>
      <c r="X162" s="2"/>
      <c r="Y162" s="2"/>
      <c r="Z162" s="2"/>
      <c r="AA162" s="4"/>
    </row>
    <row r="163" spans="4:27">
      <c r="D163" s="2"/>
      <c r="E163" s="2"/>
      <c r="F163" s="2"/>
      <c r="G163" s="2"/>
      <c r="H163" s="2"/>
      <c r="I163" s="291"/>
      <c r="J163" s="291"/>
      <c r="K163" s="291"/>
      <c r="L163" s="291"/>
      <c r="M163" s="291"/>
      <c r="N163" s="291"/>
      <c r="O163" s="291"/>
      <c r="P163" s="291"/>
      <c r="Q163" s="291"/>
      <c r="R163" s="351"/>
      <c r="S163" s="351"/>
      <c r="T163" s="351"/>
      <c r="U163" s="291"/>
      <c r="V163" s="291"/>
      <c r="W163" s="291"/>
      <c r="X163" s="2"/>
      <c r="Y163" s="2"/>
      <c r="Z163" s="2"/>
      <c r="AA163" s="4"/>
    </row>
    <row r="164" spans="4:27">
      <c r="D164" s="2"/>
      <c r="E164" s="2"/>
      <c r="F164" s="2"/>
      <c r="G164" s="2"/>
      <c r="H164" s="2"/>
      <c r="I164" s="291"/>
      <c r="J164" s="291"/>
      <c r="K164" s="291"/>
      <c r="L164" s="291"/>
      <c r="M164" s="291"/>
      <c r="N164" s="291"/>
      <c r="O164" s="291"/>
      <c r="P164" s="291"/>
      <c r="Q164" s="291"/>
      <c r="R164" s="351"/>
      <c r="S164" s="351"/>
      <c r="T164" s="351"/>
      <c r="U164" s="291"/>
      <c r="V164" s="291"/>
      <c r="W164" s="291"/>
      <c r="X164" s="2"/>
      <c r="Y164" s="2"/>
      <c r="Z164" s="2"/>
      <c r="AA164" s="4"/>
    </row>
    <row r="165" spans="4:27">
      <c r="D165" s="2"/>
      <c r="E165" s="2"/>
      <c r="F165" s="2"/>
      <c r="G165" s="2"/>
      <c r="H165" s="2"/>
      <c r="I165" s="291"/>
      <c r="J165" s="291"/>
      <c r="K165" s="291"/>
      <c r="L165" s="291"/>
      <c r="M165" s="291"/>
      <c r="N165" s="291"/>
      <c r="O165" s="291"/>
      <c r="P165" s="291"/>
      <c r="Q165" s="291"/>
      <c r="R165" s="351"/>
      <c r="S165" s="351"/>
      <c r="T165" s="351"/>
      <c r="U165" s="291"/>
      <c r="V165" s="291"/>
      <c r="W165" s="291"/>
      <c r="X165" s="2"/>
      <c r="Y165" s="2"/>
      <c r="Z165" s="2"/>
      <c r="AA165" s="4"/>
    </row>
    <row r="166" spans="4:27">
      <c r="D166" s="2"/>
      <c r="E166" s="2"/>
      <c r="F166" s="2"/>
      <c r="G166" s="2"/>
      <c r="H166" s="2"/>
      <c r="I166" s="291"/>
      <c r="J166" s="291"/>
      <c r="K166" s="291"/>
      <c r="L166" s="291"/>
      <c r="M166" s="291"/>
      <c r="N166" s="291"/>
      <c r="O166" s="291"/>
      <c r="P166" s="291"/>
      <c r="Q166" s="291"/>
      <c r="R166" s="351"/>
      <c r="S166" s="351"/>
      <c r="T166" s="351"/>
      <c r="U166" s="291"/>
      <c r="V166" s="291"/>
      <c r="W166" s="291"/>
      <c r="X166" s="2"/>
      <c r="Y166" s="2"/>
      <c r="Z166" s="2"/>
      <c r="AA166" s="4"/>
    </row>
    <row r="167" spans="4:27">
      <c r="D167" s="2"/>
      <c r="E167" s="2"/>
      <c r="F167" s="2"/>
      <c r="G167" s="2"/>
      <c r="H167" s="2"/>
      <c r="I167" s="291"/>
      <c r="J167" s="291"/>
      <c r="K167" s="291"/>
      <c r="L167" s="291"/>
      <c r="M167" s="291"/>
      <c r="N167" s="291"/>
      <c r="O167" s="291"/>
      <c r="P167" s="291"/>
      <c r="Q167" s="291"/>
      <c r="R167" s="351"/>
      <c r="S167" s="351"/>
      <c r="T167" s="351"/>
      <c r="U167" s="291"/>
      <c r="V167" s="291"/>
      <c r="W167" s="291"/>
      <c r="X167" s="2"/>
      <c r="Y167" s="2"/>
      <c r="Z167" s="2"/>
      <c r="AA167" s="4"/>
    </row>
    <row r="168" spans="4:27">
      <c r="D168" s="2"/>
      <c r="E168" s="2"/>
      <c r="F168" s="2"/>
      <c r="G168" s="2"/>
      <c r="H168" s="2"/>
      <c r="I168" s="291"/>
      <c r="J168" s="291"/>
      <c r="K168" s="291"/>
      <c r="L168" s="291"/>
      <c r="M168" s="291"/>
      <c r="N168" s="291"/>
      <c r="O168" s="291"/>
      <c r="P168" s="291"/>
      <c r="Q168" s="291"/>
      <c r="R168" s="351"/>
      <c r="S168" s="351"/>
      <c r="T168" s="351"/>
      <c r="U168" s="291"/>
      <c r="V168" s="291"/>
      <c r="W168" s="291"/>
      <c r="X168" s="2"/>
      <c r="Y168" s="2"/>
      <c r="Z168" s="2"/>
      <c r="AA168" s="4"/>
    </row>
    <row r="169" spans="4:27">
      <c r="D169" s="2"/>
      <c r="E169" s="2"/>
      <c r="F169" s="2"/>
      <c r="G169" s="2"/>
      <c r="H169" s="2"/>
      <c r="I169" s="291"/>
      <c r="J169" s="291"/>
      <c r="K169" s="291"/>
      <c r="L169" s="291"/>
      <c r="M169" s="291"/>
      <c r="N169" s="291"/>
      <c r="O169" s="291"/>
      <c r="P169" s="291"/>
      <c r="Q169" s="291"/>
      <c r="R169" s="351"/>
      <c r="S169" s="351"/>
      <c r="T169" s="351"/>
      <c r="U169" s="291"/>
      <c r="V169" s="291"/>
      <c r="W169" s="291"/>
      <c r="X169" s="2"/>
      <c r="Y169" s="2"/>
      <c r="Z169" s="2"/>
      <c r="AA169" s="4"/>
    </row>
    <row r="170" spans="4:27">
      <c r="D170" s="2"/>
      <c r="E170" s="2"/>
      <c r="F170" s="2"/>
      <c r="G170" s="2"/>
      <c r="H170" s="2"/>
      <c r="I170" s="291"/>
      <c r="J170" s="291"/>
      <c r="K170" s="291"/>
      <c r="L170" s="291"/>
      <c r="M170" s="291"/>
      <c r="N170" s="291"/>
      <c r="O170" s="291"/>
      <c r="P170" s="291"/>
      <c r="Q170" s="291"/>
      <c r="R170" s="351"/>
      <c r="S170" s="351"/>
      <c r="T170" s="351"/>
      <c r="U170" s="291"/>
      <c r="V170" s="291"/>
      <c r="W170" s="291"/>
      <c r="X170" s="2"/>
      <c r="Y170" s="2"/>
      <c r="Z170" s="2"/>
      <c r="AA170" s="4"/>
    </row>
    <row r="171" spans="4:27">
      <c r="D171" s="2"/>
      <c r="E171" s="2"/>
      <c r="F171" s="2"/>
      <c r="G171" s="2"/>
      <c r="H171" s="2"/>
      <c r="I171" s="291"/>
      <c r="J171" s="291"/>
      <c r="K171" s="291"/>
      <c r="L171" s="291"/>
      <c r="M171" s="291"/>
      <c r="N171" s="291"/>
      <c r="O171" s="291"/>
      <c r="P171" s="291"/>
      <c r="Q171" s="291"/>
      <c r="R171" s="351"/>
      <c r="S171" s="351"/>
      <c r="T171" s="351"/>
      <c r="U171" s="291"/>
      <c r="V171" s="291"/>
      <c r="W171" s="291"/>
      <c r="X171" s="2"/>
      <c r="Y171" s="2"/>
      <c r="Z171" s="2"/>
      <c r="AA171" s="4"/>
    </row>
    <row r="172" spans="4:27">
      <c r="D172" s="2"/>
      <c r="E172" s="2"/>
      <c r="F172" s="2"/>
      <c r="G172" s="2"/>
      <c r="H172" s="2"/>
      <c r="I172" s="291"/>
      <c r="J172" s="291"/>
      <c r="K172" s="291"/>
      <c r="L172" s="291"/>
      <c r="M172" s="291"/>
      <c r="N172" s="291"/>
      <c r="O172" s="291"/>
      <c r="P172" s="291"/>
      <c r="Q172" s="291"/>
      <c r="R172" s="351"/>
      <c r="S172" s="351"/>
      <c r="T172" s="351"/>
      <c r="U172" s="291"/>
      <c r="V172" s="291"/>
      <c r="W172" s="291"/>
      <c r="X172" s="2"/>
      <c r="Y172" s="2"/>
      <c r="Z172" s="2"/>
      <c r="AA172" s="4"/>
    </row>
    <row r="173" spans="4:27">
      <c r="D173" s="2"/>
      <c r="E173" s="2"/>
      <c r="F173" s="2"/>
      <c r="G173" s="2"/>
      <c r="H173" s="2"/>
      <c r="I173" s="291"/>
      <c r="J173" s="291"/>
      <c r="K173" s="291"/>
      <c r="L173" s="291"/>
      <c r="M173" s="291"/>
      <c r="N173" s="291"/>
      <c r="O173" s="291"/>
      <c r="P173" s="291"/>
      <c r="Q173" s="291"/>
      <c r="R173" s="351"/>
      <c r="S173" s="351"/>
      <c r="T173" s="351"/>
      <c r="U173" s="291"/>
      <c r="V173" s="291"/>
      <c r="W173" s="291"/>
      <c r="X173" s="2"/>
      <c r="Y173" s="2"/>
      <c r="Z173" s="2"/>
      <c r="AA173" s="4"/>
    </row>
    <row r="174" spans="4:27">
      <c r="D174" s="2"/>
      <c r="E174" s="2"/>
      <c r="F174" s="2"/>
      <c r="G174" s="2"/>
      <c r="H174" s="2"/>
      <c r="I174" s="291"/>
      <c r="J174" s="291"/>
      <c r="K174" s="291"/>
      <c r="L174" s="291"/>
      <c r="M174" s="291"/>
      <c r="N174" s="291"/>
      <c r="O174" s="291"/>
      <c r="P174" s="291"/>
      <c r="Q174" s="291"/>
      <c r="R174" s="351"/>
      <c r="S174" s="351"/>
      <c r="T174" s="351"/>
      <c r="U174" s="291"/>
      <c r="V174" s="291"/>
      <c r="W174" s="291"/>
      <c r="X174" s="2"/>
      <c r="Y174" s="2"/>
      <c r="Z174" s="2"/>
      <c r="AA174" s="4"/>
    </row>
    <row r="175" spans="4:27">
      <c r="D175" s="2"/>
      <c r="E175" s="2"/>
      <c r="F175" s="2"/>
      <c r="G175" s="2"/>
      <c r="H175" s="2"/>
      <c r="I175" s="291"/>
      <c r="J175" s="291"/>
      <c r="K175" s="291"/>
      <c r="L175" s="291"/>
      <c r="M175" s="291"/>
      <c r="N175" s="291"/>
      <c r="O175" s="291"/>
      <c r="P175" s="291"/>
      <c r="Q175" s="291"/>
      <c r="R175" s="351"/>
      <c r="S175" s="351"/>
      <c r="T175" s="351"/>
      <c r="U175" s="291"/>
      <c r="V175" s="291"/>
      <c r="W175" s="291"/>
      <c r="X175" s="2"/>
      <c r="Y175" s="2"/>
      <c r="Z175" s="2"/>
      <c r="AA175" s="4"/>
    </row>
    <row r="176" spans="4:27">
      <c r="D176" s="2"/>
      <c r="E176" s="2"/>
      <c r="F176" s="2"/>
      <c r="G176" s="2"/>
      <c r="H176" s="2"/>
      <c r="I176" s="291"/>
      <c r="J176" s="291"/>
      <c r="K176" s="291"/>
      <c r="L176" s="291"/>
      <c r="M176" s="291"/>
      <c r="N176" s="291"/>
      <c r="O176" s="291"/>
      <c r="P176" s="291"/>
      <c r="Q176" s="291"/>
      <c r="R176" s="351"/>
      <c r="S176" s="351"/>
      <c r="T176" s="351"/>
      <c r="U176" s="291"/>
      <c r="V176" s="291"/>
      <c r="W176" s="291"/>
      <c r="X176" s="2"/>
      <c r="Y176" s="2"/>
      <c r="Z176" s="2"/>
      <c r="AA176" s="4"/>
    </row>
    <row r="177" spans="4:27">
      <c r="D177" s="2"/>
      <c r="E177" s="2"/>
      <c r="F177" s="2"/>
      <c r="G177" s="2"/>
      <c r="H177" s="2"/>
      <c r="I177" s="291"/>
      <c r="J177" s="291"/>
      <c r="K177" s="291"/>
      <c r="L177" s="291"/>
      <c r="M177" s="291"/>
      <c r="N177" s="291"/>
      <c r="O177" s="291"/>
      <c r="P177" s="291"/>
      <c r="Q177" s="291"/>
      <c r="R177" s="351"/>
      <c r="S177" s="351"/>
      <c r="T177" s="351"/>
      <c r="U177" s="291"/>
      <c r="V177" s="291"/>
      <c r="W177" s="291"/>
      <c r="X177" s="2"/>
      <c r="Y177" s="2"/>
      <c r="Z177" s="2"/>
      <c r="AA177" s="4"/>
    </row>
    <row r="178" spans="4:27">
      <c r="D178" s="2"/>
      <c r="E178" s="2"/>
      <c r="F178" s="2"/>
      <c r="G178" s="2"/>
      <c r="H178" s="2"/>
      <c r="I178" s="291"/>
      <c r="J178" s="291"/>
      <c r="K178" s="291"/>
      <c r="L178" s="291"/>
      <c r="M178" s="291"/>
      <c r="N178" s="291"/>
      <c r="O178" s="291"/>
      <c r="P178" s="291"/>
      <c r="Q178" s="291"/>
      <c r="R178" s="351"/>
      <c r="S178" s="351"/>
      <c r="T178" s="351"/>
      <c r="U178" s="291"/>
      <c r="V178" s="291"/>
      <c r="W178" s="291"/>
      <c r="X178" s="2"/>
      <c r="Y178" s="2"/>
      <c r="Z178" s="2"/>
      <c r="AA178" s="4"/>
    </row>
    <row r="179" spans="4:27">
      <c r="D179" s="2"/>
      <c r="E179" s="2"/>
      <c r="F179" s="2"/>
      <c r="G179" s="2"/>
      <c r="H179" s="2"/>
      <c r="I179" s="291"/>
      <c r="J179" s="291"/>
      <c r="K179" s="291"/>
      <c r="L179" s="291"/>
      <c r="M179" s="291"/>
      <c r="N179" s="291"/>
      <c r="O179" s="291"/>
      <c r="P179" s="291"/>
      <c r="Q179" s="291"/>
      <c r="R179" s="351"/>
      <c r="S179" s="351"/>
      <c r="T179" s="351"/>
      <c r="U179" s="291"/>
      <c r="V179" s="291"/>
      <c r="W179" s="291"/>
      <c r="X179" s="2"/>
      <c r="Y179" s="2"/>
      <c r="Z179" s="2"/>
      <c r="AA179" s="4"/>
    </row>
    <row r="180" spans="4:27">
      <c r="D180" s="2"/>
      <c r="E180" s="2"/>
      <c r="F180" s="2"/>
      <c r="G180" s="2"/>
      <c r="H180" s="2"/>
      <c r="I180" s="291"/>
      <c r="J180" s="291"/>
      <c r="K180" s="291"/>
      <c r="L180" s="291"/>
      <c r="M180" s="291"/>
      <c r="N180" s="291"/>
      <c r="O180" s="291"/>
      <c r="P180" s="291"/>
      <c r="Q180" s="291"/>
      <c r="R180" s="351"/>
      <c r="S180" s="351"/>
      <c r="T180" s="351"/>
      <c r="U180" s="291"/>
      <c r="V180" s="291"/>
      <c r="W180" s="291"/>
      <c r="X180" s="2"/>
      <c r="Y180" s="2"/>
      <c r="Z180" s="2"/>
      <c r="AA180" s="4"/>
    </row>
    <row r="181" spans="4:27">
      <c r="D181" s="2"/>
      <c r="E181" s="2"/>
      <c r="F181" s="2"/>
      <c r="G181" s="2"/>
      <c r="H181" s="2"/>
      <c r="I181" s="291"/>
      <c r="J181" s="291"/>
      <c r="K181" s="291"/>
      <c r="L181" s="291"/>
      <c r="M181" s="291"/>
      <c r="N181" s="291"/>
      <c r="O181" s="291"/>
      <c r="P181" s="291"/>
      <c r="Q181" s="291"/>
      <c r="R181" s="351"/>
      <c r="S181" s="351"/>
      <c r="T181" s="351"/>
      <c r="U181" s="291"/>
      <c r="V181" s="291"/>
      <c r="W181" s="291"/>
      <c r="X181" s="2"/>
      <c r="Y181" s="2"/>
      <c r="Z181" s="2"/>
      <c r="AA181" s="4"/>
    </row>
    <row r="182" spans="4:27">
      <c r="D182" s="2"/>
      <c r="E182" s="2"/>
      <c r="F182" s="2"/>
      <c r="G182" s="2"/>
      <c r="H182" s="2"/>
      <c r="I182" s="291"/>
      <c r="J182" s="291"/>
      <c r="K182" s="291"/>
      <c r="L182" s="291"/>
      <c r="M182" s="291"/>
      <c r="N182" s="291"/>
      <c r="O182" s="291"/>
      <c r="P182" s="291"/>
      <c r="Q182" s="291"/>
      <c r="R182" s="351"/>
      <c r="S182" s="351"/>
      <c r="T182" s="351"/>
      <c r="U182" s="291"/>
      <c r="V182" s="291"/>
      <c r="W182" s="291"/>
      <c r="X182" s="2"/>
      <c r="Y182" s="2"/>
      <c r="Z182" s="2"/>
      <c r="AA182" s="4"/>
    </row>
    <row r="183" spans="4:27">
      <c r="D183" s="2"/>
      <c r="E183" s="2"/>
      <c r="F183" s="2"/>
      <c r="G183" s="2"/>
      <c r="H183" s="2"/>
      <c r="I183" s="291"/>
      <c r="J183" s="291"/>
      <c r="K183" s="291"/>
      <c r="L183" s="291"/>
      <c r="M183" s="291"/>
      <c r="N183" s="291"/>
      <c r="O183" s="291"/>
      <c r="P183" s="291"/>
      <c r="Q183" s="291"/>
      <c r="R183" s="351"/>
      <c r="S183" s="351"/>
      <c r="T183" s="351"/>
      <c r="U183" s="291"/>
      <c r="V183" s="291"/>
      <c r="W183" s="291"/>
      <c r="X183" s="2"/>
      <c r="Y183" s="2"/>
      <c r="Z183" s="2"/>
      <c r="AA183" s="4"/>
    </row>
    <row r="184" spans="4:27">
      <c r="D184" s="2"/>
      <c r="E184" s="2"/>
      <c r="F184" s="2"/>
      <c r="G184" s="2"/>
      <c r="H184" s="2"/>
      <c r="I184" s="291"/>
      <c r="J184" s="291"/>
      <c r="K184" s="291"/>
      <c r="L184" s="291"/>
      <c r="M184" s="291"/>
      <c r="N184" s="291"/>
      <c r="O184" s="291"/>
      <c r="P184" s="291"/>
      <c r="Q184" s="291"/>
      <c r="R184" s="351"/>
      <c r="S184" s="351"/>
      <c r="T184" s="351"/>
      <c r="U184" s="291"/>
      <c r="V184" s="291"/>
      <c r="W184" s="291"/>
      <c r="X184" s="2"/>
      <c r="Y184" s="2"/>
      <c r="Z184" s="2"/>
      <c r="AA184" s="4"/>
    </row>
    <row r="185" spans="4:27">
      <c r="D185" s="2"/>
      <c r="E185" s="2"/>
      <c r="F185" s="2"/>
      <c r="G185" s="2"/>
      <c r="H185" s="2"/>
      <c r="I185" s="291"/>
      <c r="J185" s="291"/>
      <c r="K185" s="291"/>
      <c r="L185" s="291"/>
      <c r="M185" s="291"/>
      <c r="N185" s="291"/>
      <c r="O185" s="291"/>
      <c r="P185" s="291"/>
      <c r="Q185" s="291"/>
      <c r="R185" s="351"/>
      <c r="S185" s="351"/>
      <c r="T185" s="351"/>
      <c r="U185" s="291"/>
      <c r="V185" s="291"/>
      <c r="W185" s="291"/>
      <c r="X185" s="2"/>
      <c r="Y185" s="2"/>
      <c r="Z185" s="2"/>
      <c r="AA185" s="4"/>
    </row>
    <row r="186" spans="4:27">
      <c r="D186" s="2"/>
      <c r="E186" s="2"/>
      <c r="F186" s="2"/>
      <c r="G186" s="2"/>
      <c r="H186" s="2"/>
      <c r="I186" s="291"/>
      <c r="J186" s="291"/>
      <c r="K186" s="291"/>
      <c r="L186" s="291"/>
      <c r="M186" s="291"/>
      <c r="N186" s="291"/>
      <c r="O186" s="291"/>
      <c r="P186" s="291"/>
      <c r="Q186" s="291"/>
      <c r="R186" s="351"/>
      <c r="S186" s="351"/>
      <c r="T186" s="351"/>
      <c r="U186" s="291"/>
      <c r="V186" s="291"/>
      <c r="W186" s="291"/>
      <c r="X186" s="2"/>
      <c r="Y186" s="2"/>
      <c r="Z186" s="2"/>
      <c r="AA186" s="4"/>
    </row>
    <row r="187" spans="4:27">
      <c r="D187" s="2"/>
      <c r="E187" s="2"/>
      <c r="F187" s="2"/>
      <c r="G187" s="2"/>
      <c r="H187" s="2"/>
      <c r="I187" s="291"/>
      <c r="J187" s="291"/>
      <c r="K187" s="291"/>
      <c r="L187" s="291"/>
      <c r="M187" s="291"/>
      <c r="N187" s="291"/>
      <c r="O187" s="291"/>
      <c r="P187" s="291"/>
      <c r="Q187" s="291"/>
      <c r="R187" s="351"/>
      <c r="S187" s="351"/>
      <c r="T187" s="351"/>
      <c r="U187" s="291"/>
      <c r="V187" s="291"/>
      <c r="W187" s="291"/>
      <c r="X187" s="2"/>
      <c r="Y187" s="2"/>
      <c r="Z187" s="2"/>
      <c r="AA187" s="4"/>
    </row>
    <row r="188" spans="4:27">
      <c r="D188" s="2"/>
      <c r="E188" s="2"/>
      <c r="F188" s="2"/>
      <c r="G188" s="2"/>
      <c r="H188" s="2"/>
      <c r="I188" s="291"/>
      <c r="J188" s="291"/>
      <c r="K188" s="291"/>
      <c r="L188" s="291"/>
      <c r="M188" s="291"/>
      <c r="N188" s="291"/>
      <c r="O188" s="291"/>
      <c r="P188" s="291"/>
      <c r="Q188" s="291"/>
      <c r="R188" s="351"/>
      <c r="S188" s="351"/>
      <c r="T188" s="351"/>
      <c r="U188" s="291"/>
      <c r="V188" s="291"/>
      <c r="W188" s="291"/>
      <c r="X188" s="2"/>
      <c r="Y188" s="2"/>
      <c r="Z188" s="2"/>
      <c r="AA188" s="4"/>
    </row>
    <row r="189" spans="4:27">
      <c r="D189" s="2"/>
      <c r="E189" s="2"/>
      <c r="F189" s="2"/>
      <c r="G189" s="2"/>
      <c r="H189" s="2"/>
      <c r="I189" s="291"/>
      <c r="J189" s="291"/>
      <c r="K189" s="291"/>
      <c r="L189" s="291"/>
      <c r="M189" s="291"/>
      <c r="N189" s="291"/>
      <c r="O189" s="291"/>
      <c r="P189" s="291"/>
      <c r="Q189" s="291"/>
      <c r="R189" s="351"/>
      <c r="S189" s="351"/>
      <c r="T189" s="351"/>
      <c r="U189" s="291"/>
      <c r="V189" s="291"/>
      <c r="W189" s="291"/>
      <c r="X189" s="2"/>
      <c r="Y189" s="2"/>
      <c r="Z189" s="2"/>
      <c r="AA189" s="4"/>
    </row>
    <row r="190" spans="4:27">
      <c r="D190" s="2"/>
      <c r="E190" s="2"/>
      <c r="F190" s="2"/>
      <c r="G190" s="2"/>
      <c r="H190" s="2"/>
      <c r="I190" s="291"/>
      <c r="J190" s="291"/>
      <c r="K190" s="291"/>
      <c r="L190" s="291"/>
      <c r="M190" s="291"/>
      <c r="N190" s="291"/>
      <c r="O190" s="291"/>
      <c r="P190" s="291"/>
      <c r="Q190" s="291"/>
      <c r="R190" s="351"/>
      <c r="S190" s="351"/>
      <c r="T190" s="351"/>
      <c r="U190" s="291"/>
      <c r="V190" s="291"/>
      <c r="W190" s="291"/>
      <c r="X190" s="2"/>
      <c r="Y190" s="2"/>
      <c r="Z190" s="2"/>
      <c r="AA190" s="4"/>
    </row>
    <row r="191" spans="4:27">
      <c r="D191" s="2"/>
      <c r="E191" s="2"/>
      <c r="F191" s="2"/>
      <c r="G191" s="2"/>
      <c r="H191" s="2"/>
      <c r="I191" s="291"/>
      <c r="J191" s="291"/>
      <c r="K191" s="291"/>
      <c r="L191" s="291"/>
      <c r="M191" s="291"/>
      <c r="N191" s="291"/>
      <c r="O191" s="291"/>
      <c r="P191" s="291"/>
      <c r="Q191" s="291"/>
      <c r="R191" s="351"/>
      <c r="S191" s="351"/>
      <c r="T191" s="351"/>
      <c r="U191" s="291"/>
      <c r="V191" s="291"/>
      <c r="W191" s="291"/>
      <c r="X191" s="2"/>
      <c r="Y191" s="2"/>
      <c r="Z191" s="2"/>
      <c r="AA191" s="4"/>
    </row>
    <row r="192" spans="4:27">
      <c r="D192" s="2"/>
      <c r="E192" s="2"/>
      <c r="F192" s="2"/>
      <c r="G192" s="2"/>
      <c r="H192" s="2"/>
      <c r="I192" s="291"/>
      <c r="J192" s="291"/>
      <c r="K192" s="291"/>
      <c r="L192" s="291"/>
      <c r="M192" s="291"/>
      <c r="N192" s="291"/>
      <c r="O192" s="291"/>
      <c r="P192" s="291"/>
      <c r="Q192" s="291"/>
      <c r="R192" s="351"/>
      <c r="S192" s="351"/>
      <c r="T192" s="351"/>
      <c r="U192" s="291"/>
      <c r="V192" s="291"/>
      <c r="W192" s="291"/>
      <c r="X192" s="2"/>
      <c r="Y192" s="2"/>
      <c r="Z192" s="2"/>
      <c r="AA192" s="4"/>
    </row>
    <row r="193" spans="4:27">
      <c r="D193" s="2"/>
      <c r="E193" s="2"/>
      <c r="F193" s="2"/>
      <c r="G193" s="2"/>
      <c r="H193" s="2"/>
      <c r="I193" s="291"/>
      <c r="J193" s="291"/>
      <c r="K193" s="291"/>
      <c r="L193" s="291"/>
      <c r="M193" s="291"/>
      <c r="N193" s="291"/>
      <c r="O193" s="291"/>
      <c r="P193" s="291"/>
      <c r="Q193" s="291"/>
      <c r="R193" s="351"/>
      <c r="S193" s="351"/>
      <c r="T193" s="351"/>
      <c r="U193" s="291"/>
      <c r="V193" s="291"/>
      <c r="W193" s="291"/>
      <c r="X193" s="2"/>
      <c r="Y193" s="2"/>
      <c r="Z193" s="2"/>
      <c r="AA193" s="4"/>
    </row>
    <row r="194" spans="4:27">
      <c r="D194" s="2"/>
      <c r="E194" s="2"/>
      <c r="F194" s="2"/>
      <c r="G194" s="2"/>
      <c r="H194" s="2"/>
      <c r="I194" s="291"/>
      <c r="J194" s="291"/>
      <c r="K194" s="291"/>
      <c r="L194" s="291"/>
      <c r="M194" s="291"/>
      <c r="N194" s="291"/>
      <c r="O194" s="291"/>
      <c r="P194" s="291"/>
      <c r="Q194" s="291"/>
      <c r="R194" s="351"/>
      <c r="S194" s="351"/>
      <c r="T194" s="351"/>
      <c r="U194" s="291"/>
      <c r="V194" s="291"/>
      <c r="W194" s="291"/>
      <c r="X194" s="2"/>
      <c r="Y194" s="2"/>
      <c r="Z194" s="2"/>
      <c r="AA194" s="4"/>
    </row>
    <row r="195" spans="4:27">
      <c r="D195" s="2"/>
      <c r="E195" s="2"/>
      <c r="F195" s="2"/>
      <c r="G195" s="2"/>
      <c r="H195" s="2"/>
      <c r="I195" s="291"/>
      <c r="J195" s="291"/>
      <c r="K195" s="291"/>
      <c r="L195" s="291"/>
      <c r="M195" s="291"/>
      <c r="N195" s="291"/>
      <c r="O195" s="291"/>
      <c r="P195" s="291"/>
      <c r="Q195" s="291"/>
      <c r="R195" s="351"/>
      <c r="S195" s="351"/>
      <c r="T195" s="351"/>
      <c r="U195" s="291"/>
      <c r="V195" s="291"/>
      <c r="W195" s="291"/>
      <c r="X195" s="2"/>
      <c r="Y195" s="2"/>
      <c r="Z195" s="2"/>
      <c r="AA195" s="4"/>
    </row>
    <row r="196" spans="4:27">
      <c r="D196" s="2"/>
      <c r="E196" s="2"/>
      <c r="F196" s="2"/>
      <c r="G196" s="2"/>
      <c r="H196" s="2"/>
      <c r="I196" s="291"/>
      <c r="J196" s="291"/>
      <c r="K196" s="291"/>
      <c r="L196" s="291"/>
      <c r="M196" s="291"/>
      <c r="N196" s="291"/>
      <c r="O196" s="291"/>
      <c r="P196" s="291"/>
      <c r="Q196" s="291"/>
      <c r="R196" s="351"/>
      <c r="S196" s="351"/>
      <c r="T196" s="351"/>
      <c r="U196" s="291"/>
      <c r="V196" s="291"/>
      <c r="W196" s="291"/>
      <c r="X196" s="2"/>
      <c r="Y196" s="2"/>
      <c r="Z196" s="2"/>
      <c r="AA196" s="4"/>
    </row>
    <row r="197" spans="4:27">
      <c r="D197" s="2"/>
      <c r="E197" s="2"/>
      <c r="F197" s="2"/>
      <c r="G197" s="2"/>
      <c r="H197" s="2"/>
      <c r="I197" s="291"/>
      <c r="J197" s="291"/>
      <c r="K197" s="291"/>
      <c r="L197" s="291"/>
      <c r="M197" s="291"/>
      <c r="N197" s="291"/>
      <c r="O197" s="291"/>
      <c r="P197" s="291"/>
      <c r="Q197" s="291"/>
      <c r="R197" s="351"/>
      <c r="S197" s="351"/>
      <c r="T197" s="351"/>
      <c r="U197" s="291"/>
      <c r="V197" s="291"/>
      <c r="W197" s="291"/>
      <c r="X197" s="2"/>
      <c r="Y197" s="2"/>
      <c r="Z197" s="2"/>
      <c r="AA197" s="4"/>
    </row>
    <row r="198" spans="4:27">
      <c r="D198" s="2"/>
      <c r="E198" s="2"/>
      <c r="F198" s="2"/>
      <c r="G198" s="2"/>
      <c r="H198" s="2"/>
      <c r="I198" s="291"/>
      <c r="J198" s="291"/>
      <c r="K198" s="291"/>
      <c r="L198" s="291"/>
      <c r="M198" s="291"/>
      <c r="N198" s="291"/>
      <c r="O198" s="291"/>
      <c r="P198" s="291"/>
      <c r="Q198" s="291"/>
      <c r="R198" s="351"/>
      <c r="S198" s="351"/>
      <c r="T198" s="351"/>
      <c r="U198" s="291"/>
      <c r="V198" s="291"/>
      <c r="W198" s="291"/>
      <c r="X198" s="2"/>
      <c r="Y198" s="2"/>
      <c r="Z198" s="2"/>
      <c r="AA198" s="4"/>
    </row>
    <row r="199" spans="4:27">
      <c r="D199" s="2"/>
      <c r="E199" s="2"/>
      <c r="F199" s="2"/>
      <c r="G199" s="2"/>
      <c r="H199" s="2"/>
      <c r="I199" s="291"/>
      <c r="J199" s="291"/>
      <c r="K199" s="291"/>
      <c r="L199" s="291"/>
      <c r="M199" s="291"/>
      <c r="N199" s="291"/>
      <c r="O199" s="291"/>
      <c r="P199" s="291"/>
      <c r="Q199" s="291"/>
      <c r="R199" s="351"/>
      <c r="S199" s="351"/>
      <c r="T199" s="351"/>
      <c r="U199" s="291"/>
      <c r="V199" s="291"/>
      <c r="W199" s="291"/>
      <c r="X199" s="2"/>
      <c r="Y199" s="2"/>
      <c r="Z199" s="2"/>
      <c r="AA199" s="4"/>
    </row>
    <row r="200" spans="4:27">
      <c r="D200" s="2"/>
      <c r="E200" s="2"/>
      <c r="F200" s="2"/>
      <c r="G200" s="2"/>
      <c r="H200" s="2"/>
      <c r="I200" s="291"/>
      <c r="J200" s="291"/>
      <c r="K200" s="291"/>
      <c r="L200" s="291"/>
      <c r="M200" s="291"/>
      <c r="N200" s="291"/>
      <c r="O200" s="291"/>
      <c r="P200" s="291"/>
      <c r="Q200" s="291"/>
      <c r="R200" s="351"/>
      <c r="S200" s="351"/>
      <c r="T200" s="351"/>
      <c r="U200" s="291"/>
      <c r="V200" s="291"/>
      <c r="W200" s="291"/>
      <c r="X200" s="2"/>
      <c r="Y200" s="2"/>
      <c r="Z200" s="2"/>
      <c r="AA200" s="4"/>
    </row>
    <row r="201" spans="4:27">
      <c r="D201" s="2"/>
      <c r="E201" s="2"/>
      <c r="F201" s="2"/>
      <c r="G201" s="2"/>
      <c r="H201" s="2"/>
      <c r="I201" s="291"/>
      <c r="J201" s="291"/>
      <c r="K201" s="291"/>
      <c r="L201" s="291"/>
      <c r="M201" s="291"/>
      <c r="N201" s="291"/>
      <c r="O201" s="291"/>
      <c r="P201" s="291"/>
      <c r="Q201" s="291"/>
      <c r="R201" s="351"/>
      <c r="S201" s="351"/>
      <c r="T201" s="351"/>
      <c r="U201" s="291"/>
      <c r="V201" s="291"/>
      <c r="W201" s="291"/>
      <c r="X201" s="2"/>
      <c r="Y201" s="2"/>
      <c r="Z201" s="2"/>
      <c r="AA201" s="4"/>
    </row>
    <row r="202" spans="4:27">
      <c r="D202" s="2"/>
      <c r="E202" s="2"/>
      <c r="F202" s="2"/>
      <c r="G202" s="2"/>
      <c r="H202" s="2"/>
      <c r="I202" s="291"/>
      <c r="J202" s="291"/>
      <c r="K202" s="291"/>
      <c r="L202" s="291"/>
      <c r="M202" s="291"/>
      <c r="N202" s="291"/>
      <c r="O202" s="291"/>
      <c r="P202" s="291"/>
      <c r="Q202" s="291"/>
      <c r="R202" s="351"/>
      <c r="S202" s="351"/>
      <c r="T202" s="351"/>
      <c r="U202" s="291"/>
      <c r="V202" s="291"/>
      <c r="W202" s="291"/>
      <c r="X202" s="2"/>
      <c r="Y202" s="2"/>
      <c r="Z202" s="2"/>
      <c r="AA202" s="4"/>
    </row>
    <row r="203" spans="4:27">
      <c r="D203" s="2"/>
      <c r="E203" s="2"/>
      <c r="F203" s="2"/>
      <c r="G203" s="2"/>
      <c r="H203" s="2"/>
      <c r="I203" s="291"/>
      <c r="J203" s="291"/>
      <c r="K203" s="291"/>
      <c r="L203" s="291"/>
      <c r="M203" s="291"/>
      <c r="N203" s="291"/>
      <c r="O203" s="291"/>
      <c r="P203" s="291"/>
      <c r="Q203" s="291"/>
      <c r="R203" s="351"/>
      <c r="S203" s="351"/>
      <c r="T203" s="351"/>
      <c r="U203" s="291"/>
      <c r="V203" s="291"/>
      <c r="W203" s="291"/>
      <c r="X203" s="2"/>
      <c r="Y203" s="2"/>
      <c r="Z203" s="2"/>
      <c r="AA203" s="4"/>
    </row>
    <row r="204" spans="4:27">
      <c r="D204" s="2"/>
      <c r="E204" s="2"/>
      <c r="F204" s="2"/>
      <c r="G204" s="2"/>
      <c r="H204" s="2"/>
      <c r="I204" s="291"/>
      <c r="J204" s="291"/>
      <c r="K204" s="291"/>
      <c r="L204" s="291"/>
      <c r="M204" s="291"/>
      <c r="N204" s="291"/>
      <c r="O204" s="291"/>
      <c r="P204" s="291"/>
      <c r="Q204" s="291"/>
      <c r="R204" s="351"/>
      <c r="S204" s="351"/>
      <c r="T204" s="351"/>
      <c r="U204" s="291"/>
      <c r="V204" s="291"/>
      <c r="W204" s="291"/>
      <c r="X204" s="2"/>
      <c r="Y204" s="2"/>
      <c r="Z204" s="2"/>
      <c r="AA204" s="4"/>
    </row>
    <row r="205" spans="4:27">
      <c r="D205" s="2"/>
      <c r="E205" s="2"/>
      <c r="F205" s="2"/>
      <c r="G205" s="2"/>
      <c r="H205" s="2"/>
      <c r="I205" s="291"/>
      <c r="J205" s="291"/>
      <c r="K205" s="291"/>
      <c r="L205" s="291"/>
      <c r="M205" s="291"/>
      <c r="N205" s="291"/>
      <c r="O205" s="291"/>
      <c r="P205" s="291"/>
      <c r="Q205" s="291"/>
      <c r="R205" s="351"/>
      <c r="S205" s="351"/>
      <c r="T205" s="351"/>
      <c r="U205" s="291"/>
      <c r="V205" s="291"/>
      <c r="W205" s="291"/>
      <c r="X205" s="2"/>
      <c r="Y205" s="2"/>
      <c r="Z205" s="2"/>
      <c r="AA205" s="4"/>
    </row>
    <row r="206" spans="4:27">
      <c r="D206" s="2"/>
      <c r="E206" s="2"/>
      <c r="F206" s="2"/>
      <c r="G206" s="2"/>
      <c r="H206" s="2"/>
      <c r="I206" s="291"/>
      <c r="J206" s="291"/>
      <c r="K206" s="291"/>
      <c r="L206" s="291"/>
      <c r="M206" s="291"/>
      <c r="N206" s="291"/>
      <c r="O206" s="291"/>
      <c r="P206" s="291"/>
      <c r="Q206" s="291"/>
      <c r="R206" s="351"/>
      <c r="S206" s="351"/>
      <c r="T206" s="351"/>
      <c r="U206" s="291"/>
      <c r="V206" s="291"/>
      <c r="W206" s="291"/>
      <c r="X206" s="2"/>
      <c r="Y206" s="2"/>
      <c r="Z206" s="2"/>
      <c r="AA206" s="4"/>
    </row>
    <row r="207" spans="4:27">
      <c r="D207" s="2"/>
      <c r="E207" s="2"/>
      <c r="F207" s="2"/>
      <c r="G207" s="2"/>
      <c r="H207" s="2"/>
      <c r="I207" s="291"/>
      <c r="J207" s="291"/>
      <c r="K207" s="291"/>
      <c r="L207" s="291"/>
      <c r="M207" s="291"/>
      <c r="N207" s="291"/>
      <c r="O207" s="291"/>
      <c r="P207" s="291"/>
      <c r="Q207" s="291"/>
      <c r="R207" s="351"/>
      <c r="S207" s="351"/>
      <c r="T207" s="351"/>
      <c r="U207" s="291"/>
      <c r="V207" s="291"/>
      <c r="W207" s="291"/>
      <c r="X207" s="2"/>
      <c r="Y207" s="2"/>
      <c r="Z207" s="2"/>
      <c r="AA207" s="4"/>
    </row>
    <row r="208" spans="4:27">
      <c r="D208" s="2"/>
      <c r="E208" s="2"/>
      <c r="F208" s="2"/>
      <c r="G208" s="2"/>
      <c r="H208" s="2"/>
      <c r="I208" s="291"/>
      <c r="J208" s="291"/>
      <c r="K208" s="291"/>
      <c r="L208" s="291"/>
      <c r="M208" s="291"/>
      <c r="N208" s="291"/>
      <c r="O208" s="291"/>
      <c r="P208" s="291"/>
      <c r="Q208" s="291"/>
      <c r="R208" s="351"/>
      <c r="S208" s="351"/>
      <c r="T208" s="351"/>
      <c r="U208" s="291"/>
      <c r="V208" s="291"/>
      <c r="W208" s="291"/>
      <c r="X208" s="2"/>
      <c r="Y208" s="2"/>
      <c r="Z208" s="2"/>
      <c r="AA208" s="4"/>
    </row>
    <row r="209" spans="4:27">
      <c r="D209" s="2"/>
      <c r="E209" s="2"/>
      <c r="F209" s="2"/>
      <c r="G209" s="2"/>
      <c r="H209" s="2"/>
      <c r="I209" s="291"/>
      <c r="J209" s="291"/>
      <c r="K209" s="291"/>
      <c r="L209" s="291"/>
      <c r="M209" s="291"/>
      <c r="N209" s="291"/>
      <c r="O209" s="291"/>
      <c r="P209" s="291"/>
      <c r="Q209" s="291"/>
      <c r="R209" s="351"/>
      <c r="S209" s="351"/>
      <c r="T209" s="351"/>
      <c r="U209" s="291"/>
      <c r="V209" s="291"/>
      <c r="W209" s="291"/>
      <c r="X209" s="2"/>
      <c r="Y209" s="2"/>
      <c r="Z209" s="2"/>
      <c r="AA209" s="4"/>
    </row>
    <row r="210" spans="4:27">
      <c r="D210" s="2"/>
      <c r="E210" s="2"/>
      <c r="F210" s="2"/>
      <c r="G210" s="2"/>
      <c r="H210" s="2"/>
      <c r="I210" s="291"/>
      <c r="J210" s="291"/>
      <c r="K210" s="291"/>
      <c r="L210" s="291"/>
      <c r="M210" s="291"/>
      <c r="N210" s="291"/>
      <c r="O210" s="291"/>
      <c r="P210" s="291"/>
      <c r="Q210" s="291"/>
      <c r="R210" s="351"/>
      <c r="S210" s="351"/>
      <c r="T210" s="351"/>
      <c r="U210" s="291"/>
      <c r="V210" s="291"/>
      <c r="W210" s="291"/>
      <c r="X210" s="2"/>
      <c r="Y210" s="2"/>
      <c r="Z210" s="2"/>
      <c r="AA210" s="4"/>
    </row>
    <row r="211" spans="4:27">
      <c r="D211" s="2"/>
      <c r="E211" s="2"/>
      <c r="F211" s="2"/>
      <c r="G211" s="2"/>
      <c r="H211" s="2"/>
      <c r="I211" s="291"/>
      <c r="J211" s="291"/>
      <c r="K211" s="291"/>
      <c r="L211" s="291"/>
      <c r="M211" s="291"/>
      <c r="N211" s="291"/>
      <c r="O211" s="291"/>
      <c r="P211" s="291"/>
      <c r="Q211" s="291"/>
      <c r="R211" s="351"/>
      <c r="S211" s="351"/>
      <c r="T211" s="351"/>
      <c r="U211" s="291"/>
      <c r="V211" s="291"/>
      <c r="W211" s="291"/>
      <c r="X211" s="2"/>
      <c r="Y211" s="2"/>
      <c r="Z211" s="2"/>
      <c r="AA211" s="4"/>
    </row>
    <row r="212" spans="4:27">
      <c r="D212" s="2"/>
      <c r="E212" s="2"/>
      <c r="F212" s="2"/>
      <c r="G212" s="2"/>
      <c r="H212" s="2"/>
      <c r="I212" s="291"/>
      <c r="J212" s="291"/>
      <c r="K212" s="291"/>
      <c r="L212" s="291"/>
      <c r="M212" s="291"/>
      <c r="N212" s="291"/>
      <c r="O212" s="291"/>
      <c r="P212" s="291"/>
      <c r="Q212" s="291"/>
      <c r="R212" s="351"/>
      <c r="S212" s="351"/>
      <c r="T212" s="351"/>
      <c r="U212" s="291"/>
      <c r="V212" s="291"/>
      <c r="W212" s="291"/>
      <c r="X212" s="2"/>
      <c r="Y212" s="2"/>
      <c r="Z212" s="2"/>
      <c r="AA212" s="4"/>
    </row>
    <row r="213" spans="4:27">
      <c r="D213" s="2"/>
      <c r="E213" s="2"/>
      <c r="F213" s="2"/>
      <c r="G213" s="2"/>
      <c r="H213" s="2"/>
      <c r="I213" s="291"/>
      <c r="J213" s="291"/>
      <c r="K213" s="291"/>
      <c r="L213" s="291"/>
      <c r="M213" s="291"/>
      <c r="N213" s="291"/>
      <c r="O213" s="291"/>
      <c r="P213" s="291"/>
      <c r="Q213" s="291"/>
      <c r="R213" s="351"/>
      <c r="S213" s="351"/>
      <c r="T213" s="351"/>
      <c r="U213" s="291"/>
      <c r="V213" s="291"/>
      <c r="W213" s="291"/>
      <c r="X213" s="2"/>
      <c r="Y213" s="2"/>
      <c r="Z213" s="2"/>
      <c r="AA213" s="4"/>
    </row>
    <row r="214" spans="4:27">
      <c r="D214" s="2"/>
      <c r="E214" s="2"/>
      <c r="F214" s="2"/>
      <c r="G214" s="2"/>
      <c r="H214" s="2"/>
      <c r="I214" s="291"/>
      <c r="J214" s="291"/>
      <c r="K214" s="291"/>
      <c r="L214" s="291"/>
      <c r="M214" s="291"/>
      <c r="N214" s="291"/>
      <c r="O214" s="291"/>
      <c r="P214" s="291"/>
      <c r="Q214" s="291"/>
      <c r="R214" s="351"/>
      <c r="S214" s="351"/>
      <c r="T214" s="351"/>
      <c r="U214" s="291"/>
      <c r="V214" s="291"/>
      <c r="W214" s="291"/>
      <c r="X214" s="2"/>
      <c r="Y214" s="2"/>
      <c r="Z214" s="2"/>
      <c r="AA214" s="4"/>
    </row>
    <row r="215" spans="4:27">
      <c r="D215" s="2"/>
      <c r="E215" s="2"/>
      <c r="F215" s="2"/>
      <c r="G215" s="2"/>
      <c r="H215" s="2"/>
      <c r="I215" s="291"/>
      <c r="J215" s="291"/>
      <c r="K215" s="291"/>
      <c r="L215" s="291"/>
      <c r="M215" s="291"/>
      <c r="N215" s="291"/>
      <c r="O215" s="291"/>
      <c r="P215" s="291"/>
      <c r="Q215" s="291"/>
      <c r="R215" s="351"/>
      <c r="S215" s="351"/>
      <c r="T215" s="351"/>
      <c r="U215" s="291"/>
      <c r="V215" s="291"/>
      <c r="W215" s="291"/>
      <c r="X215" s="2"/>
      <c r="Y215" s="2"/>
      <c r="Z215" s="2"/>
      <c r="AA215" s="4"/>
    </row>
    <row r="216" spans="4:27">
      <c r="D216" s="2"/>
      <c r="E216" s="2"/>
      <c r="F216" s="2"/>
      <c r="G216" s="2"/>
      <c r="H216" s="2"/>
      <c r="I216" s="291"/>
      <c r="J216" s="291"/>
      <c r="K216" s="291"/>
      <c r="L216" s="291"/>
      <c r="M216" s="291"/>
      <c r="N216" s="291"/>
      <c r="O216" s="291"/>
      <c r="P216" s="291"/>
      <c r="Q216" s="291"/>
      <c r="R216" s="351"/>
      <c r="S216" s="351"/>
      <c r="T216" s="351"/>
      <c r="U216" s="291"/>
      <c r="V216" s="291"/>
      <c r="W216" s="291"/>
      <c r="X216" s="2"/>
      <c r="Y216" s="2"/>
      <c r="Z216" s="2"/>
      <c r="AA216" s="4"/>
    </row>
    <row r="217" spans="4:27">
      <c r="D217" s="2"/>
      <c r="E217" s="2"/>
      <c r="F217" s="2"/>
      <c r="G217" s="2"/>
      <c r="H217" s="2"/>
      <c r="I217" s="291"/>
      <c r="J217" s="291"/>
      <c r="K217" s="291"/>
      <c r="L217" s="291"/>
      <c r="M217" s="291"/>
      <c r="N217" s="291"/>
      <c r="O217" s="291"/>
      <c r="P217" s="291"/>
      <c r="Q217" s="291"/>
      <c r="R217" s="351"/>
      <c r="S217" s="351"/>
      <c r="T217" s="351"/>
      <c r="U217" s="291"/>
      <c r="V217" s="291"/>
      <c r="W217" s="291"/>
      <c r="X217" s="2"/>
      <c r="Y217" s="2"/>
      <c r="Z217" s="2"/>
      <c r="AA217" s="4"/>
    </row>
    <row r="218" spans="4:27">
      <c r="D218" s="2"/>
      <c r="E218" s="2"/>
      <c r="F218" s="2"/>
      <c r="G218" s="2"/>
      <c r="H218" s="2"/>
      <c r="I218" s="291"/>
      <c r="J218" s="291"/>
      <c r="K218" s="291"/>
      <c r="L218" s="291"/>
      <c r="M218" s="291"/>
      <c r="N218" s="291"/>
      <c r="O218" s="291"/>
      <c r="P218" s="291"/>
      <c r="Q218" s="291"/>
      <c r="R218" s="351"/>
      <c r="S218" s="351"/>
      <c r="T218" s="351"/>
      <c r="U218" s="291"/>
      <c r="V218" s="291"/>
      <c r="W218" s="291"/>
      <c r="X218" s="2"/>
      <c r="Y218" s="2"/>
      <c r="Z218" s="2"/>
      <c r="AA218" s="4"/>
    </row>
    <row r="219" spans="4:27">
      <c r="D219" s="2"/>
      <c r="E219" s="2"/>
      <c r="F219" s="2"/>
      <c r="G219" s="2"/>
      <c r="H219" s="2"/>
      <c r="I219" s="291"/>
      <c r="J219" s="291"/>
      <c r="K219" s="291"/>
      <c r="L219" s="291"/>
      <c r="M219" s="291"/>
      <c r="N219" s="291"/>
      <c r="O219" s="291"/>
      <c r="P219" s="291"/>
      <c r="Q219" s="291"/>
      <c r="R219" s="351"/>
      <c r="S219" s="351"/>
      <c r="T219" s="351"/>
      <c r="U219" s="291"/>
      <c r="V219" s="291"/>
      <c r="W219" s="291"/>
      <c r="X219" s="2"/>
      <c r="Y219" s="2"/>
      <c r="Z219" s="2"/>
      <c r="AA219" s="4"/>
    </row>
    <row r="220" spans="4:27">
      <c r="D220" s="2"/>
      <c r="E220" s="2"/>
      <c r="F220" s="2"/>
      <c r="G220" s="2"/>
      <c r="H220" s="2"/>
      <c r="I220" s="291"/>
      <c r="J220" s="291"/>
      <c r="K220" s="291"/>
      <c r="L220" s="291"/>
      <c r="M220" s="291"/>
      <c r="N220" s="291"/>
      <c r="O220" s="291"/>
      <c r="P220" s="291"/>
      <c r="Q220" s="291"/>
      <c r="R220" s="351"/>
      <c r="S220" s="351"/>
      <c r="T220" s="351"/>
      <c r="U220" s="291"/>
      <c r="V220" s="291"/>
      <c r="W220" s="291"/>
      <c r="X220" s="2"/>
      <c r="Y220" s="2"/>
      <c r="Z220" s="2"/>
      <c r="AA220" s="4"/>
    </row>
    <row r="221" spans="4:27">
      <c r="D221" s="2"/>
      <c r="E221" s="2"/>
      <c r="F221" s="2"/>
      <c r="G221" s="2"/>
      <c r="H221" s="2"/>
      <c r="I221" s="291"/>
      <c r="J221" s="291"/>
      <c r="K221" s="291"/>
      <c r="L221" s="291"/>
      <c r="M221" s="291"/>
      <c r="N221" s="291"/>
      <c r="O221" s="291"/>
      <c r="P221" s="291"/>
      <c r="Q221" s="291"/>
      <c r="R221" s="351"/>
      <c r="S221" s="351"/>
      <c r="T221" s="351"/>
      <c r="U221" s="291"/>
      <c r="V221" s="291"/>
      <c r="W221" s="291"/>
      <c r="X221" s="2"/>
      <c r="Y221" s="2"/>
      <c r="Z221" s="2"/>
      <c r="AA221" s="4"/>
    </row>
    <row r="222" spans="4:27">
      <c r="D222" s="2"/>
      <c r="E222" s="2"/>
      <c r="F222" s="2"/>
      <c r="G222" s="2"/>
      <c r="H222" s="2"/>
      <c r="I222" s="291"/>
      <c r="J222" s="291"/>
      <c r="K222" s="291"/>
      <c r="L222" s="291"/>
      <c r="M222" s="291"/>
      <c r="N222" s="291"/>
      <c r="O222" s="291"/>
      <c r="P222" s="291"/>
      <c r="Q222" s="291"/>
      <c r="R222" s="351"/>
      <c r="S222" s="351"/>
      <c r="T222" s="351"/>
      <c r="U222" s="291"/>
      <c r="V222" s="291"/>
      <c r="W222" s="291"/>
      <c r="X222" s="2"/>
      <c r="Y222" s="2"/>
      <c r="Z222" s="2"/>
      <c r="AA222" s="4"/>
    </row>
    <row r="223" spans="4:27">
      <c r="D223" s="2"/>
      <c r="E223" s="2"/>
      <c r="F223" s="2"/>
      <c r="G223" s="2"/>
      <c r="H223" s="2"/>
      <c r="I223" s="291"/>
      <c r="J223" s="291"/>
      <c r="K223" s="291"/>
      <c r="L223" s="291"/>
      <c r="M223" s="291"/>
      <c r="N223" s="291"/>
      <c r="O223" s="291"/>
      <c r="P223" s="291"/>
      <c r="Q223" s="291"/>
      <c r="R223" s="351"/>
      <c r="S223" s="351"/>
      <c r="T223" s="351"/>
      <c r="U223" s="291"/>
      <c r="V223" s="291"/>
      <c r="W223" s="291"/>
      <c r="X223" s="2"/>
      <c r="Y223" s="2"/>
      <c r="Z223" s="2"/>
      <c r="AA223" s="4"/>
    </row>
    <row r="224" spans="4:27">
      <c r="D224" s="2"/>
      <c r="E224" s="2"/>
      <c r="F224" s="2"/>
      <c r="G224" s="2"/>
      <c r="H224" s="2"/>
      <c r="I224" s="291"/>
      <c r="J224" s="291"/>
      <c r="K224" s="291"/>
      <c r="L224" s="291"/>
      <c r="M224" s="291"/>
      <c r="N224" s="291"/>
      <c r="O224" s="291"/>
      <c r="P224" s="291"/>
      <c r="Q224" s="291"/>
      <c r="R224" s="351"/>
      <c r="S224" s="351"/>
      <c r="T224" s="351"/>
      <c r="U224" s="291"/>
      <c r="V224" s="291"/>
      <c r="W224" s="291"/>
      <c r="X224" s="2"/>
      <c r="Y224" s="2"/>
      <c r="Z224" s="2"/>
      <c r="AA224" s="4"/>
    </row>
    <row r="225" spans="4:27">
      <c r="D225" s="2"/>
      <c r="E225" s="2"/>
      <c r="F225" s="2"/>
      <c r="G225" s="2"/>
      <c r="H225" s="2"/>
      <c r="I225" s="291"/>
      <c r="J225" s="291"/>
      <c r="K225" s="291"/>
      <c r="L225" s="291"/>
      <c r="M225" s="291"/>
      <c r="N225" s="291"/>
      <c r="O225" s="291"/>
      <c r="P225" s="291"/>
      <c r="Q225" s="291"/>
      <c r="R225" s="351"/>
      <c r="S225" s="351"/>
      <c r="T225" s="351"/>
      <c r="U225" s="291"/>
      <c r="V225" s="291"/>
      <c r="W225" s="291"/>
      <c r="X225" s="2"/>
      <c r="Y225" s="2"/>
      <c r="Z225" s="2"/>
      <c r="AA225" s="4"/>
    </row>
    <row r="226" spans="4:27">
      <c r="D226" s="2"/>
      <c r="E226" s="2"/>
      <c r="F226" s="2"/>
      <c r="G226" s="2"/>
      <c r="H226" s="2"/>
      <c r="I226" s="291"/>
      <c r="J226" s="291"/>
      <c r="K226" s="291"/>
      <c r="L226" s="291"/>
      <c r="M226" s="291"/>
      <c r="N226" s="291"/>
      <c r="O226" s="291"/>
      <c r="P226" s="291"/>
      <c r="Q226" s="291"/>
      <c r="R226" s="351"/>
      <c r="S226" s="351"/>
      <c r="T226" s="351"/>
      <c r="U226" s="291"/>
      <c r="V226" s="291"/>
      <c r="W226" s="291"/>
      <c r="X226" s="2"/>
      <c r="Y226" s="2"/>
      <c r="Z226" s="2"/>
      <c r="AA226" s="4"/>
    </row>
    <row r="227" spans="4:27">
      <c r="D227" s="2"/>
      <c r="E227" s="2"/>
      <c r="F227" s="2"/>
      <c r="G227" s="2"/>
      <c r="H227" s="2"/>
      <c r="I227" s="291"/>
      <c r="J227" s="291"/>
      <c r="K227" s="291"/>
      <c r="L227" s="291"/>
      <c r="M227" s="291"/>
      <c r="N227" s="291"/>
      <c r="O227" s="291"/>
      <c r="P227" s="291"/>
      <c r="Q227" s="291"/>
      <c r="R227" s="351"/>
      <c r="S227" s="351"/>
      <c r="T227" s="351"/>
      <c r="U227" s="291"/>
      <c r="V227" s="291"/>
      <c r="W227" s="291"/>
      <c r="X227" s="2"/>
      <c r="Y227" s="2"/>
      <c r="Z227" s="2"/>
      <c r="AA227" s="4"/>
    </row>
    <row r="228" spans="4:27">
      <c r="D228" s="2"/>
      <c r="E228" s="2"/>
      <c r="F228" s="2"/>
      <c r="G228" s="2"/>
      <c r="H228" s="2"/>
      <c r="I228" s="291"/>
      <c r="J228" s="291"/>
      <c r="K228" s="291"/>
      <c r="L228" s="291"/>
      <c r="M228" s="291"/>
      <c r="N228" s="291"/>
      <c r="O228" s="291"/>
      <c r="P228" s="291"/>
      <c r="Q228" s="291"/>
      <c r="R228" s="351"/>
      <c r="S228" s="351"/>
      <c r="T228" s="351"/>
      <c r="U228" s="291"/>
      <c r="V228" s="291"/>
      <c r="W228" s="291"/>
      <c r="X228" s="2"/>
      <c r="Y228" s="2"/>
      <c r="Z228" s="2"/>
      <c r="AA228" s="4"/>
    </row>
    <row r="229" spans="4:27">
      <c r="D229" s="2"/>
      <c r="E229" s="2"/>
      <c r="F229" s="2"/>
      <c r="G229" s="2"/>
      <c r="H229" s="2"/>
      <c r="I229" s="291"/>
      <c r="J229" s="291"/>
      <c r="K229" s="291"/>
      <c r="L229" s="291"/>
      <c r="M229" s="291"/>
      <c r="N229" s="291"/>
      <c r="O229" s="291"/>
      <c r="P229" s="291"/>
      <c r="Q229" s="291"/>
      <c r="R229" s="351"/>
      <c r="S229" s="351"/>
      <c r="T229" s="351"/>
      <c r="U229" s="291"/>
      <c r="V229" s="291"/>
      <c r="W229" s="291"/>
      <c r="X229" s="2"/>
      <c r="Y229" s="2"/>
      <c r="Z229" s="2"/>
      <c r="AA229" s="4"/>
    </row>
    <row r="230" spans="4:27">
      <c r="D230" s="2"/>
      <c r="E230" s="2"/>
      <c r="F230" s="2"/>
      <c r="G230" s="2"/>
      <c r="H230" s="2"/>
      <c r="I230" s="291"/>
      <c r="J230" s="291"/>
      <c r="K230" s="291"/>
      <c r="L230" s="291"/>
      <c r="M230" s="291"/>
      <c r="N230" s="291"/>
      <c r="O230" s="291"/>
      <c r="P230" s="291"/>
      <c r="Q230" s="291"/>
      <c r="R230" s="351"/>
      <c r="S230" s="351"/>
      <c r="T230" s="351"/>
      <c r="U230" s="291"/>
      <c r="V230" s="291"/>
      <c r="W230" s="291"/>
      <c r="X230" s="2"/>
      <c r="Y230" s="2"/>
      <c r="Z230" s="2"/>
      <c r="AA230" s="4"/>
    </row>
    <row r="231" spans="4:27">
      <c r="D231" s="2"/>
      <c r="E231" s="2"/>
      <c r="F231" s="2"/>
      <c r="G231" s="2"/>
      <c r="H231" s="2"/>
      <c r="I231" s="291"/>
      <c r="J231" s="291"/>
      <c r="K231" s="291"/>
      <c r="L231" s="291"/>
      <c r="M231" s="291"/>
      <c r="N231" s="291"/>
      <c r="O231" s="291"/>
      <c r="P231" s="291"/>
      <c r="Q231" s="291"/>
      <c r="R231" s="351"/>
      <c r="S231" s="351"/>
      <c r="T231" s="351"/>
      <c r="U231" s="291"/>
      <c r="V231" s="291"/>
      <c r="W231" s="291"/>
      <c r="X231" s="2"/>
      <c r="Y231" s="2"/>
      <c r="Z231" s="2"/>
      <c r="AA231" s="4"/>
    </row>
    <row r="232" spans="4:27">
      <c r="D232" s="2"/>
      <c r="E232" s="2"/>
      <c r="F232" s="2"/>
      <c r="G232" s="2"/>
      <c r="H232" s="2"/>
      <c r="I232" s="291"/>
      <c r="J232" s="291"/>
      <c r="K232" s="291"/>
      <c r="L232" s="291"/>
      <c r="M232" s="291"/>
      <c r="N232" s="291"/>
      <c r="O232" s="291"/>
      <c r="P232" s="291"/>
      <c r="Q232" s="291"/>
      <c r="R232" s="351"/>
      <c r="S232" s="351"/>
      <c r="T232" s="351"/>
      <c r="U232" s="291"/>
      <c r="V232" s="291"/>
      <c r="W232" s="291"/>
      <c r="X232" s="2"/>
      <c r="Y232" s="2"/>
      <c r="Z232" s="2"/>
      <c r="AA232" s="4"/>
    </row>
    <row r="233" spans="4:27">
      <c r="D233" s="2"/>
      <c r="E233" s="2"/>
      <c r="F233" s="2"/>
      <c r="G233" s="2"/>
      <c r="H233" s="2"/>
      <c r="I233" s="291"/>
      <c r="J233" s="291"/>
      <c r="K233" s="291"/>
      <c r="L233" s="291"/>
      <c r="M233" s="291"/>
      <c r="N233" s="291"/>
      <c r="O233" s="291"/>
      <c r="P233" s="291"/>
      <c r="Q233" s="291"/>
      <c r="R233" s="351"/>
      <c r="S233" s="351"/>
      <c r="T233" s="351"/>
      <c r="U233" s="291"/>
      <c r="V233" s="291"/>
      <c r="W233" s="291"/>
      <c r="X233" s="2"/>
      <c r="Y233" s="2"/>
      <c r="Z233" s="2"/>
      <c r="AA233" s="4"/>
    </row>
    <row r="234" spans="4:27">
      <c r="D234" s="2"/>
      <c r="E234" s="2"/>
      <c r="F234" s="2"/>
      <c r="G234" s="2"/>
      <c r="H234" s="2"/>
      <c r="I234" s="291"/>
      <c r="J234" s="291"/>
      <c r="K234" s="291"/>
      <c r="L234" s="291"/>
      <c r="M234" s="291"/>
      <c r="N234" s="291"/>
      <c r="O234" s="291"/>
      <c r="P234" s="291"/>
      <c r="Q234" s="291"/>
      <c r="R234" s="351"/>
      <c r="S234" s="351"/>
      <c r="T234" s="351"/>
      <c r="U234" s="291"/>
      <c r="V234" s="291"/>
      <c r="W234" s="291"/>
      <c r="X234" s="2"/>
      <c r="Y234" s="2"/>
      <c r="Z234" s="2"/>
      <c r="AA234" s="4"/>
    </row>
    <row r="235" spans="4:27">
      <c r="D235" s="2"/>
      <c r="E235" s="2"/>
      <c r="F235" s="2"/>
      <c r="G235" s="2"/>
      <c r="H235" s="2"/>
      <c r="I235" s="291"/>
      <c r="J235" s="291"/>
      <c r="K235" s="291"/>
      <c r="L235" s="291"/>
      <c r="M235" s="291"/>
      <c r="N235" s="291"/>
      <c r="O235" s="291"/>
      <c r="P235" s="291"/>
      <c r="Q235" s="291"/>
      <c r="R235" s="351"/>
      <c r="S235" s="351"/>
      <c r="T235" s="351"/>
      <c r="U235" s="291"/>
      <c r="V235" s="291"/>
      <c r="W235" s="291"/>
      <c r="X235" s="2"/>
      <c r="Y235" s="2"/>
      <c r="Z235" s="2"/>
      <c r="AA235" s="4"/>
    </row>
    <row r="236" spans="4:27">
      <c r="D236" s="2"/>
      <c r="E236" s="2"/>
      <c r="F236" s="2"/>
      <c r="G236" s="2"/>
      <c r="H236" s="2"/>
      <c r="I236" s="291"/>
      <c r="J236" s="291"/>
      <c r="K236" s="291"/>
      <c r="L236" s="291"/>
      <c r="M236" s="291"/>
      <c r="N236" s="291"/>
      <c r="O236" s="291"/>
      <c r="P236" s="291"/>
      <c r="Q236" s="291"/>
      <c r="R236" s="351"/>
      <c r="S236" s="351"/>
      <c r="T236" s="351"/>
      <c r="U236" s="291"/>
      <c r="V236" s="291"/>
      <c r="W236" s="291"/>
      <c r="X236" s="2"/>
      <c r="Y236" s="2"/>
      <c r="Z236" s="2"/>
      <c r="AA236" s="4"/>
    </row>
    <row r="237" spans="4:27">
      <c r="D237" s="2"/>
      <c r="E237" s="2"/>
      <c r="F237" s="2"/>
      <c r="G237" s="2"/>
      <c r="H237" s="2"/>
      <c r="I237" s="291"/>
      <c r="J237" s="291"/>
      <c r="K237" s="291"/>
      <c r="L237" s="291"/>
      <c r="M237" s="291"/>
      <c r="N237" s="291"/>
      <c r="O237" s="291"/>
      <c r="P237" s="291"/>
      <c r="Q237" s="291"/>
      <c r="R237" s="351"/>
      <c r="S237" s="351"/>
      <c r="T237" s="351"/>
      <c r="U237" s="291"/>
      <c r="V237" s="291"/>
      <c r="W237" s="291"/>
      <c r="X237" s="2"/>
      <c r="Y237" s="2"/>
      <c r="Z237" s="2"/>
      <c r="AA237" s="4"/>
    </row>
    <row r="238" spans="4:27">
      <c r="D238" s="2"/>
      <c r="E238" s="2"/>
      <c r="F238" s="2"/>
      <c r="G238" s="2"/>
      <c r="H238" s="2"/>
      <c r="I238" s="291"/>
      <c r="J238" s="291"/>
      <c r="K238" s="291"/>
      <c r="L238" s="291"/>
      <c r="M238" s="291"/>
      <c r="N238" s="291"/>
      <c r="O238" s="291"/>
      <c r="P238" s="291"/>
      <c r="Q238" s="291"/>
      <c r="R238" s="351"/>
      <c r="S238" s="351"/>
      <c r="T238" s="351"/>
      <c r="U238" s="291"/>
      <c r="V238" s="291"/>
      <c r="W238" s="291"/>
      <c r="X238" s="2"/>
      <c r="Y238" s="2"/>
      <c r="Z238" s="2"/>
      <c r="AA238" s="4"/>
    </row>
    <row r="239" spans="4:27">
      <c r="D239" s="2"/>
      <c r="E239" s="2"/>
      <c r="F239" s="2"/>
      <c r="G239" s="2"/>
      <c r="H239" s="2"/>
      <c r="I239" s="291"/>
      <c r="J239" s="291"/>
      <c r="K239" s="291"/>
      <c r="L239" s="291"/>
      <c r="M239" s="291"/>
      <c r="N239" s="291"/>
      <c r="O239" s="291"/>
      <c r="P239" s="291"/>
      <c r="Q239" s="291"/>
      <c r="R239" s="351"/>
      <c r="S239" s="351"/>
      <c r="T239" s="351"/>
      <c r="U239" s="291"/>
      <c r="V239" s="291"/>
      <c r="W239" s="291"/>
      <c r="X239" s="2"/>
      <c r="Y239" s="2"/>
      <c r="Z239" s="2"/>
      <c r="AA239" s="4"/>
    </row>
    <row r="240" spans="4:27">
      <c r="D240" s="2"/>
      <c r="E240" s="2"/>
      <c r="F240" s="2"/>
      <c r="G240" s="2"/>
      <c r="H240" s="2"/>
      <c r="I240" s="291"/>
      <c r="J240" s="291"/>
      <c r="K240" s="291"/>
      <c r="L240" s="291"/>
      <c r="M240" s="291"/>
      <c r="N240" s="291"/>
      <c r="O240" s="291"/>
      <c r="P240" s="291"/>
      <c r="Q240" s="291"/>
      <c r="R240" s="351"/>
      <c r="S240" s="351"/>
      <c r="T240" s="351"/>
      <c r="U240" s="291"/>
      <c r="V240" s="291"/>
      <c r="W240" s="291"/>
      <c r="X240" s="2"/>
      <c r="Y240" s="2"/>
      <c r="Z240" s="2"/>
      <c r="AA240" s="4"/>
    </row>
    <row r="241" spans="4:27">
      <c r="D241" s="2"/>
      <c r="E241" s="2"/>
      <c r="F241" s="2"/>
      <c r="G241" s="2"/>
      <c r="H241" s="2"/>
      <c r="I241" s="291"/>
      <c r="J241" s="291"/>
      <c r="K241" s="291"/>
      <c r="L241" s="291"/>
      <c r="M241" s="291"/>
      <c r="N241" s="291"/>
      <c r="O241" s="291"/>
      <c r="P241" s="291"/>
      <c r="Q241" s="291"/>
      <c r="R241" s="351"/>
      <c r="S241" s="351"/>
      <c r="T241" s="351"/>
      <c r="U241" s="291"/>
      <c r="V241" s="291"/>
      <c r="W241" s="291"/>
      <c r="X241" s="2"/>
      <c r="Y241" s="2"/>
      <c r="Z241" s="2"/>
      <c r="AA241" s="4"/>
    </row>
    <row r="242" spans="4:27">
      <c r="D242" s="2"/>
      <c r="E242" s="2"/>
      <c r="F242" s="2"/>
      <c r="G242" s="2"/>
      <c r="H242" s="2"/>
      <c r="I242" s="291"/>
      <c r="J242" s="291"/>
      <c r="K242" s="291"/>
      <c r="L242" s="291"/>
      <c r="M242" s="291"/>
      <c r="N242" s="291"/>
      <c r="O242" s="291"/>
      <c r="P242" s="291"/>
      <c r="Q242" s="291"/>
      <c r="R242" s="351"/>
      <c r="S242" s="351"/>
      <c r="T242" s="351"/>
      <c r="U242" s="291"/>
      <c r="V242" s="291"/>
      <c r="W242" s="291"/>
      <c r="X242" s="2"/>
      <c r="Y242" s="2"/>
      <c r="Z242" s="2"/>
      <c r="AA242" s="4"/>
    </row>
    <row r="243" spans="4:27">
      <c r="D243" s="2"/>
      <c r="E243" s="2"/>
      <c r="F243" s="2"/>
      <c r="G243" s="2"/>
      <c r="H243" s="2"/>
      <c r="I243" s="291"/>
      <c r="J243" s="291"/>
      <c r="K243" s="291"/>
      <c r="L243" s="291"/>
      <c r="M243" s="291"/>
      <c r="N243" s="291"/>
      <c r="O243" s="291"/>
      <c r="P243" s="291"/>
      <c r="Q243" s="291"/>
      <c r="R243" s="351"/>
      <c r="S243" s="351"/>
      <c r="T243" s="351"/>
      <c r="U243" s="291"/>
      <c r="V243" s="291"/>
      <c r="W243" s="291"/>
      <c r="X243" s="2"/>
      <c r="Y243" s="2"/>
      <c r="Z243" s="2"/>
      <c r="AA243" s="4"/>
    </row>
    <row r="244" spans="4:27">
      <c r="D244" s="2"/>
      <c r="E244" s="2"/>
      <c r="F244" s="2"/>
      <c r="G244" s="2"/>
      <c r="H244" s="2"/>
      <c r="I244" s="291"/>
      <c r="J244" s="291"/>
      <c r="K244" s="291"/>
      <c r="L244" s="291"/>
      <c r="M244" s="291"/>
      <c r="N244" s="291"/>
      <c r="O244" s="291"/>
      <c r="P244" s="291"/>
      <c r="Q244" s="291"/>
      <c r="R244" s="351"/>
      <c r="S244" s="351"/>
      <c r="T244" s="351"/>
      <c r="U244" s="291"/>
      <c r="V244" s="291"/>
      <c r="W244" s="291"/>
      <c r="X244" s="2"/>
      <c r="Y244" s="2"/>
      <c r="Z244" s="2"/>
      <c r="AA244" s="4"/>
    </row>
    <row r="245" spans="4:27">
      <c r="D245" s="2"/>
      <c r="E245" s="2"/>
      <c r="F245" s="2"/>
      <c r="G245" s="2"/>
      <c r="H245" s="2"/>
      <c r="I245" s="291"/>
      <c r="J245" s="291"/>
      <c r="K245" s="291"/>
      <c r="L245" s="291"/>
      <c r="M245" s="291"/>
      <c r="N245" s="291"/>
      <c r="O245" s="291"/>
      <c r="P245" s="291"/>
      <c r="Q245" s="291"/>
      <c r="R245" s="351"/>
      <c r="S245" s="351"/>
      <c r="T245" s="351"/>
      <c r="U245" s="291"/>
      <c r="V245" s="291"/>
      <c r="W245" s="291"/>
      <c r="X245" s="2"/>
      <c r="Y245" s="2"/>
      <c r="Z245" s="2"/>
      <c r="AA245" s="4"/>
    </row>
    <row r="246" spans="4:27">
      <c r="D246" s="2"/>
      <c r="E246" s="2"/>
      <c r="F246" s="2"/>
      <c r="G246" s="2"/>
      <c r="H246" s="2"/>
      <c r="I246" s="291"/>
      <c r="J246" s="291"/>
      <c r="K246" s="291"/>
      <c r="L246" s="291"/>
      <c r="M246" s="291"/>
      <c r="N246" s="291"/>
      <c r="O246" s="291"/>
      <c r="P246" s="291"/>
      <c r="Q246" s="291"/>
      <c r="R246" s="351"/>
      <c r="S246" s="351"/>
      <c r="T246" s="351"/>
      <c r="U246" s="291"/>
      <c r="V246" s="291"/>
      <c r="W246" s="291"/>
      <c r="X246" s="2"/>
      <c r="Y246" s="2"/>
      <c r="Z246" s="2"/>
      <c r="AA246" s="4"/>
    </row>
    <row r="247" spans="4:27">
      <c r="D247" s="2"/>
      <c r="E247" s="2"/>
      <c r="F247" s="2"/>
      <c r="G247" s="2"/>
      <c r="H247" s="2"/>
      <c r="I247" s="291"/>
      <c r="J247" s="291"/>
      <c r="K247" s="291"/>
      <c r="L247" s="291"/>
      <c r="M247" s="291"/>
      <c r="N247" s="291"/>
      <c r="O247" s="291"/>
      <c r="P247" s="291"/>
      <c r="Q247" s="291"/>
      <c r="R247" s="351"/>
      <c r="S247" s="351"/>
      <c r="T247" s="351"/>
      <c r="U247" s="291"/>
      <c r="V247" s="291"/>
      <c r="W247" s="291"/>
      <c r="X247" s="2"/>
      <c r="Y247" s="2"/>
      <c r="Z247" s="2"/>
      <c r="AA247" s="4"/>
    </row>
    <row r="248" spans="4:27">
      <c r="D248" s="2"/>
      <c r="E248" s="2"/>
      <c r="F248" s="2"/>
      <c r="G248" s="2"/>
      <c r="H248" s="2"/>
      <c r="I248" s="291"/>
      <c r="J248" s="291"/>
      <c r="K248" s="291"/>
      <c r="L248" s="291"/>
      <c r="M248" s="291"/>
      <c r="N248" s="291"/>
      <c r="O248" s="291"/>
      <c r="P248" s="291"/>
      <c r="Q248" s="291"/>
      <c r="R248" s="351"/>
      <c r="S248" s="351"/>
      <c r="T248" s="351"/>
      <c r="U248" s="291"/>
      <c r="V248" s="291"/>
      <c r="W248" s="291"/>
      <c r="X248" s="2"/>
      <c r="Y248" s="2"/>
      <c r="Z248" s="2"/>
      <c r="AA248" s="4"/>
    </row>
    <row r="249" spans="4:27">
      <c r="D249" s="2"/>
      <c r="E249" s="2"/>
      <c r="F249" s="2"/>
      <c r="G249" s="2"/>
      <c r="H249" s="2"/>
      <c r="I249" s="291"/>
      <c r="J249" s="291"/>
      <c r="K249" s="291"/>
      <c r="L249" s="291"/>
      <c r="M249" s="291"/>
      <c r="N249" s="291"/>
      <c r="O249" s="291"/>
      <c r="P249" s="291"/>
      <c r="Q249" s="291"/>
      <c r="R249" s="351"/>
      <c r="S249" s="351"/>
      <c r="T249" s="351"/>
      <c r="U249" s="291"/>
      <c r="V249" s="291"/>
      <c r="W249" s="291"/>
      <c r="X249" s="2"/>
      <c r="Y249" s="2"/>
      <c r="Z249" s="2"/>
      <c r="AA249" s="4"/>
    </row>
    <row r="250" spans="4:27">
      <c r="D250" s="2"/>
      <c r="E250" s="2"/>
      <c r="F250" s="2"/>
      <c r="G250" s="2"/>
      <c r="H250" s="2"/>
      <c r="I250" s="291"/>
      <c r="J250" s="291"/>
      <c r="K250" s="291"/>
      <c r="L250" s="291"/>
      <c r="M250" s="291"/>
      <c r="N250" s="291"/>
      <c r="O250" s="291"/>
      <c r="P250" s="291"/>
      <c r="Q250" s="291"/>
      <c r="R250" s="351"/>
      <c r="S250" s="351"/>
      <c r="T250" s="351"/>
      <c r="U250" s="291"/>
      <c r="V250" s="291"/>
      <c r="W250" s="291"/>
      <c r="X250" s="2"/>
      <c r="Y250" s="2"/>
      <c r="Z250" s="2"/>
      <c r="AA250" s="4"/>
    </row>
    <row r="251" spans="4:27">
      <c r="D251" s="2"/>
      <c r="E251" s="2"/>
      <c r="F251" s="2"/>
      <c r="G251" s="2"/>
      <c r="H251" s="2"/>
      <c r="I251" s="291"/>
      <c r="J251" s="291"/>
      <c r="K251" s="291"/>
      <c r="L251" s="291"/>
      <c r="M251" s="291"/>
      <c r="N251" s="291"/>
      <c r="O251" s="291"/>
      <c r="P251" s="291"/>
      <c r="Q251" s="291"/>
      <c r="R251" s="351"/>
      <c r="S251" s="351"/>
      <c r="T251" s="351"/>
      <c r="U251" s="291"/>
      <c r="V251" s="291"/>
      <c r="W251" s="291"/>
      <c r="X251" s="2"/>
      <c r="Y251" s="2"/>
      <c r="Z251" s="2"/>
      <c r="AA251" s="4"/>
    </row>
    <row r="252" spans="4:27">
      <c r="D252" s="2"/>
      <c r="E252" s="2"/>
      <c r="F252" s="2"/>
      <c r="G252" s="2"/>
      <c r="H252" s="2"/>
      <c r="I252" s="291"/>
      <c r="J252" s="291"/>
      <c r="K252" s="291"/>
      <c r="L252" s="291"/>
      <c r="M252" s="291"/>
      <c r="N252" s="291"/>
      <c r="O252" s="291"/>
      <c r="P252" s="291"/>
      <c r="Q252" s="291"/>
      <c r="R252" s="351"/>
      <c r="S252" s="351"/>
      <c r="T252" s="351"/>
      <c r="U252" s="291"/>
      <c r="V252" s="291"/>
      <c r="W252" s="291"/>
      <c r="X252" s="2"/>
      <c r="Y252" s="2"/>
      <c r="Z252" s="2"/>
      <c r="AA252" s="4"/>
    </row>
    <row r="253" spans="4:27">
      <c r="D253" s="2"/>
      <c r="E253" s="2"/>
      <c r="F253" s="2"/>
      <c r="G253" s="2"/>
      <c r="H253" s="2"/>
      <c r="I253" s="291"/>
      <c r="J253" s="291"/>
      <c r="K253" s="291"/>
      <c r="L253" s="291"/>
      <c r="M253" s="291"/>
      <c r="N253" s="291"/>
      <c r="O253" s="291"/>
      <c r="P253" s="291"/>
      <c r="Q253" s="291"/>
      <c r="R253" s="351"/>
      <c r="S253" s="351"/>
      <c r="T253" s="351"/>
      <c r="U253" s="291"/>
      <c r="V253" s="291"/>
      <c r="W253" s="291"/>
      <c r="X253" s="2"/>
      <c r="Y253" s="2"/>
      <c r="Z253" s="2"/>
      <c r="AA253" s="4"/>
    </row>
    <row r="254" spans="4:27">
      <c r="D254" s="2"/>
      <c r="E254" s="2"/>
      <c r="F254" s="2"/>
      <c r="G254" s="2"/>
      <c r="H254" s="2"/>
      <c r="I254" s="291"/>
      <c r="J254" s="291"/>
      <c r="K254" s="291"/>
      <c r="L254" s="291"/>
      <c r="M254" s="291"/>
      <c r="N254" s="291"/>
      <c r="O254" s="291"/>
      <c r="P254" s="291"/>
      <c r="Q254" s="291"/>
      <c r="R254" s="351"/>
      <c r="S254" s="351"/>
      <c r="T254" s="351"/>
      <c r="U254" s="291"/>
      <c r="V254" s="291"/>
      <c r="W254" s="291"/>
      <c r="X254" s="2"/>
      <c r="Y254" s="2"/>
      <c r="Z254" s="2"/>
      <c r="AA254" s="4"/>
    </row>
    <row r="255" spans="4:27">
      <c r="D255" s="2"/>
      <c r="E255" s="2"/>
      <c r="F255" s="2"/>
      <c r="G255" s="2"/>
      <c r="H255" s="2"/>
      <c r="I255" s="291"/>
      <c r="J255" s="291"/>
      <c r="K255" s="291"/>
      <c r="L255" s="291"/>
      <c r="M255" s="291"/>
      <c r="N255" s="291"/>
      <c r="O255" s="291"/>
      <c r="P255" s="291"/>
      <c r="Q255" s="291"/>
      <c r="R255" s="351"/>
      <c r="S255" s="351"/>
      <c r="T255" s="351"/>
      <c r="U255" s="291"/>
      <c r="V255" s="291"/>
      <c r="W255" s="291"/>
      <c r="X255" s="2"/>
      <c r="Y255" s="2"/>
      <c r="Z255" s="2"/>
      <c r="AA255" s="4"/>
    </row>
    <row r="256" spans="4:27">
      <c r="D256" s="2"/>
      <c r="E256" s="2"/>
      <c r="F256" s="2"/>
      <c r="G256" s="2"/>
      <c r="H256" s="2"/>
      <c r="I256" s="291"/>
      <c r="J256" s="291"/>
      <c r="K256" s="291"/>
      <c r="L256" s="291"/>
      <c r="M256" s="291"/>
      <c r="N256" s="291"/>
      <c r="O256" s="291"/>
      <c r="P256" s="291"/>
      <c r="Q256" s="291"/>
      <c r="R256" s="351"/>
      <c r="S256" s="351"/>
      <c r="T256" s="351"/>
      <c r="U256" s="291"/>
      <c r="V256" s="291"/>
      <c r="W256" s="291"/>
      <c r="X256" s="2"/>
      <c r="Y256" s="2"/>
      <c r="Z256" s="2"/>
      <c r="AA256" s="4"/>
    </row>
    <row r="257" spans="4:27">
      <c r="D257" s="2"/>
      <c r="E257" s="2"/>
      <c r="F257" s="2"/>
      <c r="G257" s="2"/>
      <c r="H257" s="2"/>
      <c r="I257" s="291"/>
      <c r="J257" s="291"/>
      <c r="K257" s="291"/>
      <c r="L257" s="291"/>
      <c r="M257" s="291"/>
      <c r="N257" s="291"/>
      <c r="O257" s="291"/>
      <c r="P257" s="291"/>
      <c r="Q257" s="291"/>
      <c r="R257" s="351"/>
      <c r="S257" s="351"/>
      <c r="T257" s="351"/>
      <c r="U257" s="291"/>
      <c r="V257" s="291"/>
      <c r="W257" s="291"/>
      <c r="X257" s="2"/>
      <c r="Y257" s="2"/>
      <c r="Z257" s="2"/>
      <c r="AA257" s="4"/>
    </row>
    <row r="258" spans="4:27">
      <c r="D258" s="2"/>
      <c r="E258" s="2"/>
      <c r="F258" s="2"/>
      <c r="G258" s="2"/>
      <c r="H258" s="2"/>
      <c r="I258" s="291"/>
      <c r="J258" s="291"/>
      <c r="K258" s="291"/>
      <c r="L258" s="291"/>
      <c r="M258" s="291"/>
      <c r="N258" s="291"/>
      <c r="O258" s="291"/>
      <c r="P258" s="291"/>
      <c r="Q258" s="291"/>
      <c r="R258" s="351"/>
      <c r="S258" s="351"/>
      <c r="T258" s="351"/>
      <c r="U258" s="291"/>
      <c r="V258" s="291"/>
      <c r="W258" s="291"/>
      <c r="X258" s="2"/>
      <c r="Y258" s="2"/>
      <c r="Z258" s="2"/>
      <c r="AA258" s="4"/>
    </row>
    <row r="259" spans="4:27">
      <c r="D259" s="2"/>
      <c r="E259" s="2"/>
      <c r="F259" s="2"/>
      <c r="G259" s="2"/>
      <c r="H259" s="2"/>
      <c r="I259" s="291"/>
      <c r="J259" s="291"/>
      <c r="K259" s="291"/>
      <c r="L259" s="291"/>
      <c r="M259" s="291"/>
      <c r="N259" s="291"/>
      <c r="O259" s="291"/>
      <c r="P259" s="291"/>
      <c r="Q259" s="291"/>
      <c r="R259" s="351"/>
      <c r="S259" s="351"/>
      <c r="T259" s="351"/>
      <c r="U259" s="291"/>
      <c r="V259" s="291"/>
      <c r="W259" s="291"/>
      <c r="X259" s="2"/>
      <c r="Y259" s="2"/>
      <c r="Z259" s="2"/>
      <c r="AA259" s="4"/>
    </row>
    <row r="260" spans="4:27">
      <c r="D260" s="2"/>
      <c r="E260" s="2"/>
      <c r="F260" s="2"/>
      <c r="G260" s="2"/>
      <c r="H260" s="2"/>
      <c r="I260" s="291"/>
      <c r="J260" s="291"/>
      <c r="K260" s="291"/>
      <c r="L260" s="291"/>
      <c r="M260" s="291"/>
      <c r="N260" s="291"/>
      <c r="O260" s="291"/>
      <c r="P260" s="291"/>
      <c r="Q260" s="291"/>
      <c r="R260" s="351"/>
      <c r="S260" s="351"/>
      <c r="T260" s="351"/>
      <c r="U260" s="291"/>
      <c r="V260" s="291"/>
      <c r="W260" s="291"/>
      <c r="X260" s="2"/>
      <c r="Y260" s="2"/>
      <c r="Z260" s="2"/>
      <c r="AA260" s="4"/>
    </row>
    <row r="261" spans="4:27">
      <c r="D261" s="2"/>
      <c r="E261" s="2"/>
      <c r="F261" s="2"/>
      <c r="G261" s="2"/>
      <c r="H261" s="2"/>
      <c r="I261" s="291"/>
      <c r="J261" s="291"/>
      <c r="K261" s="291"/>
      <c r="L261" s="291"/>
      <c r="M261" s="291"/>
      <c r="N261" s="291"/>
      <c r="O261" s="291"/>
      <c r="P261" s="291"/>
      <c r="Q261" s="291"/>
      <c r="R261" s="351"/>
      <c r="S261" s="351"/>
      <c r="T261" s="351"/>
      <c r="U261" s="291"/>
      <c r="V261" s="291"/>
      <c r="W261" s="291"/>
      <c r="X261" s="2"/>
      <c r="Y261" s="2"/>
      <c r="Z261" s="2"/>
      <c r="AA261" s="4"/>
    </row>
    <row r="262" spans="4:27">
      <c r="D262" s="2"/>
      <c r="E262" s="2"/>
      <c r="F262" s="2"/>
      <c r="G262" s="2"/>
      <c r="H262" s="2"/>
      <c r="I262" s="291"/>
      <c r="J262" s="291"/>
      <c r="K262" s="291"/>
      <c r="L262" s="291"/>
      <c r="M262" s="291"/>
      <c r="N262" s="291"/>
      <c r="O262" s="291"/>
      <c r="P262" s="291"/>
      <c r="Q262" s="291"/>
      <c r="R262" s="351"/>
      <c r="S262" s="351"/>
      <c r="T262" s="351"/>
      <c r="U262" s="291"/>
      <c r="V262" s="291"/>
      <c r="W262" s="291"/>
      <c r="X262" s="2"/>
      <c r="Y262" s="2"/>
      <c r="Z262" s="2"/>
      <c r="AA262" s="4"/>
    </row>
    <row r="263" spans="4:27">
      <c r="D263" s="2"/>
      <c r="E263" s="2"/>
      <c r="F263" s="2"/>
      <c r="G263" s="2"/>
      <c r="H263" s="2"/>
      <c r="I263" s="291"/>
      <c r="J263" s="291"/>
      <c r="K263" s="291"/>
      <c r="L263" s="291"/>
      <c r="M263" s="291"/>
      <c r="N263" s="291"/>
      <c r="O263" s="291"/>
      <c r="P263" s="291"/>
      <c r="Q263" s="291"/>
      <c r="R263" s="351"/>
      <c r="S263" s="351"/>
      <c r="T263" s="351"/>
      <c r="U263" s="291"/>
      <c r="V263" s="291"/>
      <c r="W263" s="291"/>
      <c r="X263" s="2"/>
      <c r="Y263" s="2"/>
      <c r="Z263" s="2"/>
      <c r="AA263" s="4"/>
    </row>
    <row r="264" spans="4:27">
      <c r="D264" s="2"/>
      <c r="E264" s="2"/>
      <c r="F264" s="2"/>
      <c r="G264" s="2"/>
      <c r="H264" s="2"/>
      <c r="I264" s="291"/>
      <c r="J264" s="291"/>
      <c r="K264" s="291"/>
      <c r="L264" s="291"/>
      <c r="M264" s="291"/>
      <c r="N264" s="291"/>
      <c r="O264" s="291"/>
      <c r="P264" s="291"/>
      <c r="Q264" s="291"/>
      <c r="R264" s="351"/>
      <c r="S264" s="351"/>
      <c r="T264" s="351"/>
      <c r="U264" s="291"/>
      <c r="V264" s="291"/>
      <c r="W264" s="291"/>
      <c r="X264" s="2"/>
      <c r="Y264" s="2"/>
      <c r="Z264" s="2"/>
      <c r="AA264" s="4"/>
    </row>
    <row r="265" spans="4:27">
      <c r="D265" s="2"/>
      <c r="E265" s="2"/>
      <c r="F265" s="2"/>
      <c r="G265" s="2"/>
      <c r="H265" s="2"/>
      <c r="I265" s="291"/>
      <c r="J265" s="291"/>
      <c r="K265" s="291"/>
      <c r="L265" s="291"/>
      <c r="M265" s="291"/>
      <c r="N265" s="291"/>
      <c r="O265" s="291"/>
      <c r="P265" s="291"/>
      <c r="Q265" s="291"/>
      <c r="R265" s="351"/>
      <c r="S265" s="351"/>
      <c r="T265" s="351"/>
      <c r="U265" s="291"/>
      <c r="V265" s="291"/>
      <c r="W265" s="291"/>
      <c r="X265" s="2"/>
      <c r="Y265" s="2"/>
      <c r="Z265" s="2"/>
      <c r="AA265" s="4"/>
    </row>
    <row r="266" spans="4:27">
      <c r="D266" s="2"/>
      <c r="E266" s="2"/>
      <c r="F266" s="2"/>
      <c r="G266" s="2"/>
      <c r="H266" s="2"/>
      <c r="I266" s="291"/>
      <c r="J266" s="291"/>
      <c r="K266" s="291"/>
      <c r="L266" s="291"/>
      <c r="M266" s="291"/>
      <c r="N266" s="291"/>
      <c r="O266" s="291"/>
      <c r="P266" s="291"/>
      <c r="Q266" s="291"/>
      <c r="R266" s="351"/>
      <c r="S266" s="351"/>
      <c r="T266" s="351"/>
      <c r="U266" s="291"/>
      <c r="V266" s="291"/>
      <c r="W266" s="291"/>
      <c r="X266" s="2"/>
      <c r="Y266" s="2"/>
      <c r="Z266" s="2"/>
      <c r="AA266" s="4"/>
    </row>
    <row r="267" spans="4:27">
      <c r="D267" s="2"/>
      <c r="E267" s="2"/>
      <c r="F267" s="2"/>
      <c r="G267" s="2"/>
      <c r="H267" s="2"/>
      <c r="I267" s="291"/>
      <c r="J267" s="291"/>
      <c r="K267" s="291"/>
      <c r="L267" s="291"/>
      <c r="M267" s="291"/>
      <c r="N267" s="291"/>
      <c r="O267" s="291"/>
      <c r="P267" s="291"/>
      <c r="Q267" s="291"/>
      <c r="R267" s="351"/>
      <c r="S267" s="351"/>
      <c r="T267" s="351"/>
      <c r="U267" s="291"/>
      <c r="V267" s="291"/>
      <c r="W267" s="291"/>
      <c r="X267" s="2"/>
      <c r="Y267" s="2"/>
      <c r="Z267" s="2"/>
      <c r="AA267" s="4"/>
    </row>
    <row r="268" spans="4:27">
      <c r="D268" s="2"/>
      <c r="E268" s="2"/>
      <c r="F268" s="2"/>
      <c r="G268" s="2"/>
      <c r="H268" s="2"/>
      <c r="I268" s="291"/>
      <c r="J268" s="291"/>
      <c r="K268" s="291"/>
      <c r="L268" s="291"/>
      <c r="M268" s="291"/>
      <c r="N268" s="291"/>
      <c r="O268" s="291"/>
      <c r="P268" s="291"/>
      <c r="Q268" s="291"/>
      <c r="R268" s="351"/>
      <c r="S268" s="351"/>
      <c r="T268" s="351"/>
      <c r="U268" s="291"/>
      <c r="V268" s="291"/>
      <c r="W268" s="291"/>
      <c r="X268" s="2"/>
      <c r="Y268" s="2"/>
      <c r="Z268" s="2"/>
      <c r="AA268" s="4"/>
    </row>
    <row r="269" spans="4:27">
      <c r="D269" s="2"/>
      <c r="E269" s="2"/>
      <c r="F269" s="2"/>
      <c r="G269" s="2"/>
      <c r="H269" s="2"/>
      <c r="I269" s="291"/>
      <c r="J269" s="291"/>
      <c r="K269" s="291"/>
      <c r="L269" s="291"/>
      <c r="M269" s="291"/>
      <c r="N269" s="291"/>
      <c r="O269" s="291"/>
      <c r="P269" s="291"/>
      <c r="Q269" s="291"/>
      <c r="R269" s="351"/>
      <c r="S269" s="351"/>
      <c r="T269" s="351"/>
      <c r="U269" s="291"/>
      <c r="V269" s="291"/>
      <c r="W269" s="291"/>
      <c r="X269" s="2"/>
      <c r="Y269" s="2"/>
      <c r="Z269" s="2"/>
      <c r="AA269" s="4"/>
    </row>
    <row r="270" spans="4:27">
      <c r="D270" s="2"/>
      <c r="E270" s="2"/>
      <c r="F270" s="2"/>
      <c r="G270" s="2"/>
      <c r="H270" s="2"/>
      <c r="I270" s="291"/>
      <c r="J270" s="291"/>
      <c r="K270" s="291"/>
      <c r="L270" s="291"/>
      <c r="M270" s="291"/>
      <c r="N270" s="291"/>
      <c r="O270" s="291"/>
      <c r="P270" s="291"/>
      <c r="Q270" s="291"/>
      <c r="R270" s="351"/>
      <c r="S270" s="351"/>
      <c r="T270" s="351"/>
      <c r="U270" s="291"/>
      <c r="V270" s="291"/>
      <c r="W270" s="291"/>
      <c r="X270" s="2"/>
      <c r="Y270" s="2"/>
      <c r="Z270" s="2"/>
      <c r="AA270" s="4"/>
    </row>
    <row r="271" spans="4:27">
      <c r="D271" s="2"/>
      <c r="E271" s="2"/>
      <c r="F271" s="2"/>
      <c r="G271" s="2"/>
      <c r="H271" s="2"/>
      <c r="I271" s="291"/>
      <c r="J271" s="291"/>
      <c r="K271" s="291"/>
      <c r="L271" s="291"/>
      <c r="M271" s="291"/>
      <c r="N271" s="291"/>
      <c r="O271" s="291"/>
      <c r="P271" s="291"/>
      <c r="Q271" s="291"/>
      <c r="R271" s="351"/>
      <c r="S271" s="351"/>
      <c r="T271" s="351"/>
      <c r="U271" s="291"/>
      <c r="V271" s="291"/>
      <c r="W271" s="291"/>
      <c r="X271" s="2"/>
      <c r="Y271" s="2"/>
      <c r="Z271" s="2"/>
      <c r="AA271" s="4"/>
    </row>
    <row r="272" spans="4:27">
      <c r="D272" s="2"/>
      <c r="E272" s="2"/>
      <c r="F272" s="2"/>
      <c r="G272" s="2"/>
      <c r="H272" s="2"/>
      <c r="I272" s="291"/>
      <c r="J272" s="291"/>
      <c r="K272" s="291"/>
      <c r="L272" s="291"/>
      <c r="M272" s="291"/>
      <c r="N272" s="291"/>
      <c r="O272" s="291"/>
      <c r="P272" s="291"/>
      <c r="Q272" s="291"/>
      <c r="R272" s="351"/>
      <c r="S272" s="351"/>
      <c r="T272" s="351"/>
      <c r="U272" s="291"/>
      <c r="V272" s="291"/>
      <c r="W272" s="291"/>
      <c r="X272" s="2"/>
      <c r="Y272" s="2"/>
      <c r="Z272" s="2"/>
      <c r="AA272" s="4"/>
    </row>
    <row r="273" spans="4:27">
      <c r="D273" s="2"/>
      <c r="E273" s="2"/>
      <c r="F273" s="2"/>
      <c r="G273" s="2"/>
      <c r="H273" s="2"/>
      <c r="I273" s="291"/>
      <c r="J273" s="291"/>
      <c r="K273" s="291"/>
      <c r="L273" s="291"/>
      <c r="M273" s="291"/>
      <c r="N273" s="291"/>
      <c r="O273" s="291"/>
      <c r="P273" s="291"/>
      <c r="Q273" s="291"/>
      <c r="R273" s="351"/>
      <c r="S273" s="351"/>
      <c r="T273" s="351"/>
      <c r="U273" s="291"/>
      <c r="V273" s="291"/>
      <c r="W273" s="291"/>
      <c r="X273" s="2"/>
      <c r="Y273" s="2"/>
      <c r="Z273" s="2"/>
      <c r="AA273" s="4"/>
    </row>
    <row r="274" spans="4:27">
      <c r="D274" s="2"/>
      <c r="E274" s="2"/>
      <c r="F274" s="2"/>
      <c r="G274" s="2"/>
      <c r="H274" s="2"/>
      <c r="I274" s="291"/>
      <c r="J274" s="291"/>
      <c r="K274" s="291"/>
      <c r="L274" s="291"/>
      <c r="M274" s="291"/>
      <c r="N274" s="291"/>
      <c r="O274" s="291"/>
      <c r="P274" s="291"/>
      <c r="Q274" s="291"/>
      <c r="R274" s="351"/>
      <c r="S274" s="351"/>
      <c r="T274" s="351"/>
      <c r="U274" s="291"/>
      <c r="V274" s="291"/>
      <c r="W274" s="291"/>
      <c r="X274" s="2"/>
      <c r="Y274" s="2"/>
      <c r="Z274" s="2"/>
      <c r="AA274" s="4"/>
    </row>
    <row r="275" spans="4:27">
      <c r="D275" s="2"/>
      <c r="E275" s="2"/>
      <c r="F275" s="2"/>
      <c r="G275" s="2"/>
      <c r="H275" s="2"/>
      <c r="I275" s="291"/>
      <c r="J275" s="291"/>
      <c r="K275" s="291"/>
      <c r="L275" s="291"/>
      <c r="M275" s="291"/>
      <c r="N275" s="291"/>
      <c r="O275" s="291"/>
      <c r="P275" s="291"/>
      <c r="Q275" s="291"/>
      <c r="R275" s="351"/>
      <c r="S275" s="351"/>
      <c r="T275" s="351"/>
      <c r="U275" s="291"/>
      <c r="V275" s="291"/>
      <c r="W275" s="291"/>
      <c r="X275" s="2"/>
      <c r="Y275" s="2"/>
      <c r="Z275" s="2"/>
      <c r="AA275" s="4"/>
    </row>
    <row r="276" spans="4:27">
      <c r="D276" s="2"/>
      <c r="E276" s="2"/>
      <c r="F276" s="2"/>
      <c r="G276" s="2"/>
      <c r="H276" s="2"/>
      <c r="I276" s="291"/>
      <c r="J276" s="291"/>
      <c r="K276" s="291"/>
      <c r="L276" s="291"/>
      <c r="M276" s="291"/>
      <c r="N276" s="291"/>
      <c r="O276" s="291"/>
      <c r="P276" s="291"/>
      <c r="Q276" s="291"/>
      <c r="R276" s="351"/>
      <c r="S276" s="351"/>
      <c r="T276" s="351"/>
      <c r="U276" s="291"/>
      <c r="V276" s="291"/>
      <c r="W276" s="291"/>
      <c r="X276" s="2"/>
      <c r="Y276" s="2"/>
      <c r="Z276" s="2"/>
      <c r="AA276" s="4"/>
    </row>
    <row r="277" spans="4:27">
      <c r="D277" s="2"/>
      <c r="E277" s="2"/>
      <c r="F277" s="2"/>
      <c r="G277" s="2"/>
      <c r="H277" s="2"/>
      <c r="I277" s="291"/>
      <c r="J277" s="291"/>
      <c r="K277" s="291"/>
      <c r="L277" s="291"/>
      <c r="M277" s="291"/>
      <c r="N277" s="291"/>
      <c r="O277" s="291"/>
      <c r="P277" s="291"/>
      <c r="Q277" s="291"/>
      <c r="R277" s="351"/>
      <c r="S277" s="351"/>
      <c r="T277" s="351"/>
      <c r="U277" s="291"/>
      <c r="V277" s="291"/>
      <c r="W277" s="291"/>
      <c r="X277" s="2"/>
      <c r="Y277" s="2"/>
      <c r="Z277" s="2"/>
      <c r="AA277" s="4"/>
    </row>
    <row r="278" spans="4:27">
      <c r="D278" s="2"/>
      <c r="E278" s="2"/>
      <c r="F278" s="2"/>
      <c r="G278" s="2"/>
      <c r="H278" s="2"/>
      <c r="I278" s="291"/>
      <c r="J278" s="291"/>
      <c r="K278" s="291"/>
      <c r="L278" s="291"/>
      <c r="M278" s="291"/>
      <c r="N278" s="291"/>
      <c r="O278" s="291"/>
      <c r="P278" s="291"/>
      <c r="Q278" s="291"/>
      <c r="R278" s="351"/>
      <c r="S278" s="351"/>
      <c r="T278" s="351"/>
      <c r="U278" s="291"/>
      <c r="V278" s="291"/>
      <c r="W278" s="291"/>
      <c r="X278" s="2"/>
      <c r="Y278" s="2"/>
      <c r="Z278" s="2"/>
      <c r="AA278" s="4"/>
    </row>
    <row r="279" spans="4:27">
      <c r="D279" s="2"/>
      <c r="E279" s="2"/>
      <c r="F279" s="2"/>
      <c r="G279" s="2"/>
      <c r="H279" s="2"/>
      <c r="I279" s="291"/>
      <c r="J279" s="291"/>
      <c r="K279" s="291"/>
      <c r="L279" s="291"/>
      <c r="M279" s="291"/>
      <c r="N279" s="291"/>
      <c r="O279" s="291"/>
      <c r="P279" s="291"/>
      <c r="Q279" s="291"/>
      <c r="R279" s="351"/>
      <c r="S279" s="351"/>
      <c r="T279" s="351"/>
      <c r="U279" s="291"/>
      <c r="V279" s="291"/>
      <c r="W279" s="291"/>
      <c r="X279" s="2"/>
      <c r="Y279" s="2"/>
      <c r="Z279" s="2"/>
      <c r="AA279" s="4"/>
    </row>
    <row r="280" spans="4:27">
      <c r="D280" s="2"/>
      <c r="E280" s="2"/>
      <c r="F280" s="2"/>
      <c r="G280" s="2"/>
      <c r="H280" s="2"/>
      <c r="I280" s="291"/>
      <c r="J280" s="291"/>
      <c r="K280" s="291"/>
      <c r="L280" s="291"/>
      <c r="M280" s="291"/>
      <c r="N280" s="291"/>
      <c r="O280" s="291"/>
      <c r="P280" s="291"/>
      <c r="Q280" s="291"/>
      <c r="R280" s="351"/>
      <c r="S280" s="351"/>
      <c r="T280" s="351"/>
      <c r="U280" s="291"/>
      <c r="V280" s="291"/>
      <c r="W280" s="291"/>
      <c r="X280" s="2"/>
      <c r="Y280" s="2"/>
      <c r="Z280" s="2"/>
      <c r="AA280" s="4"/>
    </row>
    <row r="281" spans="4:27">
      <c r="D281" s="2"/>
      <c r="E281" s="2"/>
      <c r="F281" s="2"/>
      <c r="G281" s="2"/>
      <c r="H281" s="2"/>
      <c r="I281" s="291"/>
      <c r="J281" s="291"/>
      <c r="K281" s="291"/>
      <c r="L281" s="291"/>
      <c r="M281" s="291"/>
      <c r="N281" s="291"/>
      <c r="O281" s="291"/>
      <c r="P281" s="291"/>
      <c r="Q281" s="291"/>
      <c r="R281" s="351"/>
      <c r="S281" s="351"/>
      <c r="T281" s="351"/>
      <c r="U281" s="291"/>
      <c r="V281" s="291"/>
      <c r="W281" s="291"/>
      <c r="X281" s="2"/>
      <c r="Y281" s="2"/>
      <c r="Z281" s="2"/>
      <c r="AA281" s="4"/>
    </row>
    <row r="282" spans="4:27">
      <c r="D282" s="2"/>
      <c r="E282" s="2"/>
      <c r="F282" s="2"/>
      <c r="G282" s="2"/>
      <c r="H282" s="2"/>
      <c r="I282" s="291"/>
      <c r="J282" s="291"/>
      <c r="K282" s="291"/>
      <c r="L282" s="291"/>
      <c r="M282" s="291"/>
      <c r="N282" s="291"/>
      <c r="O282" s="291"/>
      <c r="P282" s="291"/>
      <c r="Q282" s="291"/>
      <c r="R282" s="351"/>
      <c r="S282" s="351"/>
      <c r="T282" s="351"/>
      <c r="U282" s="291"/>
      <c r="V282" s="291"/>
      <c r="W282" s="291"/>
      <c r="X282" s="2"/>
      <c r="Y282" s="2"/>
      <c r="Z282" s="2"/>
      <c r="AA282" s="4"/>
    </row>
    <row r="283" spans="4:27">
      <c r="D283" s="2"/>
      <c r="E283" s="2"/>
      <c r="F283" s="2"/>
      <c r="G283" s="2"/>
      <c r="H283" s="2"/>
      <c r="I283" s="291"/>
      <c r="J283" s="291"/>
      <c r="K283" s="291"/>
      <c r="L283" s="291"/>
      <c r="M283" s="291"/>
      <c r="N283" s="291"/>
      <c r="O283" s="291"/>
      <c r="P283" s="291"/>
      <c r="Q283" s="291"/>
      <c r="R283" s="351"/>
      <c r="S283" s="351"/>
      <c r="T283" s="351"/>
      <c r="U283" s="291"/>
      <c r="V283" s="291"/>
      <c r="W283" s="291"/>
      <c r="X283" s="2"/>
      <c r="Y283" s="2"/>
      <c r="Z283" s="2"/>
      <c r="AA283" s="4"/>
    </row>
    <row r="284" spans="4:27">
      <c r="D284" s="2"/>
      <c r="E284" s="2"/>
      <c r="F284" s="2"/>
      <c r="G284" s="2"/>
      <c r="H284" s="2"/>
      <c r="I284" s="291"/>
      <c r="J284" s="291"/>
      <c r="K284" s="291"/>
      <c r="L284" s="291"/>
      <c r="M284" s="291"/>
      <c r="N284" s="291"/>
      <c r="O284" s="291"/>
      <c r="P284" s="291"/>
      <c r="Q284" s="291"/>
      <c r="R284" s="351"/>
      <c r="S284" s="351"/>
      <c r="T284" s="351"/>
      <c r="U284" s="291"/>
      <c r="V284" s="291"/>
      <c r="W284" s="291"/>
      <c r="X284" s="2"/>
      <c r="Y284" s="2"/>
      <c r="Z284" s="2"/>
      <c r="AA284" s="4"/>
    </row>
    <row r="285" spans="4:27">
      <c r="D285" s="2"/>
      <c r="E285" s="2"/>
      <c r="F285" s="2"/>
      <c r="G285" s="2"/>
      <c r="H285" s="2"/>
      <c r="I285" s="291"/>
      <c r="J285" s="291"/>
      <c r="K285" s="291"/>
      <c r="L285" s="291"/>
      <c r="M285" s="291"/>
      <c r="N285" s="291"/>
      <c r="O285" s="291"/>
      <c r="P285" s="291"/>
      <c r="Q285" s="291"/>
      <c r="R285" s="351"/>
      <c r="S285" s="351"/>
      <c r="T285" s="351"/>
      <c r="U285" s="291"/>
      <c r="V285" s="291"/>
      <c r="W285" s="291"/>
      <c r="X285" s="2"/>
      <c r="Y285" s="2"/>
      <c r="Z285" s="2"/>
      <c r="AA285" s="4"/>
    </row>
    <row r="286" spans="4:27">
      <c r="D286" s="2"/>
      <c r="E286" s="2"/>
      <c r="F286" s="2"/>
      <c r="G286" s="2"/>
      <c r="H286" s="2"/>
      <c r="I286" s="291"/>
      <c r="J286" s="291"/>
      <c r="K286" s="291"/>
      <c r="L286" s="291"/>
      <c r="M286" s="291"/>
      <c r="N286" s="291"/>
      <c r="O286" s="291"/>
      <c r="P286" s="291"/>
      <c r="Q286" s="291"/>
      <c r="R286" s="351"/>
      <c r="S286" s="351"/>
      <c r="T286" s="351"/>
      <c r="U286" s="291"/>
      <c r="V286" s="291"/>
      <c r="W286" s="291"/>
      <c r="X286" s="2"/>
      <c r="Y286" s="2"/>
      <c r="Z286" s="2"/>
      <c r="AA286" s="4"/>
    </row>
    <row r="287" spans="4:27">
      <c r="D287" s="2"/>
      <c r="E287" s="2"/>
      <c r="F287" s="2"/>
      <c r="G287" s="2"/>
      <c r="H287" s="2"/>
      <c r="I287" s="291"/>
      <c r="J287" s="291"/>
      <c r="K287" s="291"/>
      <c r="L287" s="291"/>
      <c r="M287" s="291"/>
      <c r="N287" s="291"/>
      <c r="O287" s="291"/>
      <c r="P287" s="291"/>
      <c r="Q287" s="291"/>
      <c r="R287" s="351"/>
      <c r="S287" s="351"/>
      <c r="T287" s="351"/>
      <c r="U287" s="291"/>
      <c r="V287" s="291"/>
      <c r="W287" s="291"/>
      <c r="X287" s="2"/>
      <c r="Y287" s="2"/>
      <c r="Z287" s="2"/>
      <c r="AA287" s="4"/>
    </row>
    <row r="288" spans="4:27">
      <c r="D288" s="2"/>
      <c r="E288" s="2"/>
      <c r="F288" s="2"/>
      <c r="G288" s="2"/>
      <c r="H288" s="2"/>
      <c r="I288" s="291"/>
      <c r="J288" s="291"/>
      <c r="K288" s="291"/>
      <c r="L288" s="291"/>
      <c r="M288" s="291"/>
      <c r="N288" s="291"/>
      <c r="O288" s="291"/>
      <c r="P288" s="291"/>
      <c r="Q288" s="291"/>
      <c r="R288" s="351"/>
      <c r="S288" s="351"/>
      <c r="T288" s="351"/>
      <c r="U288" s="291"/>
      <c r="V288" s="291"/>
      <c r="W288" s="291"/>
      <c r="X288" s="2"/>
      <c r="Y288" s="2"/>
      <c r="Z288" s="2"/>
      <c r="AA288" s="4"/>
    </row>
    <row r="289" spans="4:27">
      <c r="D289" s="2"/>
      <c r="E289" s="2"/>
      <c r="F289" s="2"/>
      <c r="G289" s="2"/>
      <c r="H289" s="2"/>
      <c r="I289" s="291"/>
      <c r="J289" s="291"/>
      <c r="K289" s="291"/>
      <c r="L289" s="291"/>
      <c r="M289" s="291"/>
      <c r="N289" s="291"/>
      <c r="O289" s="291"/>
      <c r="P289" s="291"/>
      <c r="Q289" s="291"/>
      <c r="R289" s="351"/>
      <c r="S289" s="351"/>
      <c r="T289" s="351"/>
      <c r="U289" s="291"/>
      <c r="V289" s="291"/>
      <c r="W289" s="291"/>
      <c r="X289" s="2"/>
      <c r="Y289" s="2"/>
      <c r="Z289" s="2"/>
      <c r="AA289" s="4"/>
    </row>
    <row r="290" spans="4:27">
      <c r="D290" s="2"/>
      <c r="E290" s="2"/>
      <c r="F290" s="2"/>
      <c r="G290" s="2"/>
      <c r="H290" s="2"/>
      <c r="I290" s="291"/>
      <c r="J290" s="291"/>
      <c r="K290" s="291"/>
      <c r="L290" s="291"/>
      <c r="M290" s="291"/>
      <c r="N290" s="291"/>
      <c r="O290" s="291"/>
      <c r="P290" s="291"/>
      <c r="Q290" s="291"/>
      <c r="R290" s="351"/>
      <c r="S290" s="351"/>
      <c r="T290" s="351"/>
      <c r="U290" s="291"/>
      <c r="V290" s="291"/>
      <c r="W290" s="291"/>
      <c r="X290" s="2"/>
      <c r="Y290" s="2"/>
      <c r="Z290" s="2"/>
      <c r="AA290" s="4"/>
    </row>
  </sheetData>
  <mergeCells count="30">
    <mergeCell ref="D7:D8"/>
    <mergeCell ref="E7:E8"/>
    <mergeCell ref="F7:H7"/>
    <mergeCell ref="J1:AA1"/>
    <mergeCell ref="J2:AA2"/>
    <mergeCell ref="J3:AA3"/>
    <mergeCell ref="J4:AA4"/>
    <mergeCell ref="J5:AA5"/>
    <mergeCell ref="A6:AA6"/>
    <mergeCell ref="R7:T7"/>
    <mergeCell ref="A7:A8"/>
    <mergeCell ref="B7:B8"/>
    <mergeCell ref="C7:C8"/>
    <mergeCell ref="A111:AA111"/>
    <mergeCell ref="AA7:AA8"/>
    <mergeCell ref="B10:AA10"/>
    <mergeCell ref="B11:AA11"/>
    <mergeCell ref="B72:C72"/>
    <mergeCell ref="B81:AA81"/>
    <mergeCell ref="B85:C85"/>
    <mergeCell ref="B100:C100"/>
    <mergeCell ref="B89:AA89"/>
    <mergeCell ref="B93:C93"/>
    <mergeCell ref="B96:AA96"/>
    <mergeCell ref="B98:C98"/>
    <mergeCell ref="U7:W7"/>
    <mergeCell ref="X7:Z7"/>
    <mergeCell ref="I7:K7"/>
    <mergeCell ref="L7:N7"/>
    <mergeCell ref="O7:Q7"/>
  </mergeCells>
  <phoneticPr fontId="28" type="noConversion"/>
  <pageMargins left="0.70866141732283472" right="0.70866141732283472" top="0.74803149606299213" bottom="0.74803149606299213" header="0.31496062992125984" footer="0.31496062992125984"/>
  <pageSetup paperSize="9" scale="47" orientation="landscape" r:id="rId1"/>
  <colBreaks count="1" manualBreakCount="1">
    <brk id="27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AQ290"/>
  <sheetViews>
    <sheetView view="pageBreakPreview" topLeftCell="A95" zoomScale="60" workbookViewId="0">
      <selection sqref="A1:AA111"/>
    </sheetView>
  </sheetViews>
  <sheetFormatPr defaultRowHeight="15.75"/>
  <cols>
    <col min="1" max="1" width="5.85546875" style="116" customWidth="1"/>
    <col min="2" max="2" width="37.85546875" style="1" customWidth="1"/>
    <col min="3" max="3" width="14.5703125" style="1" customWidth="1"/>
    <col min="4" max="4" width="5.85546875" style="1" customWidth="1"/>
    <col min="5" max="5" width="6.140625" style="1" customWidth="1"/>
    <col min="6" max="6" width="11.42578125" style="1" customWidth="1"/>
    <col min="7" max="7" width="9.5703125" style="1" customWidth="1"/>
    <col min="8" max="8" width="13.85546875" style="1" customWidth="1"/>
    <col min="9" max="9" width="7.140625" style="253" customWidth="1"/>
    <col min="10" max="10" width="8.140625" style="253" customWidth="1"/>
    <col min="11" max="12" width="11" style="253" customWidth="1"/>
    <col min="13" max="13" width="7.28515625" style="253" customWidth="1"/>
    <col min="14" max="14" width="9" style="253" customWidth="1"/>
    <col min="15" max="15" width="7" style="253" customWidth="1"/>
    <col min="16" max="16" width="7.28515625" style="253" customWidth="1"/>
    <col min="17" max="17" width="9" style="253" customWidth="1"/>
    <col min="18" max="18" width="7.42578125" style="352" customWidth="1"/>
    <col min="19" max="19" width="8" style="352" customWidth="1"/>
    <col min="20" max="20" width="10.28515625" style="352" customWidth="1"/>
    <col min="21" max="21" width="7.42578125" style="253" customWidth="1"/>
    <col min="22" max="22" width="8" style="253" customWidth="1"/>
    <col min="23" max="23" width="10.28515625" style="253" customWidth="1"/>
    <col min="24" max="24" width="7.42578125" style="1" customWidth="1"/>
    <col min="25" max="25" width="8" style="1" customWidth="1"/>
    <col min="26" max="26" width="10.28515625" style="1" customWidth="1"/>
    <col min="27" max="27" width="14.140625" style="3" customWidth="1"/>
    <col min="28" max="28" width="44.5703125" style="5" customWidth="1"/>
    <col min="29" max="16384" width="9.140625" style="1"/>
  </cols>
  <sheetData>
    <row r="1" spans="1:41" s="3" customFormat="1">
      <c r="A1" s="117"/>
      <c r="I1" s="253"/>
      <c r="J1" s="468" t="s">
        <v>71</v>
      </c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468"/>
      <c r="Z1" s="468"/>
      <c r="AA1" s="468"/>
      <c r="AB1" s="119"/>
    </row>
    <row r="2" spans="1:41" s="3" customFormat="1">
      <c r="A2" s="117"/>
      <c r="I2" s="311"/>
      <c r="J2" s="501" t="s">
        <v>646</v>
      </c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501"/>
      <c r="AB2" s="119"/>
    </row>
    <row r="3" spans="1:41" s="3" customFormat="1">
      <c r="A3" s="117"/>
      <c r="I3" s="312"/>
      <c r="J3" s="501" t="s">
        <v>185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119"/>
    </row>
    <row r="4" spans="1:41" s="3" customFormat="1">
      <c r="A4" s="117"/>
      <c r="I4" s="254"/>
      <c r="J4" s="468" t="s">
        <v>71</v>
      </c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119"/>
    </row>
    <row r="5" spans="1:41" s="3" customFormat="1" ht="33.75" customHeight="1">
      <c r="A5" s="117"/>
      <c r="I5" s="254"/>
      <c r="J5" s="500" t="s">
        <v>335</v>
      </c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119"/>
    </row>
    <row r="6" spans="1:41" s="3" customFormat="1" ht="18.75">
      <c r="A6" s="483" t="s">
        <v>321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3"/>
      <c r="AB6" s="119"/>
    </row>
    <row r="7" spans="1:41" s="3" customFormat="1" ht="15">
      <c r="A7" s="476" t="s">
        <v>57</v>
      </c>
      <c r="B7" s="478" t="s">
        <v>64</v>
      </c>
      <c r="C7" s="499" t="s">
        <v>65</v>
      </c>
      <c r="D7" s="478" t="s">
        <v>66</v>
      </c>
      <c r="E7" s="478" t="s">
        <v>67</v>
      </c>
      <c r="F7" s="480" t="s">
        <v>58</v>
      </c>
      <c r="G7" s="480"/>
      <c r="H7" s="480"/>
      <c r="I7" s="480" t="s">
        <v>72</v>
      </c>
      <c r="J7" s="480"/>
      <c r="K7" s="480"/>
      <c r="L7" s="480" t="s">
        <v>186</v>
      </c>
      <c r="M7" s="480"/>
      <c r="N7" s="480"/>
      <c r="O7" s="480" t="s">
        <v>361</v>
      </c>
      <c r="P7" s="480"/>
      <c r="Q7" s="480"/>
      <c r="R7" s="509" t="s">
        <v>533</v>
      </c>
      <c r="S7" s="510"/>
      <c r="T7" s="511"/>
      <c r="U7" s="488" t="s">
        <v>619</v>
      </c>
      <c r="V7" s="489"/>
      <c r="W7" s="490"/>
      <c r="X7" s="488" t="s">
        <v>620</v>
      </c>
      <c r="Y7" s="489"/>
      <c r="Z7" s="490"/>
      <c r="AA7" s="478" t="s">
        <v>322</v>
      </c>
      <c r="AB7" s="119"/>
    </row>
    <row r="8" spans="1:41" s="3" customFormat="1" ht="88.5">
      <c r="A8" s="477"/>
      <c r="B8" s="479"/>
      <c r="C8" s="479"/>
      <c r="D8" s="479"/>
      <c r="E8" s="479"/>
      <c r="F8" s="255" t="s">
        <v>68</v>
      </c>
      <c r="G8" s="255" t="s">
        <v>323</v>
      </c>
      <c r="H8" s="255" t="s">
        <v>324</v>
      </c>
      <c r="I8" s="255" t="s">
        <v>68</v>
      </c>
      <c r="J8" s="255" t="s">
        <v>323</v>
      </c>
      <c r="K8" s="255" t="s">
        <v>324</v>
      </c>
      <c r="L8" s="255" t="s">
        <v>68</v>
      </c>
      <c r="M8" s="255" t="s">
        <v>323</v>
      </c>
      <c r="N8" s="255" t="s">
        <v>324</v>
      </c>
      <c r="O8" s="255" t="s">
        <v>68</v>
      </c>
      <c r="P8" s="255" t="s">
        <v>323</v>
      </c>
      <c r="Q8" s="255" t="s">
        <v>324</v>
      </c>
      <c r="R8" s="313" t="s">
        <v>68</v>
      </c>
      <c r="S8" s="313" t="s">
        <v>323</v>
      </c>
      <c r="T8" s="313" t="s">
        <v>324</v>
      </c>
      <c r="U8" s="255" t="s">
        <v>68</v>
      </c>
      <c r="V8" s="255" t="s">
        <v>323</v>
      </c>
      <c r="W8" s="255" t="s">
        <v>324</v>
      </c>
      <c r="X8" s="255" t="s">
        <v>68</v>
      </c>
      <c r="Y8" s="255" t="s">
        <v>323</v>
      </c>
      <c r="Z8" s="255" t="s">
        <v>324</v>
      </c>
      <c r="AA8" s="479"/>
      <c r="AB8" s="119"/>
    </row>
    <row r="9" spans="1:41" s="3" customFormat="1">
      <c r="A9" s="121">
        <v>1</v>
      </c>
      <c r="B9" s="256">
        <v>2</v>
      </c>
      <c r="C9" s="256">
        <v>3</v>
      </c>
      <c r="D9" s="256">
        <v>4</v>
      </c>
      <c r="E9" s="256">
        <v>5</v>
      </c>
      <c r="F9" s="256">
        <v>6</v>
      </c>
      <c r="G9" s="256">
        <v>7</v>
      </c>
      <c r="H9" s="256">
        <v>8</v>
      </c>
      <c r="I9" s="256">
        <v>9</v>
      </c>
      <c r="J9" s="256">
        <v>10</v>
      </c>
      <c r="K9" s="256">
        <v>11</v>
      </c>
      <c r="L9" s="256">
        <v>12</v>
      </c>
      <c r="M9" s="256">
        <v>13</v>
      </c>
      <c r="N9" s="256">
        <v>14</v>
      </c>
      <c r="O9" s="256">
        <v>15</v>
      </c>
      <c r="P9" s="256">
        <v>16</v>
      </c>
      <c r="Q9" s="256">
        <v>17</v>
      </c>
      <c r="R9" s="314">
        <v>18</v>
      </c>
      <c r="S9" s="314">
        <v>19</v>
      </c>
      <c r="T9" s="314">
        <v>20</v>
      </c>
      <c r="U9" s="256">
        <v>21</v>
      </c>
      <c r="V9" s="256">
        <v>22</v>
      </c>
      <c r="W9" s="256">
        <v>23</v>
      </c>
      <c r="X9" s="256">
        <v>21</v>
      </c>
      <c r="Y9" s="256">
        <v>22</v>
      </c>
      <c r="Z9" s="256">
        <v>23</v>
      </c>
      <c r="AA9" s="256">
        <v>24</v>
      </c>
      <c r="AB9" s="119"/>
    </row>
    <row r="10" spans="1:41" s="3" customFormat="1">
      <c r="A10" s="121"/>
      <c r="B10" s="485" t="s">
        <v>209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7"/>
      <c r="AB10" s="119"/>
    </row>
    <row r="11" spans="1:41" s="3" customFormat="1">
      <c r="A11" s="121" t="s">
        <v>319</v>
      </c>
      <c r="B11" s="461" t="s">
        <v>73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3"/>
      <c r="AB11" s="123"/>
      <c r="AC11" s="124"/>
      <c r="AD11" s="124"/>
      <c r="AE11" s="124"/>
      <c r="AF11" s="124"/>
      <c r="AG11" s="124"/>
      <c r="AH11" s="124"/>
      <c r="AI11" s="125"/>
      <c r="AJ11" s="125"/>
      <c r="AK11" s="125"/>
      <c r="AL11" s="125"/>
      <c r="AM11" s="125"/>
      <c r="AN11" s="126"/>
      <c r="AO11" s="126"/>
    </row>
    <row r="12" spans="1:41" s="3" customFormat="1" ht="51">
      <c r="A12" s="127" t="s">
        <v>59</v>
      </c>
      <c r="B12" s="424" t="s">
        <v>74</v>
      </c>
      <c r="C12" s="425"/>
      <c r="D12" s="426"/>
      <c r="E12" s="426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315"/>
      <c r="S12" s="315"/>
      <c r="T12" s="315"/>
      <c r="U12" s="257"/>
      <c r="V12" s="257"/>
      <c r="W12" s="257"/>
      <c r="X12" s="257"/>
      <c r="Y12" s="257"/>
      <c r="Z12" s="257"/>
      <c r="AA12" s="427"/>
      <c r="AB12" s="133"/>
    </row>
    <row r="13" spans="1:41" s="126" customFormat="1" ht="331.5">
      <c r="A13" s="134" t="s">
        <v>60</v>
      </c>
      <c r="B13" s="366" t="s">
        <v>39</v>
      </c>
      <c r="C13" s="370" t="s">
        <v>36</v>
      </c>
      <c r="D13" s="273" t="s">
        <v>585</v>
      </c>
      <c r="E13" s="398" t="s">
        <v>569</v>
      </c>
      <c r="F13" s="258" t="s">
        <v>417</v>
      </c>
      <c r="G13" s="259" t="s">
        <v>47</v>
      </c>
      <c r="H13" s="260">
        <v>600</v>
      </c>
      <c r="I13" s="258" t="s">
        <v>445</v>
      </c>
      <c r="J13" s="259" t="s">
        <v>46</v>
      </c>
      <c r="K13" s="260">
        <v>6800</v>
      </c>
      <c r="L13" s="258" t="s">
        <v>589</v>
      </c>
      <c r="M13" s="259" t="s">
        <v>48</v>
      </c>
      <c r="N13" s="260">
        <v>4296</v>
      </c>
      <c r="O13" s="364" t="s">
        <v>53</v>
      </c>
      <c r="P13" s="362" t="s">
        <v>51</v>
      </c>
      <c r="Q13" s="363">
        <v>1796</v>
      </c>
      <c r="R13" s="360" t="s">
        <v>18</v>
      </c>
      <c r="S13" s="360" t="s">
        <v>49</v>
      </c>
      <c r="T13" s="361">
        <v>1796</v>
      </c>
      <c r="U13" s="362" t="s">
        <v>18</v>
      </c>
      <c r="V13" s="362" t="s">
        <v>50</v>
      </c>
      <c r="W13" s="363">
        <v>1796</v>
      </c>
      <c r="X13" s="362" t="s">
        <v>44</v>
      </c>
      <c r="Y13" s="362" t="s">
        <v>52</v>
      </c>
      <c r="Z13" s="363">
        <v>1796</v>
      </c>
      <c r="AA13" s="363">
        <f>H13+K13+N13+Q13+T13+W13+Z13</f>
        <v>18880</v>
      </c>
      <c r="AB13" s="123"/>
    </row>
    <row r="14" spans="1:41" s="3" customFormat="1" ht="78.75">
      <c r="A14" s="139" t="s">
        <v>61</v>
      </c>
      <c r="B14" s="428" t="s">
        <v>75</v>
      </c>
      <c r="C14" s="399" t="s">
        <v>661</v>
      </c>
      <c r="D14" s="429" t="s">
        <v>584</v>
      </c>
      <c r="E14" s="399" t="s">
        <v>566</v>
      </c>
      <c r="F14" s="261">
        <v>0</v>
      </c>
      <c r="G14" s="262">
        <v>0</v>
      </c>
      <c r="H14" s="263">
        <v>0</v>
      </c>
      <c r="I14" s="261">
        <v>0</v>
      </c>
      <c r="J14" s="262">
        <v>0</v>
      </c>
      <c r="K14" s="263">
        <v>0</v>
      </c>
      <c r="L14" s="261">
        <v>0</v>
      </c>
      <c r="M14" s="262">
        <v>0</v>
      </c>
      <c r="N14" s="263">
        <v>0</v>
      </c>
      <c r="O14" s="261">
        <v>0</v>
      </c>
      <c r="P14" s="262">
        <v>0</v>
      </c>
      <c r="Q14" s="263">
        <v>0</v>
      </c>
      <c r="R14" s="320">
        <v>0</v>
      </c>
      <c r="S14" s="320">
        <v>0</v>
      </c>
      <c r="T14" s="321">
        <v>0</v>
      </c>
      <c r="U14" s="262">
        <v>0</v>
      </c>
      <c r="V14" s="262">
        <v>0</v>
      </c>
      <c r="W14" s="438">
        <v>0</v>
      </c>
      <c r="X14" s="439">
        <v>0</v>
      </c>
      <c r="Y14" s="440">
        <v>0</v>
      </c>
      <c r="Z14" s="438">
        <v>0</v>
      </c>
      <c r="AA14" s="363">
        <f>K14+N14+Q14+T14+W14+Z14</f>
        <v>0</v>
      </c>
      <c r="AB14" s="123"/>
    </row>
    <row r="15" spans="1:41" s="153" customFormat="1">
      <c r="A15" s="134" t="s">
        <v>62</v>
      </c>
      <c r="B15" s="410" t="s">
        <v>79</v>
      </c>
      <c r="C15" s="411"/>
      <c r="D15" s="411"/>
      <c r="E15" s="411"/>
      <c r="F15" s="264">
        <v>30</v>
      </c>
      <c r="G15" s="265"/>
      <c r="H15" s="266">
        <v>600</v>
      </c>
      <c r="I15" s="264">
        <v>235</v>
      </c>
      <c r="J15" s="265"/>
      <c r="K15" s="266">
        <v>6800</v>
      </c>
      <c r="L15" s="264">
        <v>104</v>
      </c>
      <c r="M15" s="265"/>
      <c r="N15" s="266">
        <v>4296</v>
      </c>
      <c r="O15" s="407">
        <v>26</v>
      </c>
      <c r="P15" s="408"/>
      <c r="Q15" s="409">
        <v>1796</v>
      </c>
      <c r="R15" s="435">
        <v>39</v>
      </c>
      <c r="S15" s="436"/>
      <c r="T15" s="437">
        <v>1796</v>
      </c>
      <c r="U15" s="407">
        <v>39</v>
      </c>
      <c r="V15" s="408"/>
      <c r="W15" s="409">
        <v>1796</v>
      </c>
      <c r="X15" s="407">
        <v>35</v>
      </c>
      <c r="Y15" s="408"/>
      <c r="Z15" s="409">
        <f>Z13+Z14</f>
        <v>1796</v>
      </c>
      <c r="AA15" s="409">
        <f>H15+K15+N15+Q15+T15+W15+Z15</f>
        <v>18880</v>
      </c>
      <c r="AB15" s="152"/>
    </row>
    <row r="16" spans="1:41" s="3" customFormat="1" ht="51">
      <c r="A16" s="134" t="s">
        <v>63</v>
      </c>
      <c r="B16" s="430" t="s">
        <v>80</v>
      </c>
      <c r="C16" s="267"/>
      <c r="D16" s="267"/>
      <c r="E16" s="267"/>
      <c r="F16" s="267"/>
      <c r="G16" s="268"/>
      <c r="H16" s="269"/>
      <c r="I16" s="267"/>
      <c r="J16" s="268"/>
      <c r="K16" s="269"/>
      <c r="L16" s="267"/>
      <c r="M16" s="268"/>
      <c r="N16" s="269"/>
      <c r="O16" s="267"/>
      <c r="P16" s="268"/>
      <c r="Q16" s="269"/>
      <c r="R16" s="325"/>
      <c r="S16" s="326"/>
      <c r="T16" s="327"/>
      <c r="U16" s="267"/>
      <c r="V16" s="268"/>
      <c r="W16" s="269"/>
      <c r="X16" s="267"/>
      <c r="Y16" s="268"/>
      <c r="Z16" s="269"/>
      <c r="AA16" s="269"/>
      <c r="AB16" s="119"/>
    </row>
    <row r="17" spans="1:28" s="3" customFormat="1" ht="25.5">
      <c r="A17" s="134" t="s">
        <v>92</v>
      </c>
      <c r="B17" s="415" t="s">
        <v>204</v>
      </c>
      <c r="C17" s="267"/>
      <c r="D17" s="267"/>
      <c r="E17" s="267"/>
      <c r="F17" s="267"/>
      <c r="G17" s="268"/>
      <c r="H17" s="269"/>
      <c r="I17" s="267"/>
      <c r="J17" s="268"/>
      <c r="K17" s="269"/>
      <c r="L17" s="267"/>
      <c r="M17" s="268"/>
      <c r="N17" s="269"/>
      <c r="O17" s="267"/>
      <c r="P17" s="268"/>
      <c r="Q17" s="269"/>
      <c r="R17" s="325"/>
      <c r="S17" s="326"/>
      <c r="T17" s="327"/>
      <c r="U17" s="267"/>
      <c r="V17" s="268"/>
      <c r="W17" s="269"/>
      <c r="X17" s="267"/>
      <c r="Y17" s="268"/>
      <c r="Z17" s="269"/>
      <c r="AA17" s="269"/>
      <c r="AB17" s="119"/>
    </row>
    <row r="18" spans="1:28" s="253" customFormat="1" ht="101.25">
      <c r="A18" s="395" t="s">
        <v>93</v>
      </c>
      <c r="B18" s="415" t="s">
        <v>81</v>
      </c>
      <c r="C18" s="398" t="s">
        <v>678</v>
      </c>
      <c r="D18" s="273" t="s">
        <v>584</v>
      </c>
      <c r="E18" s="398" t="s">
        <v>567</v>
      </c>
      <c r="F18" s="272" t="s">
        <v>356</v>
      </c>
      <c r="G18" s="273" t="s">
        <v>357</v>
      </c>
      <c r="H18" s="260">
        <v>222</v>
      </c>
      <c r="I18" s="270">
        <v>0</v>
      </c>
      <c r="J18" s="271">
        <v>0</v>
      </c>
      <c r="K18" s="260">
        <v>0</v>
      </c>
      <c r="L18" s="270">
        <v>0</v>
      </c>
      <c r="M18" s="271">
        <v>0</v>
      </c>
      <c r="N18" s="260">
        <v>0</v>
      </c>
      <c r="O18" s="270">
        <v>0</v>
      </c>
      <c r="P18" s="271">
        <v>0</v>
      </c>
      <c r="Q18" s="260">
        <v>0</v>
      </c>
      <c r="R18" s="336" t="s">
        <v>327</v>
      </c>
      <c r="S18" s="337" t="s">
        <v>537</v>
      </c>
      <c r="T18" s="318">
        <v>256</v>
      </c>
      <c r="U18" s="272">
        <v>0</v>
      </c>
      <c r="V18" s="273">
        <v>0</v>
      </c>
      <c r="W18" s="260">
        <v>0</v>
      </c>
      <c r="X18" s="272">
        <v>0</v>
      </c>
      <c r="Y18" s="273">
        <v>0</v>
      </c>
      <c r="Z18" s="260">
        <v>0</v>
      </c>
      <c r="AA18" s="260">
        <v>478</v>
      </c>
      <c r="AB18" s="403"/>
    </row>
    <row r="19" spans="1:28" s="253" customFormat="1" ht="112.5">
      <c r="A19" s="395" t="s">
        <v>94</v>
      </c>
      <c r="B19" s="415" t="s">
        <v>82</v>
      </c>
      <c r="C19" s="398" t="s">
        <v>662</v>
      </c>
      <c r="D19" s="273" t="s">
        <v>584</v>
      </c>
      <c r="E19" s="398" t="s">
        <v>568</v>
      </c>
      <c r="F19" s="270">
        <v>0</v>
      </c>
      <c r="G19" s="271">
        <v>0</v>
      </c>
      <c r="H19" s="260">
        <v>0</v>
      </c>
      <c r="I19" s="270">
        <v>0</v>
      </c>
      <c r="J19" s="271">
        <v>0</v>
      </c>
      <c r="K19" s="260">
        <v>0</v>
      </c>
      <c r="L19" s="270">
        <v>0</v>
      </c>
      <c r="M19" s="271">
        <v>0</v>
      </c>
      <c r="N19" s="260">
        <v>0</v>
      </c>
      <c r="O19" s="270">
        <v>0</v>
      </c>
      <c r="P19" s="271">
        <v>0</v>
      </c>
      <c r="Q19" s="260">
        <v>0</v>
      </c>
      <c r="R19" s="336">
        <v>0</v>
      </c>
      <c r="S19" s="337">
        <v>0</v>
      </c>
      <c r="T19" s="318">
        <v>0</v>
      </c>
      <c r="U19" s="272">
        <v>0</v>
      </c>
      <c r="V19" s="273">
        <v>0</v>
      </c>
      <c r="W19" s="260">
        <v>0</v>
      </c>
      <c r="X19" s="272">
        <v>0</v>
      </c>
      <c r="Y19" s="273">
        <v>0</v>
      </c>
      <c r="Z19" s="260">
        <v>0</v>
      </c>
      <c r="AA19" s="260">
        <v>0</v>
      </c>
      <c r="AB19" s="403"/>
    </row>
    <row r="20" spans="1:28" s="253" customFormat="1" ht="123.75">
      <c r="A20" s="395" t="s">
        <v>95</v>
      </c>
      <c r="B20" s="415" t="s">
        <v>83</v>
      </c>
      <c r="C20" s="400" t="s">
        <v>565</v>
      </c>
      <c r="D20" s="273" t="s">
        <v>584</v>
      </c>
      <c r="E20" s="398" t="s">
        <v>570</v>
      </c>
      <c r="F20" s="270">
        <v>0</v>
      </c>
      <c r="G20" s="271">
        <v>0</v>
      </c>
      <c r="H20" s="260">
        <v>0</v>
      </c>
      <c r="I20" s="272" t="s">
        <v>485</v>
      </c>
      <c r="J20" s="273" t="s">
        <v>521</v>
      </c>
      <c r="K20" s="260">
        <v>426</v>
      </c>
      <c r="L20" s="270">
        <v>0</v>
      </c>
      <c r="M20" s="271">
        <v>0</v>
      </c>
      <c r="N20" s="260">
        <v>0</v>
      </c>
      <c r="O20" s="270">
        <v>0</v>
      </c>
      <c r="P20" s="271">
        <v>0</v>
      </c>
      <c r="Q20" s="260">
        <v>0</v>
      </c>
      <c r="R20" s="328">
        <v>0</v>
      </c>
      <c r="S20" s="329">
        <v>0</v>
      </c>
      <c r="T20" s="318">
        <v>0</v>
      </c>
      <c r="U20" s="270">
        <v>0</v>
      </c>
      <c r="V20" s="271">
        <v>0</v>
      </c>
      <c r="W20" s="260">
        <v>0</v>
      </c>
      <c r="X20" s="270">
        <v>0</v>
      </c>
      <c r="Y20" s="271">
        <v>0</v>
      </c>
      <c r="Z20" s="260">
        <v>0</v>
      </c>
      <c r="AA20" s="260">
        <v>426</v>
      </c>
      <c r="AB20" s="416"/>
    </row>
    <row r="21" spans="1:28" s="3" customFormat="1" ht="78.75">
      <c r="A21" s="134" t="s">
        <v>96</v>
      </c>
      <c r="B21" s="158" t="s">
        <v>190</v>
      </c>
      <c r="C21" s="135" t="s">
        <v>318</v>
      </c>
      <c r="D21" s="113" t="s">
        <v>584</v>
      </c>
      <c r="E21" s="135" t="s">
        <v>571</v>
      </c>
      <c r="F21" s="112" t="s">
        <v>329</v>
      </c>
      <c r="G21" s="113" t="s">
        <v>403</v>
      </c>
      <c r="H21" s="115">
        <v>101</v>
      </c>
      <c r="I21" s="270">
        <v>0</v>
      </c>
      <c r="J21" s="273">
        <v>0</v>
      </c>
      <c r="K21" s="260">
        <v>0</v>
      </c>
      <c r="L21" s="270">
        <v>0</v>
      </c>
      <c r="M21" s="271">
        <v>0</v>
      </c>
      <c r="N21" s="260">
        <v>0</v>
      </c>
      <c r="O21" s="270">
        <v>0</v>
      </c>
      <c r="P21" s="271">
        <v>0</v>
      </c>
      <c r="Q21" s="260">
        <v>0</v>
      </c>
      <c r="R21" s="328">
        <v>0</v>
      </c>
      <c r="S21" s="329">
        <v>0</v>
      </c>
      <c r="T21" s="318">
        <v>0</v>
      </c>
      <c r="U21" s="270">
        <v>0</v>
      </c>
      <c r="V21" s="271">
        <v>0</v>
      </c>
      <c r="W21" s="260">
        <v>0</v>
      </c>
      <c r="X21" s="159">
        <v>0</v>
      </c>
      <c r="Y21" s="160">
        <v>0</v>
      </c>
      <c r="Z21" s="115">
        <v>0</v>
      </c>
      <c r="AA21" s="115">
        <v>101</v>
      </c>
      <c r="AB21" s="119"/>
    </row>
    <row r="22" spans="1:28" s="3" customFormat="1" ht="112.5">
      <c r="A22" s="134" t="s">
        <v>97</v>
      </c>
      <c r="B22" s="158" t="s">
        <v>563</v>
      </c>
      <c r="C22" s="135" t="s">
        <v>663</v>
      </c>
      <c r="D22" s="113" t="s">
        <v>584</v>
      </c>
      <c r="E22" s="135" t="s">
        <v>568</v>
      </c>
      <c r="F22" s="159">
        <v>0</v>
      </c>
      <c r="G22" s="160">
        <v>0</v>
      </c>
      <c r="H22" s="115">
        <v>0</v>
      </c>
      <c r="I22" s="270">
        <v>0</v>
      </c>
      <c r="J22" s="273">
        <v>0</v>
      </c>
      <c r="K22" s="260">
        <v>0</v>
      </c>
      <c r="L22" s="270">
        <v>0</v>
      </c>
      <c r="M22" s="271">
        <v>0</v>
      </c>
      <c r="N22" s="260">
        <v>0</v>
      </c>
      <c r="O22" s="270">
        <v>0</v>
      </c>
      <c r="P22" s="271">
        <v>0</v>
      </c>
      <c r="Q22" s="260">
        <v>0</v>
      </c>
      <c r="R22" s="328">
        <v>0</v>
      </c>
      <c r="S22" s="329">
        <v>0</v>
      </c>
      <c r="T22" s="318">
        <v>0</v>
      </c>
      <c r="U22" s="270">
        <v>0</v>
      </c>
      <c r="V22" s="271">
        <v>0</v>
      </c>
      <c r="W22" s="260">
        <v>0</v>
      </c>
      <c r="X22" s="159">
        <v>0</v>
      </c>
      <c r="Y22" s="160">
        <v>0</v>
      </c>
      <c r="Z22" s="115">
        <v>0</v>
      </c>
      <c r="AA22" s="115">
        <v>0</v>
      </c>
      <c r="AB22" s="119"/>
    </row>
    <row r="23" spans="1:28" s="153" customFormat="1">
      <c r="A23" s="134" t="s">
        <v>99</v>
      </c>
      <c r="B23" s="147" t="s">
        <v>122</v>
      </c>
      <c r="C23" s="148"/>
      <c r="D23" s="148"/>
      <c r="E23" s="148"/>
      <c r="F23" s="149">
        <f>4+1</f>
        <v>5</v>
      </c>
      <c r="G23" s="150"/>
      <c r="H23" s="161">
        <v>323</v>
      </c>
      <c r="I23" s="289">
        <v>2</v>
      </c>
      <c r="J23" s="271">
        <v>0</v>
      </c>
      <c r="K23" s="292">
        <v>426</v>
      </c>
      <c r="L23" s="353">
        <v>0</v>
      </c>
      <c r="M23" s="354"/>
      <c r="N23" s="292">
        <v>0</v>
      </c>
      <c r="O23" s="353">
        <v>0</v>
      </c>
      <c r="P23" s="354"/>
      <c r="Q23" s="292">
        <v>0</v>
      </c>
      <c r="R23" s="330">
        <v>2</v>
      </c>
      <c r="S23" s="331"/>
      <c r="T23" s="332">
        <v>256</v>
      </c>
      <c r="U23" s="353">
        <v>0</v>
      </c>
      <c r="V23" s="354"/>
      <c r="W23" s="292">
        <v>0</v>
      </c>
      <c r="X23" s="162">
        <v>0</v>
      </c>
      <c r="Y23" s="163"/>
      <c r="Z23" s="161">
        <v>0</v>
      </c>
      <c r="AA23" s="161">
        <f>AA18+AA19+AA20+AA21+AA22</f>
        <v>1005</v>
      </c>
      <c r="AB23" s="422"/>
    </row>
    <row r="24" spans="1:28" s="3" customFormat="1" ht="25.5">
      <c r="A24" s="134" t="s">
        <v>100</v>
      </c>
      <c r="B24" s="72" t="s">
        <v>102</v>
      </c>
      <c r="C24" s="155"/>
      <c r="D24" s="155"/>
      <c r="E24" s="155"/>
      <c r="F24" s="155"/>
      <c r="G24" s="156"/>
      <c r="H24" s="157"/>
      <c r="I24" s="267"/>
      <c r="J24" s="268"/>
      <c r="K24" s="269"/>
      <c r="L24" s="267"/>
      <c r="M24" s="268"/>
      <c r="N24" s="269"/>
      <c r="O24" s="267"/>
      <c r="P24" s="268"/>
      <c r="Q24" s="269"/>
      <c r="R24" s="325"/>
      <c r="S24" s="326"/>
      <c r="T24" s="327"/>
      <c r="U24" s="267"/>
      <c r="V24" s="268"/>
      <c r="W24" s="269"/>
      <c r="X24" s="155"/>
      <c r="Y24" s="156"/>
      <c r="Z24" s="157"/>
      <c r="AA24" s="157"/>
      <c r="AB24" s="119"/>
    </row>
    <row r="25" spans="1:28" s="253" customFormat="1" ht="78.75">
      <c r="A25" s="395" t="s">
        <v>101</v>
      </c>
      <c r="B25" s="404" t="s">
        <v>81</v>
      </c>
      <c r="C25" s="398" t="s">
        <v>103</v>
      </c>
      <c r="D25" s="273" t="s">
        <v>584</v>
      </c>
      <c r="E25" s="398" t="s">
        <v>573</v>
      </c>
      <c r="F25" s="272" t="s">
        <v>404</v>
      </c>
      <c r="G25" s="273" t="s">
        <v>414</v>
      </c>
      <c r="H25" s="260">
        <v>56</v>
      </c>
      <c r="I25" s="272" t="s">
        <v>498</v>
      </c>
      <c r="J25" s="273" t="s">
        <v>499</v>
      </c>
      <c r="K25" s="260">
        <v>192.5</v>
      </c>
      <c r="L25" s="270">
        <v>0</v>
      </c>
      <c r="M25" s="271">
        <v>0</v>
      </c>
      <c r="N25" s="260">
        <v>0</v>
      </c>
      <c r="O25" s="270">
        <v>0</v>
      </c>
      <c r="P25" s="271">
        <v>0</v>
      </c>
      <c r="Q25" s="260">
        <v>0</v>
      </c>
      <c r="R25" s="336">
        <v>0</v>
      </c>
      <c r="S25" s="337">
        <v>0</v>
      </c>
      <c r="T25" s="338">
        <v>0</v>
      </c>
      <c r="U25" s="272">
        <v>0</v>
      </c>
      <c r="V25" s="273">
        <v>0</v>
      </c>
      <c r="W25" s="277">
        <v>0</v>
      </c>
      <c r="X25" s="272">
        <v>0</v>
      </c>
      <c r="Y25" s="273">
        <v>0</v>
      </c>
      <c r="Z25" s="277">
        <v>0</v>
      </c>
      <c r="AA25" s="260">
        <v>248.5</v>
      </c>
      <c r="AB25" s="403"/>
    </row>
    <row r="26" spans="1:28" s="253" customFormat="1" ht="112.5">
      <c r="A26" s="395" t="s">
        <v>106</v>
      </c>
      <c r="B26" s="404" t="s">
        <v>82</v>
      </c>
      <c r="C26" s="398" t="s">
        <v>664</v>
      </c>
      <c r="D26" s="273" t="s">
        <v>584</v>
      </c>
      <c r="E26" s="398" t="s">
        <v>568</v>
      </c>
      <c r="F26" s="270">
        <v>0</v>
      </c>
      <c r="G26" s="271">
        <v>0</v>
      </c>
      <c r="H26" s="260">
        <v>0</v>
      </c>
      <c r="I26" s="270">
        <v>0</v>
      </c>
      <c r="J26" s="271">
        <v>0</v>
      </c>
      <c r="K26" s="260">
        <v>0</v>
      </c>
      <c r="L26" s="270">
        <v>0</v>
      </c>
      <c r="M26" s="271">
        <v>0</v>
      </c>
      <c r="N26" s="260">
        <v>0</v>
      </c>
      <c r="O26" s="270">
        <v>0</v>
      </c>
      <c r="P26" s="271">
        <v>0</v>
      </c>
      <c r="Q26" s="260">
        <v>0</v>
      </c>
      <c r="R26" s="336">
        <v>0</v>
      </c>
      <c r="S26" s="337">
        <v>0</v>
      </c>
      <c r="T26" s="338">
        <v>0</v>
      </c>
      <c r="U26" s="272">
        <v>0</v>
      </c>
      <c r="V26" s="273">
        <v>0</v>
      </c>
      <c r="W26" s="277">
        <v>0</v>
      </c>
      <c r="X26" s="272">
        <v>0</v>
      </c>
      <c r="Y26" s="273">
        <v>0</v>
      </c>
      <c r="Z26" s="277">
        <v>0</v>
      </c>
      <c r="AA26" s="260">
        <v>0</v>
      </c>
      <c r="AB26" s="403"/>
    </row>
    <row r="27" spans="1:28" s="253" customFormat="1" ht="112.5">
      <c r="A27" s="395" t="s">
        <v>107</v>
      </c>
      <c r="B27" s="404" t="s">
        <v>83</v>
      </c>
      <c r="C27" s="400" t="s">
        <v>562</v>
      </c>
      <c r="D27" s="273" t="s">
        <v>584</v>
      </c>
      <c r="E27" s="398" t="s">
        <v>570</v>
      </c>
      <c r="F27" s="270">
        <v>0</v>
      </c>
      <c r="G27" s="271">
        <v>0</v>
      </c>
      <c r="H27" s="260">
        <v>0</v>
      </c>
      <c r="I27" s="272" t="s">
        <v>471</v>
      </c>
      <c r="J27" s="273" t="s">
        <v>522</v>
      </c>
      <c r="K27" s="260">
        <v>170</v>
      </c>
      <c r="L27" s="270">
        <v>0</v>
      </c>
      <c r="M27" s="271">
        <v>0</v>
      </c>
      <c r="N27" s="260">
        <v>0</v>
      </c>
      <c r="O27" s="270">
        <v>0</v>
      </c>
      <c r="P27" s="271">
        <v>0</v>
      </c>
      <c r="Q27" s="260">
        <v>0</v>
      </c>
      <c r="R27" s="336">
        <v>0</v>
      </c>
      <c r="S27" s="337">
        <v>0</v>
      </c>
      <c r="T27" s="338">
        <v>0</v>
      </c>
      <c r="U27" s="272">
        <v>0</v>
      </c>
      <c r="V27" s="273">
        <v>0</v>
      </c>
      <c r="W27" s="277">
        <v>0</v>
      </c>
      <c r="X27" s="272">
        <v>0</v>
      </c>
      <c r="Y27" s="273">
        <v>0</v>
      </c>
      <c r="Z27" s="277">
        <v>0</v>
      </c>
      <c r="AA27" s="260">
        <v>170</v>
      </c>
      <c r="AB27" s="403"/>
    </row>
    <row r="28" spans="1:28" s="153" customFormat="1">
      <c r="A28" s="134" t="s">
        <v>108</v>
      </c>
      <c r="B28" s="147" t="s">
        <v>123</v>
      </c>
      <c r="C28" s="148"/>
      <c r="D28" s="148"/>
      <c r="E28" s="148"/>
      <c r="F28" s="164">
        <v>1</v>
      </c>
      <c r="G28" s="165"/>
      <c r="H28" s="166">
        <v>56</v>
      </c>
      <c r="I28" s="274">
        <v>15</v>
      </c>
      <c r="J28" s="275"/>
      <c r="K28" s="276">
        <f>SUM(K25:K27)</f>
        <v>362.5</v>
      </c>
      <c r="L28" s="274">
        <v>0</v>
      </c>
      <c r="M28" s="275"/>
      <c r="N28" s="276">
        <v>0</v>
      </c>
      <c r="O28" s="274">
        <v>0</v>
      </c>
      <c r="P28" s="275"/>
      <c r="Q28" s="276">
        <v>0</v>
      </c>
      <c r="R28" s="333">
        <v>0</v>
      </c>
      <c r="S28" s="334"/>
      <c r="T28" s="335">
        <v>0</v>
      </c>
      <c r="U28" s="274">
        <v>0</v>
      </c>
      <c r="V28" s="275"/>
      <c r="W28" s="276">
        <v>0</v>
      </c>
      <c r="X28" s="164">
        <v>0</v>
      </c>
      <c r="Y28" s="165"/>
      <c r="Z28" s="166">
        <v>0</v>
      </c>
      <c r="AA28" s="167">
        <f>AA25+AA26+AA27</f>
        <v>418.5</v>
      </c>
      <c r="AB28" s="422"/>
    </row>
    <row r="29" spans="1:28" s="3" customFormat="1" ht="51">
      <c r="A29" s="134" t="s">
        <v>109</v>
      </c>
      <c r="B29" s="72" t="s">
        <v>203</v>
      </c>
      <c r="C29" s="155"/>
      <c r="D29" s="155"/>
      <c r="E29" s="155"/>
      <c r="F29" s="155"/>
      <c r="G29" s="156"/>
      <c r="H29" s="157"/>
      <c r="I29" s="267"/>
      <c r="J29" s="268"/>
      <c r="K29" s="269"/>
      <c r="L29" s="267"/>
      <c r="M29" s="268"/>
      <c r="N29" s="269"/>
      <c r="O29" s="267"/>
      <c r="P29" s="268"/>
      <c r="Q29" s="269"/>
      <c r="R29" s="325"/>
      <c r="S29" s="326"/>
      <c r="T29" s="327"/>
      <c r="U29" s="267"/>
      <c r="V29" s="268"/>
      <c r="W29" s="269"/>
      <c r="X29" s="155"/>
      <c r="Y29" s="156"/>
      <c r="Z29" s="157"/>
      <c r="AA29" s="157"/>
      <c r="AB29" s="119"/>
    </row>
    <row r="30" spans="1:28" s="253" customFormat="1" ht="101.25">
      <c r="A30" s="395" t="s">
        <v>110</v>
      </c>
      <c r="B30" s="404" t="s">
        <v>81</v>
      </c>
      <c r="C30" s="398" t="s">
        <v>679</v>
      </c>
      <c r="D30" s="273" t="s">
        <v>584</v>
      </c>
      <c r="E30" s="398" t="s">
        <v>574</v>
      </c>
      <c r="F30" s="272" t="s">
        <v>358</v>
      </c>
      <c r="G30" s="273" t="s">
        <v>405</v>
      </c>
      <c r="H30" s="277">
        <v>314</v>
      </c>
      <c r="I30" s="272" t="s">
        <v>330</v>
      </c>
      <c r="J30" s="273" t="s">
        <v>232</v>
      </c>
      <c r="K30" s="277">
        <v>140</v>
      </c>
      <c r="L30" s="270">
        <v>0</v>
      </c>
      <c r="M30" s="271">
        <v>0</v>
      </c>
      <c r="N30" s="260">
        <v>0</v>
      </c>
      <c r="O30" s="270">
        <v>0</v>
      </c>
      <c r="P30" s="271">
        <v>0</v>
      </c>
      <c r="Q30" s="260">
        <v>0</v>
      </c>
      <c r="R30" s="336" t="s">
        <v>330</v>
      </c>
      <c r="S30" s="337" t="s">
        <v>379</v>
      </c>
      <c r="T30" s="318">
        <v>167</v>
      </c>
      <c r="U30" s="272">
        <v>0</v>
      </c>
      <c r="V30" s="273">
        <v>0</v>
      </c>
      <c r="W30" s="277">
        <v>0</v>
      </c>
      <c r="X30" s="272">
        <v>0</v>
      </c>
      <c r="Y30" s="273">
        <v>0</v>
      </c>
      <c r="Z30" s="277">
        <v>0</v>
      </c>
      <c r="AA30" s="260">
        <f>H30+K30+N30+Q30+T30+W30</f>
        <v>621</v>
      </c>
      <c r="AB30" s="403"/>
    </row>
    <row r="31" spans="1:28" s="253" customFormat="1" ht="112.5">
      <c r="A31" s="395" t="s">
        <v>115</v>
      </c>
      <c r="B31" s="404" t="s">
        <v>82</v>
      </c>
      <c r="C31" s="398" t="s">
        <v>665</v>
      </c>
      <c r="D31" s="273" t="s">
        <v>584</v>
      </c>
      <c r="E31" s="398" t="s">
        <v>568</v>
      </c>
      <c r="F31" s="270">
        <v>0</v>
      </c>
      <c r="G31" s="271">
        <v>0</v>
      </c>
      <c r="H31" s="260">
        <v>0</v>
      </c>
      <c r="I31" s="270">
        <v>0</v>
      </c>
      <c r="J31" s="271">
        <v>0</v>
      </c>
      <c r="K31" s="260">
        <v>0</v>
      </c>
      <c r="L31" s="270">
        <v>0</v>
      </c>
      <c r="M31" s="271">
        <v>0</v>
      </c>
      <c r="N31" s="260">
        <v>0</v>
      </c>
      <c r="O31" s="270">
        <v>0</v>
      </c>
      <c r="P31" s="271">
        <v>0</v>
      </c>
      <c r="Q31" s="260">
        <v>0</v>
      </c>
      <c r="R31" s="336">
        <v>0</v>
      </c>
      <c r="S31" s="337">
        <v>0</v>
      </c>
      <c r="T31" s="338">
        <v>0</v>
      </c>
      <c r="U31" s="272">
        <v>0</v>
      </c>
      <c r="V31" s="273">
        <v>0</v>
      </c>
      <c r="W31" s="277">
        <v>0</v>
      </c>
      <c r="X31" s="272">
        <v>0</v>
      </c>
      <c r="Y31" s="273">
        <v>0</v>
      </c>
      <c r="Z31" s="277">
        <v>0</v>
      </c>
      <c r="AA31" s="260">
        <v>0</v>
      </c>
      <c r="AB31" s="403"/>
    </row>
    <row r="32" spans="1:28" s="253" customFormat="1" ht="90">
      <c r="A32" s="395" t="s">
        <v>116</v>
      </c>
      <c r="B32" s="404" t="s">
        <v>83</v>
      </c>
      <c r="C32" s="398" t="s">
        <v>523</v>
      </c>
      <c r="D32" s="273" t="s">
        <v>584</v>
      </c>
      <c r="E32" s="398" t="s">
        <v>570</v>
      </c>
      <c r="F32" s="270">
        <v>0</v>
      </c>
      <c r="G32" s="271">
        <v>0</v>
      </c>
      <c r="H32" s="260">
        <v>0</v>
      </c>
      <c r="I32" s="272" t="s">
        <v>524</v>
      </c>
      <c r="J32" s="273" t="s">
        <v>514</v>
      </c>
      <c r="K32" s="260">
        <v>968</v>
      </c>
      <c r="L32" s="272">
        <v>0</v>
      </c>
      <c r="M32" s="273">
        <v>0</v>
      </c>
      <c r="N32" s="277">
        <v>0</v>
      </c>
      <c r="O32" s="272">
        <v>0</v>
      </c>
      <c r="P32" s="273">
        <v>0</v>
      </c>
      <c r="Q32" s="277">
        <v>0</v>
      </c>
      <c r="R32" s="336">
        <v>0</v>
      </c>
      <c r="S32" s="337">
        <v>0</v>
      </c>
      <c r="T32" s="338">
        <v>0</v>
      </c>
      <c r="U32" s="272">
        <v>0</v>
      </c>
      <c r="V32" s="273">
        <v>0</v>
      </c>
      <c r="W32" s="277">
        <v>0</v>
      </c>
      <c r="X32" s="272">
        <v>0</v>
      </c>
      <c r="Y32" s="273">
        <v>0</v>
      </c>
      <c r="Z32" s="277">
        <v>0</v>
      </c>
      <c r="AA32" s="260">
        <v>968</v>
      </c>
      <c r="AB32" s="423"/>
    </row>
    <row r="33" spans="1:28" s="3" customFormat="1" ht="78.75">
      <c r="A33" s="134" t="s">
        <v>117</v>
      </c>
      <c r="B33" s="72" t="s">
        <v>86</v>
      </c>
      <c r="C33" s="135" t="s">
        <v>443</v>
      </c>
      <c r="D33" s="113" t="s">
        <v>584</v>
      </c>
      <c r="E33" s="135" t="s">
        <v>571</v>
      </c>
      <c r="F33" s="113" t="s">
        <v>349</v>
      </c>
      <c r="G33" s="113" t="s">
        <v>453</v>
      </c>
      <c r="H33" s="115">
        <v>112</v>
      </c>
      <c r="I33" s="272">
        <v>0</v>
      </c>
      <c r="J33" s="273">
        <v>0</v>
      </c>
      <c r="K33" s="277">
        <v>0</v>
      </c>
      <c r="L33" s="272">
        <v>0</v>
      </c>
      <c r="M33" s="273">
        <v>0</v>
      </c>
      <c r="N33" s="277">
        <v>0</v>
      </c>
      <c r="O33" s="272">
        <v>0</v>
      </c>
      <c r="P33" s="273">
        <v>0</v>
      </c>
      <c r="Q33" s="277">
        <v>0</v>
      </c>
      <c r="R33" s="336">
        <v>0</v>
      </c>
      <c r="S33" s="337">
        <v>0</v>
      </c>
      <c r="T33" s="338">
        <v>0</v>
      </c>
      <c r="U33" s="272">
        <v>0</v>
      </c>
      <c r="V33" s="273">
        <v>0</v>
      </c>
      <c r="W33" s="277">
        <v>0</v>
      </c>
      <c r="X33" s="112">
        <v>0</v>
      </c>
      <c r="Y33" s="113">
        <v>0</v>
      </c>
      <c r="Z33" s="114">
        <v>0</v>
      </c>
      <c r="AA33" s="115">
        <v>112</v>
      </c>
      <c r="AB33" s="119"/>
    </row>
    <row r="34" spans="1:28" s="153" customFormat="1">
      <c r="A34" s="134" t="s">
        <v>118</v>
      </c>
      <c r="B34" s="147" t="s">
        <v>123</v>
      </c>
      <c r="C34" s="148"/>
      <c r="D34" s="148"/>
      <c r="E34" s="148"/>
      <c r="F34" s="164">
        <v>3</v>
      </c>
      <c r="G34" s="165"/>
      <c r="H34" s="166">
        <f>H30+H31+H32+H33</f>
        <v>426</v>
      </c>
      <c r="I34" s="274">
        <v>4</v>
      </c>
      <c r="J34" s="275"/>
      <c r="K34" s="276">
        <f>SUM(K30:K33)</f>
        <v>1108</v>
      </c>
      <c r="L34" s="274">
        <v>0</v>
      </c>
      <c r="M34" s="275"/>
      <c r="N34" s="276">
        <v>0</v>
      </c>
      <c r="O34" s="274">
        <v>0</v>
      </c>
      <c r="P34" s="275"/>
      <c r="Q34" s="276">
        <v>0</v>
      </c>
      <c r="R34" s="333">
        <v>1</v>
      </c>
      <c r="S34" s="334"/>
      <c r="T34" s="335">
        <v>167</v>
      </c>
      <c r="U34" s="274">
        <v>0</v>
      </c>
      <c r="V34" s="275"/>
      <c r="W34" s="276">
        <v>0</v>
      </c>
      <c r="X34" s="164">
        <v>0</v>
      </c>
      <c r="Y34" s="165"/>
      <c r="Z34" s="166">
        <v>0</v>
      </c>
      <c r="AA34" s="167">
        <f>AA30+AA31+AA32+AA33</f>
        <v>1701</v>
      </c>
      <c r="AB34" s="152"/>
    </row>
    <row r="35" spans="1:28" s="3" customFormat="1" ht="102">
      <c r="A35" s="134" t="s">
        <v>119</v>
      </c>
      <c r="B35" s="72" t="s">
        <v>302</v>
      </c>
      <c r="C35" s="155"/>
      <c r="D35" s="155"/>
      <c r="E35" s="155"/>
      <c r="F35" s="112"/>
      <c r="G35" s="113"/>
      <c r="H35" s="114"/>
      <c r="I35" s="272"/>
      <c r="J35" s="273"/>
      <c r="K35" s="277"/>
      <c r="L35" s="272"/>
      <c r="M35" s="273"/>
      <c r="N35" s="277"/>
      <c r="O35" s="272"/>
      <c r="P35" s="273"/>
      <c r="Q35" s="277"/>
      <c r="R35" s="336"/>
      <c r="S35" s="337"/>
      <c r="T35" s="338"/>
      <c r="U35" s="272"/>
      <c r="V35" s="273"/>
      <c r="W35" s="277"/>
      <c r="X35" s="112"/>
      <c r="Y35" s="113"/>
      <c r="Z35" s="114"/>
      <c r="AA35" s="114"/>
      <c r="AB35" s="119"/>
    </row>
    <row r="36" spans="1:28" s="253" customFormat="1" ht="78.75">
      <c r="A36" s="395" t="s">
        <v>120</v>
      </c>
      <c r="B36" s="404" t="s">
        <v>81</v>
      </c>
      <c r="C36" s="398" t="s">
        <v>124</v>
      </c>
      <c r="D36" s="273" t="s">
        <v>584</v>
      </c>
      <c r="E36" s="398" t="s">
        <v>570</v>
      </c>
      <c r="F36" s="270">
        <v>0</v>
      </c>
      <c r="G36" s="271">
        <v>0</v>
      </c>
      <c r="H36" s="260">
        <v>0</v>
      </c>
      <c r="I36" s="273" t="s">
        <v>415</v>
      </c>
      <c r="J36" s="273" t="s">
        <v>500</v>
      </c>
      <c r="K36" s="260">
        <v>494.3</v>
      </c>
      <c r="L36" s="270">
        <v>0</v>
      </c>
      <c r="M36" s="271">
        <v>0</v>
      </c>
      <c r="N36" s="260">
        <v>0</v>
      </c>
      <c r="O36" s="270">
        <v>0</v>
      </c>
      <c r="P36" s="271">
        <v>0</v>
      </c>
      <c r="Q36" s="260">
        <v>0</v>
      </c>
      <c r="R36" s="336">
        <v>0</v>
      </c>
      <c r="S36" s="337">
        <v>0</v>
      </c>
      <c r="T36" s="338">
        <v>0</v>
      </c>
      <c r="U36" s="272">
        <v>0</v>
      </c>
      <c r="V36" s="273">
        <v>0</v>
      </c>
      <c r="W36" s="277">
        <v>0</v>
      </c>
      <c r="X36" s="272">
        <v>0</v>
      </c>
      <c r="Y36" s="273">
        <v>0</v>
      </c>
      <c r="Z36" s="277">
        <v>0</v>
      </c>
      <c r="AA36" s="260">
        <v>494.3</v>
      </c>
      <c r="AB36" s="403"/>
    </row>
    <row r="37" spans="1:28" s="3" customFormat="1" ht="112.5">
      <c r="A37" s="134" t="s">
        <v>121</v>
      </c>
      <c r="B37" s="72" t="s">
        <v>82</v>
      </c>
      <c r="C37" s="135" t="s">
        <v>666</v>
      </c>
      <c r="D37" s="113" t="s">
        <v>584</v>
      </c>
      <c r="E37" s="135" t="s">
        <v>568</v>
      </c>
      <c r="F37" s="159">
        <v>0</v>
      </c>
      <c r="G37" s="160">
        <v>0</v>
      </c>
      <c r="H37" s="115">
        <v>0</v>
      </c>
      <c r="I37" s="270">
        <v>0</v>
      </c>
      <c r="J37" s="271">
        <v>0</v>
      </c>
      <c r="K37" s="260">
        <v>0</v>
      </c>
      <c r="L37" s="270">
        <v>0</v>
      </c>
      <c r="M37" s="271">
        <v>0</v>
      </c>
      <c r="N37" s="260">
        <v>0</v>
      </c>
      <c r="O37" s="270">
        <v>0</v>
      </c>
      <c r="P37" s="271">
        <v>0</v>
      </c>
      <c r="Q37" s="260">
        <v>0</v>
      </c>
      <c r="R37" s="336">
        <v>0</v>
      </c>
      <c r="S37" s="337">
        <v>0</v>
      </c>
      <c r="T37" s="338">
        <v>0</v>
      </c>
      <c r="U37" s="272">
        <v>0</v>
      </c>
      <c r="V37" s="273">
        <v>0</v>
      </c>
      <c r="W37" s="277">
        <v>0</v>
      </c>
      <c r="X37" s="112">
        <v>0</v>
      </c>
      <c r="Y37" s="113">
        <v>0</v>
      </c>
      <c r="Z37" s="114">
        <v>0</v>
      </c>
      <c r="AA37" s="115">
        <v>0</v>
      </c>
      <c r="AB37" s="119"/>
    </row>
    <row r="38" spans="1:28" s="253" customFormat="1" ht="123.75">
      <c r="A38" s="395" t="s">
        <v>134</v>
      </c>
      <c r="B38" s="404" t="s">
        <v>83</v>
      </c>
      <c r="C38" s="398" t="s">
        <v>558</v>
      </c>
      <c r="D38" s="273" t="s">
        <v>586</v>
      </c>
      <c r="E38" s="398" t="s">
        <v>573</v>
      </c>
      <c r="F38" s="273" t="s">
        <v>415</v>
      </c>
      <c r="G38" s="273" t="s">
        <v>409</v>
      </c>
      <c r="H38" s="260">
        <v>564.1</v>
      </c>
      <c r="I38" s="273" t="s">
        <v>415</v>
      </c>
      <c r="J38" s="273" t="s">
        <v>478</v>
      </c>
      <c r="K38" s="260">
        <v>460</v>
      </c>
      <c r="L38" s="272">
        <v>0</v>
      </c>
      <c r="M38" s="273">
        <v>0</v>
      </c>
      <c r="N38" s="277">
        <v>0</v>
      </c>
      <c r="O38" s="272">
        <v>0</v>
      </c>
      <c r="P38" s="273">
        <v>0</v>
      </c>
      <c r="Q38" s="277">
        <v>0</v>
      </c>
      <c r="R38" s="336">
        <v>0</v>
      </c>
      <c r="S38" s="337">
        <v>0</v>
      </c>
      <c r="T38" s="338">
        <v>0</v>
      </c>
      <c r="U38" s="272">
        <v>0</v>
      </c>
      <c r="V38" s="273">
        <v>0</v>
      </c>
      <c r="W38" s="277">
        <v>0</v>
      </c>
      <c r="X38" s="272">
        <v>0</v>
      </c>
      <c r="Y38" s="273">
        <v>0</v>
      </c>
      <c r="Z38" s="277">
        <v>0</v>
      </c>
      <c r="AA38" s="260">
        <v>1024.0999999999999</v>
      </c>
      <c r="AB38" s="423"/>
    </row>
    <row r="39" spans="1:28" s="414" customFormat="1">
      <c r="A39" s="395" t="s">
        <v>135</v>
      </c>
      <c r="B39" s="410" t="s">
        <v>123</v>
      </c>
      <c r="C39" s="411"/>
      <c r="D39" s="411"/>
      <c r="E39" s="411"/>
      <c r="F39" s="274">
        <v>2</v>
      </c>
      <c r="G39" s="275"/>
      <c r="H39" s="276">
        <v>564.1</v>
      </c>
      <c r="I39" s="274">
        <v>4</v>
      </c>
      <c r="J39" s="275"/>
      <c r="K39" s="276">
        <f>K36+K37+K38</f>
        <v>954.3</v>
      </c>
      <c r="L39" s="274">
        <v>0</v>
      </c>
      <c r="M39" s="275"/>
      <c r="N39" s="276">
        <v>0</v>
      </c>
      <c r="O39" s="274">
        <v>0</v>
      </c>
      <c r="P39" s="275"/>
      <c r="Q39" s="276">
        <v>0</v>
      </c>
      <c r="R39" s="333">
        <v>0</v>
      </c>
      <c r="S39" s="334"/>
      <c r="T39" s="335">
        <v>0</v>
      </c>
      <c r="U39" s="274">
        <v>0</v>
      </c>
      <c r="V39" s="275"/>
      <c r="W39" s="276">
        <v>0</v>
      </c>
      <c r="X39" s="274">
        <v>0</v>
      </c>
      <c r="Y39" s="275"/>
      <c r="Z39" s="276">
        <v>0</v>
      </c>
      <c r="AA39" s="412">
        <f>H39+K39+N39+Q39+T39+W39+0</f>
        <v>1518.4</v>
      </c>
      <c r="AB39" s="413"/>
    </row>
    <row r="40" spans="1:28" s="253" customFormat="1">
      <c r="A40" s="395" t="s">
        <v>136</v>
      </c>
      <c r="B40" s="404" t="s">
        <v>126</v>
      </c>
      <c r="C40" s="267"/>
      <c r="D40" s="267"/>
      <c r="E40" s="267"/>
      <c r="F40" s="272"/>
      <c r="G40" s="273"/>
      <c r="H40" s="277"/>
      <c r="I40" s="272"/>
      <c r="J40" s="273"/>
      <c r="K40" s="277"/>
      <c r="L40" s="272"/>
      <c r="M40" s="273"/>
      <c r="N40" s="277"/>
      <c r="O40" s="272"/>
      <c r="P40" s="273"/>
      <c r="Q40" s="277"/>
      <c r="R40" s="336"/>
      <c r="S40" s="337"/>
      <c r="T40" s="338"/>
      <c r="U40" s="272"/>
      <c r="V40" s="273"/>
      <c r="W40" s="277"/>
      <c r="X40" s="272"/>
      <c r="Y40" s="273"/>
      <c r="Z40" s="277"/>
      <c r="AA40" s="277"/>
      <c r="AB40" s="403"/>
    </row>
    <row r="41" spans="1:28" s="253" customFormat="1" ht="112.5">
      <c r="A41" s="395" t="s">
        <v>137</v>
      </c>
      <c r="B41" s="404" t="s">
        <v>81</v>
      </c>
      <c r="C41" s="398" t="s">
        <v>667</v>
      </c>
      <c r="D41" s="273" t="s">
        <v>584</v>
      </c>
      <c r="E41" s="398" t="s">
        <v>568</v>
      </c>
      <c r="F41" s="270">
        <v>0</v>
      </c>
      <c r="G41" s="271">
        <v>0</v>
      </c>
      <c r="H41" s="260">
        <v>0</v>
      </c>
      <c r="I41" s="270">
        <v>0</v>
      </c>
      <c r="J41" s="271">
        <v>0</v>
      </c>
      <c r="K41" s="260">
        <v>0</v>
      </c>
      <c r="L41" s="270">
        <v>0</v>
      </c>
      <c r="M41" s="271">
        <v>0</v>
      </c>
      <c r="N41" s="260">
        <v>0</v>
      </c>
      <c r="O41" s="270">
        <v>0</v>
      </c>
      <c r="P41" s="271">
        <v>0</v>
      </c>
      <c r="Q41" s="260">
        <v>0</v>
      </c>
      <c r="R41" s="336">
        <v>0</v>
      </c>
      <c r="S41" s="337">
        <v>0</v>
      </c>
      <c r="T41" s="338">
        <v>0</v>
      </c>
      <c r="U41" s="272">
        <v>0</v>
      </c>
      <c r="V41" s="273">
        <v>0</v>
      </c>
      <c r="W41" s="277">
        <v>0</v>
      </c>
      <c r="X41" s="272">
        <v>0</v>
      </c>
      <c r="Y41" s="273">
        <v>0</v>
      </c>
      <c r="Z41" s="277">
        <v>0</v>
      </c>
      <c r="AA41" s="260">
        <v>0</v>
      </c>
      <c r="AB41" s="403"/>
    </row>
    <row r="42" spans="1:28" s="253" customFormat="1" ht="90">
      <c r="A42" s="395" t="s">
        <v>138</v>
      </c>
      <c r="B42" s="404" t="s">
        <v>127</v>
      </c>
      <c r="C42" s="398" t="s">
        <v>473</v>
      </c>
      <c r="D42" s="273" t="s">
        <v>584</v>
      </c>
      <c r="E42" s="398" t="s">
        <v>570</v>
      </c>
      <c r="F42" s="272">
        <v>0</v>
      </c>
      <c r="G42" s="273">
        <v>0</v>
      </c>
      <c r="H42" s="277">
        <v>0</v>
      </c>
      <c r="I42" s="273" t="s">
        <v>462</v>
      </c>
      <c r="J42" s="273" t="s">
        <v>525</v>
      </c>
      <c r="K42" s="277">
        <v>7</v>
      </c>
      <c r="L42" s="272">
        <v>0</v>
      </c>
      <c r="M42" s="273">
        <v>0</v>
      </c>
      <c r="N42" s="277">
        <v>0</v>
      </c>
      <c r="O42" s="272">
        <v>0</v>
      </c>
      <c r="P42" s="273">
        <v>0</v>
      </c>
      <c r="Q42" s="277">
        <v>0</v>
      </c>
      <c r="R42" s="336">
        <v>0</v>
      </c>
      <c r="S42" s="337">
        <v>0</v>
      </c>
      <c r="T42" s="338">
        <v>0</v>
      </c>
      <c r="U42" s="272">
        <v>0</v>
      </c>
      <c r="V42" s="273">
        <v>0</v>
      </c>
      <c r="W42" s="277">
        <v>0</v>
      </c>
      <c r="X42" s="272">
        <v>0</v>
      </c>
      <c r="Y42" s="273">
        <v>0</v>
      </c>
      <c r="Z42" s="277">
        <v>0</v>
      </c>
      <c r="AA42" s="260">
        <v>7</v>
      </c>
      <c r="AB42" s="403"/>
    </row>
    <row r="43" spans="1:28" s="3" customFormat="1" ht="112.5">
      <c r="A43" s="134" t="s">
        <v>139</v>
      </c>
      <c r="B43" s="72" t="s">
        <v>82</v>
      </c>
      <c r="C43" s="135" t="s">
        <v>668</v>
      </c>
      <c r="D43" s="113" t="s">
        <v>584</v>
      </c>
      <c r="E43" s="135" t="s">
        <v>568</v>
      </c>
      <c r="F43" s="159">
        <v>0</v>
      </c>
      <c r="G43" s="160">
        <v>0</v>
      </c>
      <c r="H43" s="115">
        <v>0</v>
      </c>
      <c r="I43" s="270">
        <v>0</v>
      </c>
      <c r="J43" s="271">
        <v>0</v>
      </c>
      <c r="K43" s="260">
        <v>0</v>
      </c>
      <c r="L43" s="270">
        <v>0</v>
      </c>
      <c r="M43" s="271">
        <v>0</v>
      </c>
      <c r="N43" s="260">
        <v>0</v>
      </c>
      <c r="O43" s="270">
        <v>0</v>
      </c>
      <c r="P43" s="271">
        <v>0</v>
      </c>
      <c r="Q43" s="260">
        <v>0</v>
      </c>
      <c r="R43" s="336">
        <v>0</v>
      </c>
      <c r="S43" s="337">
        <v>0</v>
      </c>
      <c r="T43" s="338">
        <v>0</v>
      </c>
      <c r="U43" s="272">
        <v>0</v>
      </c>
      <c r="V43" s="273">
        <v>0</v>
      </c>
      <c r="W43" s="277">
        <v>0</v>
      </c>
      <c r="X43" s="112">
        <v>0</v>
      </c>
      <c r="Y43" s="113">
        <v>0</v>
      </c>
      <c r="Z43" s="114">
        <v>0</v>
      </c>
      <c r="AA43" s="115">
        <v>0</v>
      </c>
      <c r="AB43" s="119"/>
    </row>
    <row r="44" spans="1:28" s="3" customFormat="1" ht="78.75">
      <c r="A44" s="134" t="s">
        <v>294</v>
      </c>
      <c r="B44" s="158" t="s">
        <v>563</v>
      </c>
      <c r="C44" s="135" t="s">
        <v>680</v>
      </c>
      <c r="D44" s="113" t="s">
        <v>584</v>
      </c>
      <c r="E44" s="135" t="s">
        <v>610</v>
      </c>
      <c r="F44" s="112">
        <v>0</v>
      </c>
      <c r="G44" s="113">
        <v>0</v>
      </c>
      <c r="H44" s="114">
        <v>0</v>
      </c>
      <c r="I44" s="272">
        <v>0</v>
      </c>
      <c r="J44" s="273">
        <v>0</v>
      </c>
      <c r="K44" s="277">
        <v>0</v>
      </c>
      <c r="L44" s="272">
        <v>0</v>
      </c>
      <c r="M44" s="273">
        <v>0</v>
      </c>
      <c r="N44" s="277">
        <v>0</v>
      </c>
      <c r="O44" s="273">
        <v>0</v>
      </c>
      <c r="P44" s="273">
        <v>0</v>
      </c>
      <c r="Q44" s="277">
        <v>0</v>
      </c>
      <c r="R44" s="336">
        <v>0</v>
      </c>
      <c r="S44" s="337">
        <v>0</v>
      </c>
      <c r="T44" s="338">
        <v>0</v>
      </c>
      <c r="U44" s="272">
        <v>0</v>
      </c>
      <c r="V44" s="273">
        <v>0</v>
      </c>
      <c r="W44" s="277">
        <v>0</v>
      </c>
      <c r="X44" s="112">
        <v>0</v>
      </c>
      <c r="Y44" s="113">
        <v>0</v>
      </c>
      <c r="Z44" s="114">
        <v>0</v>
      </c>
      <c r="AA44" s="115">
        <v>0</v>
      </c>
      <c r="AB44" s="119"/>
    </row>
    <row r="45" spans="1:28" s="153" customFormat="1">
      <c r="A45" s="134" t="s">
        <v>139</v>
      </c>
      <c r="B45" s="147" t="s">
        <v>123</v>
      </c>
      <c r="C45" s="148"/>
      <c r="D45" s="148"/>
      <c r="E45" s="148"/>
      <c r="F45" s="164">
        <v>0</v>
      </c>
      <c r="G45" s="165"/>
      <c r="H45" s="166">
        <v>0</v>
      </c>
      <c r="I45" s="274">
        <v>2</v>
      </c>
      <c r="J45" s="275"/>
      <c r="K45" s="276">
        <v>7</v>
      </c>
      <c r="L45" s="274">
        <v>0</v>
      </c>
      <c r="M45" s="275"/>
      <c r="N45" s="276">
        <v>0</v>
      </c>
      <c r="O45" s="274"/>
      <c r="P45" s="275"/>
      <c r="Q45" s="276">
        <v>0</v>
      </c>
      <c r="R45" s="333">
        <v>0</v>
      </c>
      <c r="S45" s="334"/>
      <c r="T45" s="335">
        <v>0</v>
      </c>
      <c r="U45" s="274">
        <v>0</v>
      </c>
      <c r="V45" s="275"/>
      <c r="W45" s="276">
        <v>0</v>
      </c>
      <c r="X45" s="164">
        <v>0</v>
      </c>
      <c r="Y45" s="165"/>
      <c r="Z45" s="166">
        <v>0</v>
      </c>
      <c r="AA45" s="167">
        <v>7</v>
      </c>
      <c r="AB45" s="152"/>
    </row>
    <row r="46" spans="1:28" s="3" customFormat="1" ht="25.5">
      <c r="A46" s="134" t="s">
        <v>294</v>
      </c>
      <c r="B46" s="72" t="s">
        <v>129</v>
      </c>
      <c r="C46" s="155"/>
      <c r="D46" s="155"/>
      <c r="E46" s="155"/>
      <c r="F46" s="112"/>
      <c r="G46" s="113"/>
      <c r="H46" s="114"/>
      <c r="I46" s="272"/>
      <c r="J46" s="273"/>
      <c r="K46" s="277"/>
      <c r="L46" s="272"/>
      <c r="M46" s="273"/>
      <c r="N46" s="277"/>
      <c r="O46" s="272"/>
      <c r="P46" s="273"/>
      <c r="Q46" s="277"/>
      <c r="R46" s="336"/>
      <c r="S46" s="337"/>
      <c r="T46" s="338"/>
      <c r="U46" s="272"/>
      <c r="V46" s="273"/>
      <c r="W46" s="277"/>
      <c r="X46" s="112"/>
      <c r="Y46" s="113"/>
      <c r="Z46" s="114"/>
      <c r="AA46" s="114"/>
      <c r="AB46" s="119"/>
    </row>
    <row r="47" spans="1:28" s="253" customFormat="1" ht="78.75">
      <c r="A47" s="395" t="s">
        <v>295</v>
      </c>
      <c r="B47" s="404" t="s">
        <v>130</v>
      </c>
      <c r="C47" s="398" t="s">
        <v>124</v>
      </c>
      <c r="D47" s="273" t="s">
        <v>584</v>
      </c>
      <c r="E47" s="398" t="s">
        <v>571</v>
      </c>
      <c r="F47" s="273" t="s">
        <v>353</v>
      </c>
      <c r="G47" s="273" t="s">
        <v>354</v>
      </c>
      <c r="H47" s="260">
        <v>4</v>
      </c>
      <c r="I47" s="270">
        <v>0</v>
      </c>
      <c r="J47" s="271">
        <v>0</v>
      </c>
      <c r="K47" s="260">
        <v>0</v>
      </c>
      <c r="L47" s="270">
        <v>0</v>
      </c>
      <c r="M47" s="271">
        <v>0</v>
      </c>
      <c r="N47" s="260">
        <v>0</v>
      </c>
      <c r="O47" s="270">
        <v>0</v>
      </c>
      <c r="P47" s="271">
        <v>0</v>
      </c>
      <c r="Q47" s="260">
        <v>0</v>
      </c>
      <c r="R47" s="336">
        <v>0</v>
      </c>
      <c r="S47" s="337">
        <v>0</v>
      </c>
      <c r="T47" s="338">
        <v>0</v>
      </c>
      <c r="U47" s="272">
        <v>0</v>
      </c>
      <c r="V47" s="273">
        <v>0</v>
      </c>
      <c r="W47" s="277">
        <v>0</v>
      </c>
      <c r="X47" s="272">
        <v>0</v>
      </c>
      <c r="Y47" s="273">
        <v>0</v>
      </c>
      <c r="Z47" s="277">
        <v>0</v>
      </c>
      <c r="AA47" s="260">
        <v>4</v>
      </c>
      <c r="AB47" s="403"/>
    </row>
    <row r="48" spans="1:28" s="3" customFormat="1" ht="112.5">
      <c r="A48" s="134" t="s">
        <v>140</v>
      </c>
      <c r="B48" s="72" t="s">
        <v>132</v>
      </c>
      <c r="C48" s="135" t="s">
        <v>666</v>
      </c>
      <c r="D48" s="113" t="s">
        <v>584</v>
      </c>
      <c r="E48" s="135" t="s">
        <v>568</v>
      </c>
      <c r="F48" s="159">
        <v>0</v>
      </c>
      <c r="G48" s="160">
        <v>0</v>
      </c>
      <c r="H48" s="115">
        <v>0</v>
      </c>
      <c r="I48" s="270">
        <v>0</v>
      </c>
      <c r="J48" s="271">
        <v>0</v>
      </c>
      <c r="K48" s="260">
        <v>0</v>
      </c>
      <c r="L48" s="270">
        <v>0</v>
      </c>
      <c r="M48" s="271">
        <v>0</v>
      </c>
      <c r="N48" s="260">
        <v>0</v>
      </c>
      <c r="O48" s="270">
        <v>0</v>
      </c>
      <c r="P48" s="271">
        <v>0</v>
      </c>
      <c r="Q48" s="260">
        <v>0</v>
      </c>
      <c r="R48" s="336">
        <v>0</v>
      </c>
      <c r="S48" s="337">
        <v>0</v>
      </c>
      <c r="T48" s="338">
        <v>0</v>
      </c>
      <c r="U48" s="272">
        <v>0</v>
      </c>
      <c r="V48" s="273">
        <v>0</v>
      </c>
      <c r="W48" s="277">
        <v>0</v>
      </c>
      <c r="X48" s="112">
        <v>0</v>
      </c>
      <c r="Y48" s="113">
        <v>0</v>
      </c>
      <c r="Z48" s="114">
        <v>0</v>
      </c>
      <c r="AA48" s="115">
        <v>0</v>
      </c>
      <c r="AB48" s="119"/>
    </row>
    <row r="49" spans="1:28" s="3" customFormat="1" ht="112.5">
      <c r="A49" s="134" t="s">
        <v>141</v>
      </c>
      <c r="B49" s="72" t="s">
        <v>127</v>
      </c>
      <c r="C49" s="135" t="s">
        <v>669</v>
      </c>
      <c r="D49" s="113" t="s">
        <v>584</v>
      </c>
      <c r="E49" s="135" t="s">
        <v>568</v>
      </c>
      <c r="F49" s="159">
        <v>0</v>
      </c>
      <c r="G49" s="160">
        <v>0</v>
      </c>
      <c r="H49" s="115">
        <v>0</v>
      </c>
      <c r="I49" s="272">
        <v>0</v>
      </c>
      <c r="J49" s="273">
        <v>0</v>
      </c>
      <c r="K49" s="277">
        <v>0</v>
      </c>
      <c r="L49" s="272">
        <v>0</v>
      </c>
      <c r="M49" s="273">
        <v>0</v>
      </c>
      <c r="N49" s="277">
        <v>0</v>
      </c>
      <c r="O49" s="272">
        <v>0</v>
      </c>
      <c r="P49" s="273">
        <v>0</v>
      </c>
      <c r="Q49" s="277">
        <v>0</v>
      </c>
      <c r="R49" s="336">
        <v>0</v>
      </c>
      <c r="S49" s="337">
        <v>0</v>
      </c>
      <c r="T49" s="338">
        <v>0</v>
      </c>
      <c r="U49" s="272">
        <v>0</v>
      </c>
      <c r="V49" s="273">
        <v>0</v>
      </c>
      <c r="W49" s="277">
        <v>0</v>
      </c>
      <c r="X49" s="112">
        <v>0</v>
      </c>
      <c r="Y49" s="113">
        <v>0</v>
      </c>
      <c r="Z49" s="114">
        <v>0</v>
      </c>
      <c r="AA49" s="115">
        <v>0</v>
      </c>
      <c r="AB49" s="119"/>
    </row>
    <row r="50" spans="1:28" s="153" customFormat="1">
      <c r="A50" s="134" t="s">
        <v>142</v>
      </c>
      <c r="B50" s="147" t="s">
        <v>123</v>
      </c>
      <c r="C50" s="148"/>
      <c r="D50" s="148"/>
      <c r="E50" s="148"/>
      <c r="F50" s="149">
        <v>1</v>
      </c>
      <c r="G50" s="150"/>
      <c r="H50" s="151">
        <v>4</v>
      </c>
      <c r="I50" s="264">
        <v>0</v>
      </c>
      <c r="J50" s="265"/>
      <c r="K50" s="266">
        <v>0</v>
      </c>
      <c r="L50" s="264">
        <v>0</v>
      </c>
      <c r="M50" s="265"/>
      <c r="N50" s="266">
        <v>0</v>
      </c>
      <c r="O50" s="264">
        <v>0</v>
      </c>
      <c r="P50" s="265"/>
      <c r="Q50" s="266">
        <v>0</v>
      </c>
      <c r="R50" s="322">
        <v>0</v>
      </c>
      <c r="S50" s="323"/>
      <c r="T50" s="324">
        <v>0</v>
      </c>
      <c r="U50" s="264">
        <v>0</v>
      </c>
      <c r="V50" s="265"/>
      <c r="W50" s="266">
        <v>0</v>
      </c>
      <c r="X50" s="149">
        <v>0</v>
      </c>
      <c r="Y50" s="150"/>
      <c r="Z50" s="151">
        <v>0</v>
      </c>
      <c r="AA50" s="151">
        <v>4</v>
      </c>
      <c r="AB50" s="152"/>
    </row>
    <row r="51" spans="1:28" s="3" customFormat="1" ht="25.5">
      <c r="A51" s="134" t="s">
        <v>143</v>
      </c>
      <c r="B51" s="72" t="s">
        <v>207</v>
      </c>
      <c r="C51" s="155"/>
      <c r="D51" s="155"/>
      <c r="E51" s="155"/>
      <c r="F51" s="112"/>
      <c r="G51" s="113"/>
      <c r="H51" s="114"/>
      <c r="I51" s="272"/>
      <c r="J51" s="273"/>
      <c r="K51" s="277"/>
      <c r="L51" s="272"/>
      <c r="M51" s="273"/>
      <c r="N51" s="277"/>
      <c r="O51" s="272"/>
      <c r="P51" s="273"/>
      <c r="Q51" s="277"/>
      <c r="R51" s="336"/>
      <c r="S51" s="337"/>
      <c r="T51" s="338"/>
      <c r="U51" s="272"/>
      <c r="V51" s="273"/>
      <c r="W51" s="277"/>
      <c r="X51" s="112"/>
      <c r="Y51" s="113"/>
      <c r="Z51" s="114"/>
      <c r="AA51" s="114"/>
      <c r="AB51" s="119"/>
    </row>
    <row r="52" spans="1:28" s="253" customFormat="1" ht="123.75">
      <c r="A52" s="395" t="s">
        <v>144</v>
      </c>
      <c r="B52" s="404" t="s">
        <v>131</v>
      </c>
      <c r="C52" s="398" t="s">
        <v>454</v>
      </c>
      <c r="D52" s="273" t="s">
        <v>587</v>
      </c>
      <c r="E52" s="398" t="s">
        <v>570</v>
      </c>
      <c r="F52" s="272">
        <v>0</v>
      </c>
      <c r="G52" s="273">
        <v>0</v>
      </c>
      <c r="H52" s="277">
        <v>0</v>
      </c>
      <c r="I52" s="272" t="s">
        <v>455</v>
      </c>
      <c r="J52" s="273" t="s">
        <v>25</v>
      </c>
      <c r="K52" s="277">
        <v>169</v>
      </c>
      <c r="L52" s="272">
        <v>0</v>
      </c>
      <c r="M52" s="273">
        <v>0</v>
      </c>
      <c r="N52" s="277">
        <v>0</v>
      </c>
      <c r="O52" s="272">
        <v>0</v>
      </c>
      <c r="P52" s="273">
        <v>0</v>
      </c>
      <c r="Q52" s="277">
        <v>0</v>
      </c>
      <c r="R52" s="336">
        <v>0</v>
      </c>
      <c r="S52" s="337">
        <v>0</v>
      </c>
      <c r="T52" s="338">
        <v>0</v>
      </c>
      <c r="U52" s="272">
        <v>0</v>
      </c>
      <c r="V52" s="273">
        <v>0</v>
      </c>
      <c r="W52" s="277">
        <v>0</v>
      </c>
      <c r="X52" s="272">
        <v>0</v>
      </c>
      <c r="Y52" s="273">
        <v>0</v>
      </c>
      <c r="Z52" s="277">
        <v>0</v>
      </c>
      <c r="AA52" s="260">
        <v>169</v>
      </c>
      <c r="AB52" s="403"/>
    </row>
    <row r="53" spans="1:28" s="3" customFormat="1" ht="78.75">
      <c r="A53" s="134" t="s">
        <v>145</v>
      </c>
      <c r="B53" s="158" t="s">
        <v>563</v>
      </c>
      <c r="C53" s="135" t="s">
        <v>680</v>
      </c>
      <c r="D53" s="113" t="s">
        <v>584</v>
      </c>
      <c r="E53" s="135" t="s">
        <v>610</v>
      </c>
      <c r="F53" s="112">
        <v>0</v>
      </c>
      <c r="G53" s="113">
        <v>0</v>
      </c>
      <c r="H53" s="114">
        <v>0</v>
      </c>
      <c r="I53" s="272">
        <v>0</v>
      </c>
      <c r="J53" s="273">
        <v>0</v>
      </c>
      <c r="K53" s="277">
        <v>0</v>
      </c>
      <c r="L53" s="272">
        <v>0</v>
      </c>
      <c r="M53" s="273">
        <v>0</v>
      </c>
      <c r="N53" s="277">
        <v>0</v>
      </c>
      <c r="O53" s="273">
        <v>0</v>
      </c>
      <c r="P53" s="273">
        <v>0</v>
      </c>
      <c r="Q53" s="277">
        <v>0</v>
      </c>
      <c r="R53" s="336">
        <v>0</v>
      </c>
      <c r="S53" s="337">
        <v>0</v>
      </c>
      <c r="T53" s="338">
        <v>0</v>
      </c>
      <c r="U53" s="272">
        <v>0</v>
      </c>
      <c r="V53" s="273">
        <v>0</v>
      </c>
      <c r="W53" s="277">
        <v>0</v>
      </c>
      <c r="X53" s="112">
        <v>0</v>
      </c>
      <c r="Y53" s="113">
        <v>0</v>
      </c>
      <c r="Z53" s="114">
        <v>0</v>
      </c>
      <c r="AA53" s="115">
        <v>0</v>
      </c>
      <c r="AB53" s="119"/>
    </row>
    <row r="54" spans="1:28" s="153" customFormat="1">
      <c r="A54" s="134" t="s">
        <v>146</v>
      </c>
      <c r="B54" s="147" t="s">
        <v>123</v>
      </c>
      <c r="C54" s="148"/>
      <c r="D54" s="148"/>
      <c r="E54" s="148"/>
      <c r="F54" s="149">
        <v>0</v>
      </c>
      <c r="G54" s="150"/>
      <c r="H54" s="151">
        <v>0</v>
      </c>
      <c r="I54" s="264">
        <v>1</v>
      </c>
      <c r="J54" s="265"/>
      <c r="K54" s="266">
        <v>169</v>
      </c>
      <c r="L54" s="264">
        <v>0</v>
      </c>
      <c r="M54" s="265"/>
      <c r="N54" s="266">
        <v>0</v>
      </c>
      <c r="O54" s="264">
        <v>0</v>
      </c>
      <c r="P54" s="265"/>
      <c r="Q54" s="266">
        <v>0</v>
      </c>
      <c r="R54" s="322">
        <v>0</v>
      </c>
      <c r="S54" s="323"/>
      <c r="T54" s="324">
        <v>0</v>
      </c>
      <c r="U54" s="264">
        <v>0</v>
      </c>
      <c r="V54" s="265"/>
      <c r="W54" s="266">
        <v>0</v>
      </c>
      <c r="X54" s="149">
        <v>0</v>
      </c>
      <c r="Y54" s="150"/>
      <c r="Z54" s="151">
        <v>0</v>
      </c>
      <c r="AA54" s="167">
        <v>169</v>
      </c>
      <c r="AB54" s="152"/>
    </row>
    <row r="55" spans="1:28" s="3" customFormat="1" ht="38.25">
      <c r="A55" s="134" t="s">
        <v>147</v>
      </c>
      <c r="B55" s="72" t="s">
        <v>208</v>
      </c>
      <c r="C55" s="155"/>
      <c r="D55" s="155"/>
      <c r="E55" s="155"/>
      <c r="F55" s="112"/>
      <c r="G55" s="113"/>
      <c r="H55" s="114"/>
      <c r="I55" s="272"/>
      <c r="J55" s="273"/>
      <c r="K55" s="277"/>
      <c r="L55" s="272"/>
      <c r="M55" s="273"/>
      <c r="N55" s="277"/>
      <c r="O55" s="272"/>
      <c r="P55" s="273"/>
      <c r="Q55" s="277"/>
      <c r="R55" s="336"/>
      <c r="S55" s="337"/>
      <c r="T55" s="338"/>
      <c r="U55" s="272"/>
      <c r="V55" s="273"/>
      <c r="W55" s="277"/>
      <c r="X55" s="112"/>
      <c r="Y55" s="113"/>
      <c r="Z55" s="114"/>
      <c r="AA55" s="114"/>
      <c r="AB55" s="119"/>
    </row>
    <row r="56" spans="1:28" s="253" customFormat="1" ht="90">
      <c r="A56" s="395" t="s">
        <v>183</v>
      </c>
      <c r="B56" s="404" t="s">
        <v>131</v>
      </c>
      <c r="C56" s="400" t="s">
        <v>449</v>
      </c>
      <c r="D56" s="273" t="s">
        <v>584</v>
      </c>
      <c r="E56" s="398" t="s">
        <v>570</v>
      </c>
      <c r="F56" s="272">
        <v>0</v>
      </c>
      <c r="G56" s="273">
        <v>0</v>
      </c>
      <c r="H56" s="277">
        <v>0</v>
      </c>
      <c r="I56" s="272" t="s">
        <v>456</v>
      </c>
      <c r="J56" s="273" t="s">
        <v>440</v>
      </c>
      <c r="K56" s="277">
        <v>16</v>
      </c>
      <c r="L56" s="272">
        <v>0</v>
      </c>
      <c r="M56" s="273">
        <v>0</v>
      </c>
      <c r="N56" s="277">
        <v>0</v>
      </c>
      <c r="O56" s="272">
        <v>0</v>
      </c>
      <c r="P56" s="273">
        <v>0</v>
      </c>
      <c r="Q56" s="277">
        <v>0</v>
      </c>
      <c r="R56" s="336">
        <v>0</v>
      </c>
      <c r="S56" s="337">
        <v>0</v>
      </c>
      <c r="T56" s="338">
        <v>0</v>
      </c>
      <c r="U56" s="272">
        <v>0</v>
      </c>
      <c r="V56" s="273">
        <v>0</v>
      </c>
      <c r="W56" s="277">
        <v>0</v>
      </c>
      <c r="X56" s="272">
        <v>0</v>
      </c>
      <c r="Y56" s="273">
        <v>0</v>
      </c>
      <c r="Z56" s="277">
        <v>0</v>
      </c>
      <c r="AA56" s="260">
        <v>16</v>
      </c>
      <c r="AB56" s="403"/>
    </row>
    <row r="57" spans="1:28" s="3" customFormat="1" ht="78.75">
      <c r="A57" s="134" t="s">
        <v>184</v>
      </c>
      <c r="B57" s="158" t="s">
        <v>563</v>
      </c>
      <c r="C57" s="135" t="s">
        <v>681</v>
      </c>
      <c r="D57" s="113" t="s">
        <v>584</v>
      </c>
      <c r="E57" s="135" t="s">
        <v>610</v>
      </c>
      <c r="F57" s="112">
        <v>0</v>
      </c>
      <c r="G57" s="113">
        <v>0</v>
      </c>
      <c r="H57" s="114">
        <v>0</v>
      </c>
      <c r="I57" s="272">
        <v>0</v>
      </c>
      <c r="J57" s="273">
        <v>0</v>
      </c>
      <c r="K57" s="277">
        <v>0</v>
      </c>
      <c r="L57" s="272">
        <v>0</v>
      </c>
      <c r="M57" s="273">
        <v>0</v>
      </c>
      <c r="N57" s="277">
        <v>0</v>
      </c>
      <c r="O57" s="273">
        <v>0</v>
      </c>
      <c r="P57" s="273">
        <v>0</v>
      </c>
      <c r="Q57" s="277">
        <v>0</v>
      </c>
      <c r="R57" s="336">
        <v>0</v>
      </c>
      <c r="S57" s="337">
        <v>0</v>
      </c>
      <c r="T57" s="338">
        <v>0</v>
      </c>
      <c r="U57" s="272">
        <v>0</v>
      </c>
      <c r="V57" s="273">
        <v>0</v>
      </c>
      <c r="W57" s="277">
        <v>0</v>
      </c>
      <c r="X57" s="112">
        <v>0</v>
      </c>
      <c r="Y57" s="113">
        <v>0</v>
      </c>
      <c r="Z57" s="114">
        <v>0</v>
      </c>
      <c r="AA57" s="115">
        <v>0</v>
      </c>
      <c r="AB57" s="119"/>
    </row>
    <row r="58" spans="1:28" s="153" customFormat="1">
      <c r="A58" s="134" t="s">
        <v>205</v>
      </c>
      <c r="B58" s="147" t="s">
        <v>123</v>
      </c>
      <c r="C58" s="148"/>
      <c r="D58" s="148"/>
      <c r="E58" s="148"/>
      <c r="F58" s="149">
        <v>0</v>
      </c>
      <c r="G58" s="150"/>
      <c r="H58" s="151">
        <v>0</v>
      </c>
      <c r="I58" s="264">
        <v>2</v>
      </c>
      <c r="J58" s="265"/>
      <c r="K58" s="266">
        <v>16</v>
      </c>
      <c r="L58" s="264">
        <v>0</v>
      </c>
      <c r="M58" s="265"/>
      <c r="N58" s="266">
        <v>0</v>
      </c>
      <c r="O58" s="264"/>
      <c r="P58" s="265"/>
      <c r="Q58" s="266">
        <v>0</v>
      </c>
      <c r="R58" s="322">
        <v>0</v>
      </c>
      <c r="S58" s="323"/>
      <c r="T58" s="324">
        <v>0</v>
      </c>
      <c r="U58" s="264">
        <v>0</v>
      </c>
      <c r="V58" s="265"/>
      <c r="W58" s="266">
        <v>0</v>
      </c>
      <c r="X58" s="149">
        <v>0</v>
      </c>
      <c r="Y58" s="150"/>
      <c r="Z58" s="151">
        <v>0</v>
      </c>
      <c r="AA58" s="167">
        <v>16</v>
      </c>
      <c r="AB58" s="152"/>
    </row>
    <row r="59" spans="1:28" s="3" customFormat="1" ht="38.25">
      <c r="A59" s="134" t="s">
        <v>206</v>
      </c>
      <c r="B59" s="72" t="s">
        <v>210</v>
      </c>
      <c r="C59" s="155"/>
      <c r="D59" s="155"/>
      <c r="E59" s="155"/>
      <c r="F59" s="112"/>
      <c r="G59" s="113"/>
      <c r="H59" s="114"/>
      <c r="I59" s="272"/>
      <c r="J59" s="273"/>
      <c r="K59" s="277"/>
      <c r="L59" s="272"/>
      <c r="M59" s="273"/>
      <c r="N59" s="277"/>
      <c r="O59" s="272"/>
      <c r="P59" s="273"/>
      <c r="Q59" s="277"/>
      <c r="R59" s="336"/>
      <c r="S59" s="337"/>
      <c r="T59" s="338"/>
      <c r="U59" s="272"/>
      <c r="V59" s="273"/>
      <c r="W59" s="277"/>
      <c r="X59" s="112"/>
      <c r="Y59" s="113"/>
      <c r="Z59" s="114"/>
      <c r="AA59" s="114"/>
      <c r="AB59" s="119"/>
    </row>
    <row r="60" spans="1:28" s="253" customFormat="1" ht="213.75">
      <c r="A60" s="405" t="s">
        <v>211</v>
      </c>
      <c r="B60" s="366" t="s">
        <v>131</v>
      </c>
      <c r="C60" s="400" t="s">
        <v>9</v>
      </c>
      <c r="D60" s="273" t="s">
        <v>584</v>
      </c>
      <c r="E60" s="398" t="s">
        <v>575</v>
      </c>
      <c r="F60" s="272" t="s">
        <v>416</v>
      </c>
      <c r="G60" s="273" t="s">
        <v>26</v>
      </c>
      <c r="H60" s="277">
        <v>358</v>
      </c>
      <c r="I60" s="272">
        <v>0</v>
      </c>
      <c r="J60" s="273">
        <v>0</v>
      </c>
      <c r="K60" s="277">
        <v>0</v>
      </c>
      <c r="L60" s="272" t="s">
        <v>607</v>
      </c>
      <c r="M60" s="273" t="s">
        <v>603</v>
      </c>
      <c r="N60" s="277">
        <v>379.3</v>
      </c>
      <c r="O60" s="380" t="s">
        <v>43</v>
      </c>
      <c r="P60" s="369" t="s">
        <v>31</v>
      </c>
      <c r="Q60" s="389">
        <f>407</f>
        <v>407</v>
      </c>
      <c r="R60" s="381" t="s">
        <v>30</v>
      </c>
      <c r="S60" s="374" t="s">
        <v>56</v>
      </c>
      <c r="T60" s="432">
        <v>366</v>
      </c>
      <c r="U60" s="380" t="s">
        <v>30</v>
      </c>
      <c r="V60" s="369" t="s">
        <v>32</v>
      </c>
      <c r="W60" s="389">
        <v>384</v>
      </c>
      <c r="X60" s="380" t="s">
        <v>30</v>
      </c>
      <c r="Y60" s="369" t="s">
        <v>32</v>
      </c>
      <c r="Z60" s="389">
        <v>384</v>
      </c>
      <c r="AA60" s="363">
        <f>H60+N60+Q60+T60+W60+Z60</f>
        <v>2278.3000000000002</v>
      </c>
      <c r="AB60" s="403"/>
    </row>
    <row r="61" spans="1:28" s="253" customFormat="1" ht="112.5">
      <c r="A61" s="405" t="s">
        <v>212</v>
      </c>
      <c r="B61" s="366" t="s">
        <v>81</v>
      </c>
      <c r="C61" s="398" t="s">
        <v>0</v>
      </c>
      <c r="D61" s="273" t="s">
        <v>584</v>
      </c>
      <c r="E61" s="398" t="s">
        <v>576</v>
      </c>
      <c r="F61" s="272">
        <v>0</v>
      </c>
      <c r="G61" s="273">
        <v>0</v>
      </c>
      <c r="H61" s="277">
        <v>0</v>
      </c>
      <c r="I61" s="272">
        <v>0</v>
      </c>
      <c r="J61" s="273">
        <v>0</v>
      </c>
      <c r="K61" s="277">
        <v>0</v>
      </c>
      <c r="L61" s="272" t="s">
        <v>501</v>
      </c>
      <c r="M61" s="273" t="s">
        <v>489</v>
      </c>
      <c r="N61" s="277">
        <v>427</v>
      </c>
      <c r="O61" s="380" t="s">
        <v>42</v>
      </c>
      <c r="P61" s="369" t="s">
        <v>33</v>
      </c>
      <c r="Q61" s="389">
        <f>367</f>
        <v>367</v>
      </c>
      <c r="R61" s="336">
        <v>0</v>
      </c>
      <c r="S61" s="337">
        <v>0</v>
      </c>
      <c r="T61" s="338">
        <v>0</v>
      </c>
      <c r="U61" s="272">
        <v>0</v>
      </c>
      <c r="V61" s="273">
        <v>0</v>
      </c>
      <c r="W61" s="277">
        <v>0</v>
      </c>
      <c r="X61" s="272">
        <v>0</v>
      </c>
      <c r="Y61" s="273">
        <v>0</v>
      </c>
      <c r="Z61" s="277">
        <v>0</v>
      </c>
      <c r="AA61" s="363">
        <f>H61+K61+N61+Q61+T61+W61+0</f>
        <v>794</v>
      </c>
      <c r="AB61" s="403"/>
    </row>
    <row r="62" spans="1:28" s="153" customFormat="1">
      <c r="A62" s="405" t="s">
        <v>148</v>
      </c>
      <c r="B62" s="406" t="s">
        <v>123</v>
      </c>
      <c r="C62" s="394"/>
      <c r="D62" s="394"/>
      <c r="E62" s="394"/>
      <c r="F62" s="407">
        <v>3</v>
      </c>
      <c r="G62" s="408"/>
      <c r="H62" s="409">
        <v>358</v>
      </c>
      <c r="I62" s="407">
        <v>0</v>
      </c>
      <c r="J62" s="408"/>
      <c r="K62" s="409">
        <v>0</v>
      </c>
      <c r="L62" s="407">
        <v>6</v>
      </c>
      <c r="M62" s="408"/>
      <c r="N62" s="409">
        <v>806.3</v>
      </c>
      <c r="O62" s="407">
        <v>4</v>
      </c>
      <c r="P62" s="408"/>
      <c r="Q62" s="409">
        <f>Q60+Q61</f>
        <v>774</v>
      </c>
      <c r="R62" s="435">
        <v>1</v>
      </c>
      <c r="S62" s="436"/>
      <c r="T62" s="441">
        <f>T60+T61</f>
        <v>366</v>
      </c>
      <c r="U62" s="407">
        <v>1</v>
      </c>
      <c r="V62" s="408"/>
      <c r="W62" s="409">
        <v>384</v>
      </c>
      <c r="X62" s="407">
        <v>1</v>
      </c>
      <c r="Y62" s="408"/>
      <c r="Z62" s="409">
        <f>Z60+Z61</f>
        <v>384</v>
      </c>
      <c r="AA62" s="212">
        <f>AA60+AA61</f>
        <v>3072.3</v>
      </c>
      <c r="AB62" s="152"/>
    </row>
    <row r="63" spans="1:28" s="3" customFormat="1" ht="38.25">
      <c r="A63" s="134" t="s">
        <v>149</v>
      </c>
      <c r="B63" s="72" t="s">
        <v>303</v>
      </c>
      <c r="C63" s="155"/>
      <c r="D63" s="155"/>
      <c r="E63" s="155"/>
      <c r="F63" s="112"/>
      <c r="G63" s="113"/>
      <c r="H63" s="114"/>
      <c r="I63" s="272"/>
      <c r="J63" s="273"/>
      <c r="K63" s="277"/>
      <c r="L63" s="272"/>
      <c r="M63" s="273"/>
      <c r="N63" s="277"/>
      <c r="O63" s="272"/>
      <c r="P63" s="273"/>
      <c r="Q63" s="277"/>
      <c r="R63" s="336"/>
      <c r="S63" s="337"/>
      <c r="T63" s="338"/>
      <c r="U63" s="272"/>
      <c r="V63" s="273"/>
      <c r="W63" s="277"/>
      <c r="X63" s="112"/>
      <c r="Y63" s="113"/>
      <c r="Z63" s="114"/>
      <c r="AA63" s="114"/>
      <c r="AB63" s="119"/>
    </row>
    <row r="64" spans="1:28" s="253" customFormat="1" ht="146.25">
      <c r="A64" s="395" t="s">
        <v>213</v>
      </c>
      <c r="B64" s="404" t="s">
        <v>304</v>
      </c>
      <c r="C64" s="398" t="s">
        <v>608</v>
      </c>
      <c r="D64" s="273" t="s">
        <v>584</v>
      </c>
      <c r="E64" s="398" t="s">
        <v>570</v>
      </c>
      <c r="F64" s="272">
        <v>0</v>
      </c>
      <c r="G64" s="273">
        <v>0</v>
      </c>
      <c r="H64" s="277">
        <v>0</v>
      </c>
      <c r="I64" s="272" t="s">
        <v>483</v>
      </c>
      <c r="J64" s="273" t="s">
        <v>526</v>
      </c>
      <c r="K64" s="277">
        <v>1953</v>
      </c>
      <c r="L64" s="272" t="s">
        <v>609</v>
      </c>
      <c r="M64" s="273" t="s">
        <v>605</v>
      </c>
      <c r="N64" s="277">
        <v>37.700000000000003</v>
      </c>
      <c r="O64" s="272">
        <v>0</v>
      </c>
      <c r="P64" s="273">
        <v>0</v>
      </c>
      <c r="Q64" s="277">
        <v>0</v>
      </c>
      <c r="R64" s="336">
        <v>0</v>
      </c>
      <c r="S64" s="337">
        <v>0</v>
      </c>
      <c r="T64" s="338">
        <v>0</v>
      </c>
      <c r="U64" s="272">
        <v>0</v>
      </c>
      <c r="V64" s="273">
        <v>0</v>
      </c>
      <c r="W64" s="277">
        <v>0</v>
      </c>
      <c r="X64" s="272">
        <v>0</v>
      </c>
      <c r="Y64" s="273">
        <v>0</v>
      </c>
      <c r="Z64" s="277">
        <v>0</v>
      </c>
      <c r="AA64" s="260">
        <f>H64+K64+N64+Q64+T64+W64+0</f>
        <v>1990.7</v>
      </c>
      <c r="AB64" s="403"/>
    </row>
    <row r="65" spans="1:28" s="253" customFormat="1" ht="78.75">
      <c r="A65" s="395">
        <v>1.54</v>
      </c>
      <c r="B65" s="366" t="s">
        <v>15</v>
      </c>
      <c r="C65" s="370" t="s">
        <v>14</v>
      </c>
      <c r="D65" s="369" t="s">
        <v>584</v>
      </c>
      <c r="E65" s="369">
        <v>2017</v>
      </c>
      <c r="F65" s="380">
        <v>0</v>
      </c>
      <c r="G65" s="369">
        <v>0</v>
      </c>
      <c r="H65" s="389">
        <v>0</v>
      </c>
      <c r="I65" s="380">
        <v>0</v>
      </c>
      <c r="J65" s="369">
        <v>0</v>
      </c>
      <c r="K65" s="389">
        <v>0</v>
      </c>
      <c r="L65" s="380">
        <v>0</v>
      </c>
      <c r="M65" s="369">
        <v>0</v>
      </c>
      <c r="N65" s="389">
        <v>0</v>
      </c>
      <c r="O65" s="380" t="s">
        <v>16</v>
      </c>
      <c r="P65" s="369" t="s">
        <v>17</v>
      </c>
      <c r="Q65" s="389">
        <v>49</v>
      </c>
      <c r="R65" s="381">
        <v>0</v>
      </c>
      <c r="S65" s="337">
        <v>0</v>
      </c>
      <c r="T65" s="338">
        <v>0</v>
      </c>
      <c r="U65" s="272">
        <v>0</v>
      </c>
      <c r="V65" s="273">
        <v>0</v>
      </c>
      <c r="W65" s="277">
        <v>0</v>
      </c>
      <c r="X65" s="272">
        <v>0</v>
      </c>
      <c r="Y65" s="273">
        <v>0</v>
      </c>
      <c r="Z65" s="277">
        <v>0</v>
      </c>
      <c r="AA65" s="363">
        <f>Q65</f>
        <v>49</v>
      </c>
      <c r="AB65" s="403"/>
    </row>
    <row r="66" spans="1:28" s="153" customFormat="1">
      <c r="A66" s="134">
        <v>1.55</v>
      </c>
      <c r="B66" s="147" t="s">
        <v>123</v>
      </c>
      <c r="C66" s="148"/>
      <c r="D66" s="148"/>
      <c r="E66" s="148"/>
      <c r="F66" s="149">
        <v>0</v>
      </c>
      <c r="G66" s="149"/>
      <c r="H66" s="151">
        <v>0</v>
      </c>
      <c r="I66" s="264">
        <v>3</v>
      </c>
      <c r="J66" s="265"/>
      <c r="K66" s="266">
        <v>1953</v>
      </c>
      <c r="L66" s="264">
        <v>1</v>
      </c>
      <c r="M66" s="264"/>
      <c r="N66" s="266">
        <v>37.700000000000003</v>
      </c>
      <c r="O66" s="264">
        <v>1</v>
      </c>
      <c r="P66" s="264"/>
      <c r="Q66" s="266">
        <v>49</v>
      </c>
      <c r="R66" s="322">
        <v>0</v>
      </c>
      <c r="S66" s="322"/>
      <c r="T66" s="324">
        <v>0</v>
      </c>
      <c r="U66" s="264">
        <v>0</v>
      </c>
      <c r="V66" s="264"/>
      <c r="W66" s="266">
        <v>0</v>
      </c>
      <c r="X66" s="149">
        <v>0</v>
      </c>
      <c r="Y66" s="149"/>
      <c r="Z66" s="151">
        <v>0</v>
      </c>
      <c r="AA66" s="167">
        <f>AA64+AA65</f>
        <v>2039.7</v>
      </c>
      <c r="AB66" s="152"/>
    </row>
    <row r="67" spans="1:28" s="153" customFormat="1" ht="76.5">
      <c r="A67" s="134">
        <v>1.56</v>
      </c>
      <c r="B67" s="168" t="s">
        <v>283</v>
      </c>
      <c r="C67" s="135"/>
      <c r="D67" s="113"/>
      <c r="E67" s="135"/>
      <c r="F67" s="112"/>
      <c r="G67" s="113"/>
      <c r="H67" s="114"/>
      <c r="I67" s="272"/>
      <c r="J67" s="273"/>
      <c r="K67" s="277"/>
      <c r="L67" s="272"/>
      <c r="M67" s="273"/>
      <c r="N67" s="277"/>
      <c r="O67" s="272"/>
      <c r="P67" s="273"/>
      <c r="Q67" s="277"/>
      <c r="R67" s="336"/>
      <c r="S67" s="337"/>
      <c r="T67" s="338"/>
      <c r="U67" s="272"/>
      <c r="V67" s="273"/>
      <c r="W67" s="277"/>
      <c r="X67" s="112"/>
      <c r="Y67" s="113"/>
      <c r="Z67" s="114"/>
      <c r="AA67" s="115"/>
      <c r="AB67" s="169"/>
    </row>
    <row r="68" spans="1:28" s="153" customFormat="1" ht="112.5">
      <c r="A68" s="134">
        <v>1.57</v>
      </c>
      <c r="B68" s="72" t="s">
        <v>127</v>
      </c>
      <c r="C68" s="135" t="s">
        <v>670</v>
      </c>
      <c r="D68" s="113" t="s">
        <v>584</v>
      </c>
      <c r="E68" s="135" t="s">
        <v>568</v>
      </c>
      <c r="F68" s="112">
        <v>0</v>
      </c>
      <c r="G68" s="113">
        <v>0</v>
      </c>
      <c r="H68" s="114">
        <v>0</v>
      </c>
      <c r="I68" s="272">
        <v>0</v>
      </c>
      <c r="J68" s="273">
        <v>0</v>
      </c>
      <c r="K68" s="277">
        <v>0</v>
      </c>
      <c r="L68" s="272">
        <v>0</v>
      </c>
      <c r="M68" s="273">
        <v>0</v>
      </c>
      <c r="N68" s="277">
        <v>0</v>
      </c>
      <c r="O68" s="272">
        <v>0</v>
      </c>
      <c r="P68" s="273">
        <v>0</v>
      </c>
      <c r="Q68" s="277">
        <v>0</v>
      </c>
      <c r="R68" s="336">
        <v>0</v>
      </c>
      <c r="S68" s="337">
        <v>0</v>
      </c>
      <c r="T68" s="338">
        <v>0</v>
      </c>
      <c r="U68" s="272">
        <v>0</v>
      </c>
      <c r="V68" s="273">
        <v>0</v>
      </c>
      <c r="W68" s="277">
        <v>0</v>
      </c>
      <c r="X68" s="112">
        <v>0</v>
      </c>
      <c r="Y68" s="113">
        <v>0</v>
      </c>
      <c r="Z68" s="114">
        <v>0</v>
      </c>
      <c r="AA68" s="115">
        <v>0</v>
      </c>
      <c r="AB68" s="169"/>
    </row>
    <row r="69" spans="1:28" s="153" customFormat="1" ht="78.75">
      <c r="A69" s="134" t="s">
        <v>154</v>
      </c>
      <c r="B69" s="72" t="s">
        <v>563</v>
      </c>
      <c r="C69" s="135" t="s">
        <v>1</v>
      </c>
      <c r="D69" s="113" t="s">
        <v>584</v>
      </c>
      <c r="E69" s="135" t="s">
        <v>610</v>
      </c>
      <c r="F69" s="112">
        <v>0</v>
      </c>
      <c r="G69" s="113">
        <v>0</v>
      </c>
      <c r="H69" s="114">
        <v>0</v>
      </c>
      <c r="I69" s="272">
        <v>0</v>
      </c>
      <c r="J69" s="273">
        <v>0</v>
      </c>
      <c r="K69" s="277">
        <v>0</v>
      </c>
      <c r="L69" s="272">
        <v>0</v>
      </c>
      <c r="M69" s="273">
        <v>0</v>
      </c>
      <c r="N69" s="277">
        <v>0</v>
      </c>
      <c r="O69" s="273">
        <v>0</v>
      </c>
      <c r="P69" s="273">
        <v>0</v>
      </c>
      <c r="Q69" s="277">
        <v>0</v>
      </c>
      <c r="R69" s="336">
        <v>0</v>
      </c>
      <c r="S69" s="337">
        <v>0</v>
      </c>
      <c r="T69" s="338">
        <v>0</v>
      </c>
      <c r="U69" s="272">
        <v>0</v>
      </c>
      <c r="V69" s="273">
        <v>0</v>
      </c>
      <c r="W69" s="277">
        <v>0</v>
      </c>
      <c r="X69" s="112">
        <v>0</v>
      </c>
      <c r="Y69" s="113">
        <v>0</v>
      </c>
      <c r="Z69" s="114">
        <v>0</v>
      </c>
      <c r="AA69" s="115">
        <v>0</v>
      </c>
      <c r="AB69" s="169"/>
    </row>
    <row r="70" spans="1:28" s="153" customFormat="1">
      <c r="A70" s="134" t="s">
        <v>155</v>
      </c>
      <c r="B70" s="147" t="s">
        <v>123</v>
      </c>
      <c r="C70" s="148"/>
      <c r="D70" s="148"/>
      <c r="E70" s="148"/>
      <c r="F70" s="149">
        <v>0</v>
      </c>
      <c r="G70" s="149"/>
      <c r="H70" s="151">
        <v>0</v>
      </c>
      <c r="I70" s="264">
        <v>0</v>
      </c>
      <c r="J70" s="265"/>
      <c r="K70" s="151">
        <v>0</v>
      </c>
      <c r="L70" s="264">
        <v>0</v>
      </c>
      <c r="M70" s="264"/>
      <c r="N70" s="266">
        <v>0</v>
      </c>
      <c r="O70" s="264"/>
      <c r="P70" s="264"/>
      <c r="Q70" s="266">
        <v>0</v>
      </c>
      <c r="R70" s="322">
        <v>0</v>
      </c>
      <c r="S70" s="322"/>
      <c r="T70" s="324">
        <v>0</v>
      </c>
      <c r="U70" s="264">
        <v>0</v>
      </c>
      <c r="V70" s="264"/>
      <c r="W70" s="266">
        <v>0</v>
      </c>
      <c r="X70" s="149">
        <v>0</v>
      </c>
      <c r="Y70" s="149"/>
      <c r="Z70" s="151">
        <v>0</v>
      </c>
      <c r="AA70" s="151">
        <v>0</v>
      </c>
      <c r="AB70" s="152"/>
    </row>
    <row r="71" spans="1:28" s="3" customFormat="1">
      <c r="A71" s="134" t="s">
        <v>194</v>
      </c>
      <c r="B71" s="170" t="s">
        <v>79</v>
      </c>
      <c r="C71" s="155"/>
      <c r="D71" s="155"/>
      <c r="E71" s="155"/>
      <c r="F71" s="155"/>
      <c r="G71" s="155"/>
      <c r="H71" s="171">
        <f>H23+H28+H34+H39+H45+H50+H54+H58+H62+H66+H70</f>
        <v>1731.1</v>
      </c>
      <c r="I71" s="278"/>
      <c r="J71" s="279"/>
      <c r="K71" s="293">
        <f>K23+K28+K34+K39+K45+K50+K54+K58+K62+K66+K70</f>
        <v>4995.8</v>
      </c>
      <c r="L71" s="278"/>
      <c r="M71" s="278"/>
      <c r="N71" s="293">
        <f>N23+N28+N34+N39+N45+N50+N58+N62+N66+N70</f>
        <v>844</v>
      </c>
      <c r="O71" s="278"/>
      <c r="P71" s="278"/>
      <c r="Q71" s="293">
        <f>Q23+Q28+Q34+Q39+Q45+Q50+Q54+Q58+Q62+Q66+Q70</f>
        <v>823</v>
      </c>
      <c r="R71" s="339"/>
      <c r="S71" s="339"/>
      <c r="T71" s="340">
        <f>T23+T28+T34+T39+T45+T50+T54+T58+T62+T66+T70</f>
        <v>789</v>
      </c>
      <c r="U71" s="278"/>
      <c r="V71" s="278"/>
      <c r="W71" s="293">
        <f>W23+W28+W34+W39+W45+W50+W54+W58+W62+W66+W70</f>
        <v>384</v>
      </c>
      <c r="X71" s="172"/>
      <c r="Y71" s="172"/>
      <c r="Z71" s="171">
        <f>Z23+Z28+Z34+Z39+Z45+Z50+Z54+Z58+Z62+Z66+Z70</f>
        <v>384</v>
      </c>
      <c r="AA71" s="293">
        <f>H71+K71+N71+Q71+T71+W71+Z71</f>
        <v>9950.9</v>
      </c>
      <c r="AB71" s="119"/>
    </row>
    <row r="72" spans="1:28" s="179" customFormat="1" ht="20.25">
      <c r="A72" s="134" t="s">
        <v>214</v>
      </c>
      <c r="B72" s="469" t="s">
        <v>133</v>
      </c>
      <c r="C72" s="470"/>
      <c r="D72" s="174"/>
      <c r="E72" s="174"/>
      <c r="F72" s="164"/>
      <c r="G72" s="164"/>
      <c r="H72" s="166">
        <f>H73+H74+H75+H76+H77+H78+H79+H80</f>
        <v>2331.1</v>
      </c>
      <c r="I72" s="280"/>
      <c r="J72" s="281"/>
      <c r="K72" s="294">
        <f>K73+K74+K75+K76+K77+K78+K79+K80</f>
        <v>11795.8</v>
      </c>
      <c r="L72" s="280"/>
      <c r="M72" s="280"/>
      <c r="N72" s="276">
        <f>N73+N74+N75+N76+N77+N78+N79+N80</f>
        <v>5140</v>
      </c>
      <c r="O72" s="280"/>
      <c r="P72" s="280"/>
      <c r="Q72" s="276">
        <f>Q73+Q75+Q74+Q76+Q77+Q78+Q79+Q80</f>
        <v>2619</v>
      </c>
      <c r="R72" s="341"/>
      <c r="S72" s="341"/>
      <c r="T72" s="335">
        <f>T73+T74+T75+T76+T77+T78+T79+T80</f>
        <v>2585</v>
      </c>
      <c r="U72" s="280"/>
      <c r="V72" s="280"/>
      <c r="W72" s="276">
        <f>W73+W74+W75+W76+W77+W78+W79+W80</f>
        <v>2180</v>
      </c>
      <c r="X72" s="175"/>
      <c r="Y72" s="175"/>
      <c r="Z72" s="166">
        <f>Z73+Z74+Z75+Z76+Z77+Z78+Z79+Z80</f>
        <v>1796</v>
      </c>
      <c r="AA72" s="276">
        <f>H72+K72+N72+Q72+T72+W72+Z72</f>
        <v>28446.9</v>
      </c>
      <c r="AB72" s="418">
        <f>AA73+AA74+AA75+AA76+AA77+AA78+AA79+AA80</f>
        <v>28446.9</v>
      </c>
    </row>
    <row r="73" spans="1:28" s="184" customFormat="1" ht="63.75">
      <c r="A73" s="134" t="s">
        <v>215</v>
      </c>
      <c r="B73" s="72" t="s">
        <v>2</v>
      </c>
      <c r="C73" s="180"/>
      <c r="D73" s="181"/>
      <c r="E73" s="181"/>
      <c r="F73" s="112"/>
      <c r="G73" s="112"/>
      <c r="H73" s="114">
        <v>600</v>
      </c>
      <c r="I73" s="272"/>
      <c r="J73" s="273"/>
      <c r="K73" s="277">
        <v>6800</v>
      </c>
      <c r="L73" s="272"/>
      <c r="M73" s="272"/>
      <c r="N73" s="277">
        <v>4296</v>
      </c>
      <c r="O73" s="272"/>
      <c r="P73" s="272"/>
      <c r="Q73" s="277">
        <v>1796</v>
      </c>
      <c r="R73" s="336"/>
      <c r="S73" s="336"/>
      <c r="T73" s="338">
        <v>1796</v>
      </c>
      <c r="U73" s="272"/>
      <c r="V73" s="272"/>
      <c r="W73" s="277">
        <v>1796</v>
      </c>
      <c r="X73" s="112"/>
      <c r="Y73" s="112"/>
      <c r="Z73" s="114">
        <f>Z13</f>
        <v>1796</v>
      </c>
      <c r="AA73" s="260">
        <f>H73+K73+N73+Q73+T73+W73+Z73</f>
        <v>18880</v>
      </c>
      <c r="AB73" s="183"/>
    </row>
    <row r="74" spans="1:28" s="184" customFormat="1" ht="22.5">
      <c r="A74" s="134" t="s">
        <v>216</v>
      </c>
      <c r="B74" s="141" t="s">
        <v>671</v>
      </c>
      <c r="C74" s="180"/>
      <c r="D74" s="181"/>
      <c r="E74" s="181"/>
      <c r="F74" s="112"/>
      <c r="G74" s="112"/>
      <c r="H74" s="114">
        <v>0</v>
      </c>
      <c r="I74" s="272"/>
      <c r="J74" s="273"/>
      <c r="K74" s="277">
        <v>0</v>
      </c>
      <c r="L74" s="272"/>
      <c r="M74" s="272"/>
      <c r="N74" s="277">
        <v>0</v>
      </c>
      <c r="O74" s="272"/>
      <c r="P74" s="272"/>
      <c r="Q74" s="277">
        <v>0</v>
      </c>
      <c r="R74" s="336"/>
      <c r="S74" s="336"/>
      <c r="T74" s="338">
        <v>0</v>
      </c>
      <c r="U74" s="272"/>
      <c r="V74" s="272"/>
      <c r="W74" s="277">
        <v>0</v>
      </c>
      <c r="X74" s="112"/>
      <c r="Y74" s="112"/>
      <c r="Z74" s="217">
        <v>0</v>
      </c>
      <c r="AA74" s="210">
        <f>H74+K74+N74+Q74+T74+W74+0</f>
        <v>0</v>
      </c>
      <c r="AB74" s="183"/>
    </row>
    <row r="75" spans="1:28" s="3" customFormat="1" ht="51">
      <c r="A75" s="134" t="s">
        <v>380</v>
      </c>
      <c r="B75" s="72" t="s">
        <v>3</v>
      </c>
      <c r="C75" s="172"/>
      <c r="D75" s="155"/>
      <c r="E75" s="155"/>
      <c r="F75" s="159"/>
      <c r="G75" s="159"/>
      <c r="H75" s="115">
        <v>596</v>
      </c>
      <c r="I75" s="270"/>
      <c r="J75" s="271"/>
      <c r="K75" s="260">
        <v>826.8</v>
      </c>
      <c r="L75" s="270"/>
      <c r="M75" s="270"/>
      <c r="N75" s="260">
        <f>N61</f>
        <v>427</v>
      </c>
      <c r="O75" s="270"/>
      <c r="P75" s="270"/>
      <c r="Q75" s="260">
        <f>Q61+Q65</f>
        <v>416</v>
      </c>
      <c r="R75" s="328"/>
      <c r="S75" s="328"/>
      <c r="T75" s="318">
        <f>T18+T30</f>
        <v>423</v>
      </c>
      <c r="U75" s="270"/>
      <c r="V75" s="270"/>
      <c r="W75" s="260">
        <v>0</v>
      </c>
      <c r="X75" s="159"/>
      <c r="Y75" s="159"/>
      <c r="Z75" s="115">
        <v>0</v>
      </c>
      <c r="AA75" s="260">
        <f>H75+K75+N75+Q75+T75+Z75</f>
        <v>2688.8</v>
      </c>
      <c r="AB75" s="119"/>
    </row>
    <row r="76" spans="1:28" s="3" customFormat="1" ht="25.5">
      <c r="A76" s="134" t="s">
        <v>491</v>
      </c>
      <c r="B76" s="72" t="s">
        <v>672</v>
      </c>
      <c r="C76" s="172"/>
      <c r="D76" s="155"/>
      <c r="E76" s="155"/>
      <c r="F76" s="159"/>
      <c r="G76" s="159"/>
      <c r="H76" s="115">
        <v>0</v>
      </c>
      <c r="I76" s="270"/>
      <c r="J76" s="271"/>
      <c r="K76" s="282">
        <v>0</v>
      </c>
      <c r="L76" s="270"/>
      <c r="M76" s="270"/>
      <c r="N76" s="260">
        <v>0</v>
      </c>
      <c r="O76" s="270"/>
      <c r="P76" s="270"/>
      <c r="Q76" s="260">
        <v>0</v>
      </c>
      <c r="R76" s="328"/>
      <c r="S76" s="328"/>
      <c r="T76" s="318">
        <v>0</v>
      </c>
      <c r="U76" s="270"/>
      <c r="V76" s="270"/>
      <c r="W76" s="260">
        <v>0</v>
      </c>
      <c r="X76" s="159"/>
      <c r="Y76" s="159"/>
      <c r="Z76" s="115">
        <v>0</v>
      </c>
      <c r="AA76" s="260">
        <v>0</v>
      </c>
      <c r="AB76" s="119"/>
    </row>
    <row r="77" spans="1:28" s="3" customFormat="1" ht="63.75">
      <c r="A77" s="134" t="s">
        <v>10</v>
      </c>
      <c r="B77" s="72" t="s">
        <v>4</v>
      </c>
      <c r="C77" s="172"/>
      <c r="D77" s="155"/>
      <c r="E77" s="155"/>
      <c r="F77" s="159"/>
      <c r="G77" s="159"/>
      <c r="H77" s="115">
        <v>922.1</v>
      </c>
      <c r="I77" s="270"/>
      <c r="J77" s="271"/>
      <c r="K77" s="260">
        <v>4169</v>
      </c>
      <c r="L77" s="270"/>
      <c r="M77" s="270"/>
      <c r="N77" s="260">
        <f>N60+N64</f>
        <v>417</v>
      </c>
      <c r="O77" s="270"/>
      <c r="P77" s="270"/>
      <c r="Q77" s="260">
        <f>Q60</f>
        <v>407</v>
      </c>
      <c r="R77" s="328"/>
      <c r="S77" s="328"/>
      <c r="T77" s="442">
        <f>T60</f>
        <v>366</v>
      </c>
      <c r="U77" s="270"/>
      <c r="V77" s="270"/>
      <c r="W77" s="260">
        <v>384</v>
      </c>
      <c r="X77" s="159"/>
      <c r="Y77" s="159"/>
      <c r="Z77" s="115">
        <v>0</v>
      </c>
      <c r="AA77" s="210">
        <f>H77+K77+N77+Q77+T77+W77+Z77</f>
        <v>6665.1</v>
      </c>
      <c r="AB77" s="119"/>
    </row>
    <row r="78" spans="1:28" s="3" customFormat="1" ht="38.25">
      <c r="A78" s="134" t="s">
        <v>11</v>
      </c>
      <c r="B78" s="72" t="s">
        <v>318</v>
      </c>
      <c r="C78" s="155"/>
      <c r="D78" s="155"/>
      <c r="E78" s="155"/>
      <c r="F78" s="159"/>
      <c r="G78" s="159"/>
      <c r="H78" s="115">
        <v>101</v>
      </c>
      <c r="I78" s="270"/>
      <c r="J78" s="271"/>
      <c r="K78" s="282">
        <v>0</v>
      </c>
      <c r="L78" s="270"/>
      <c r="M78" s="270"/>
      <c r="N78" s="260">
        <v>0</v>
      </c>
      <c r="O78" s="270"/>
      <c r="P78" s="270"/>
      <c r="Q78" s="260">
        <v>0</v>
      </c>
      <c r="R78" s="328"/>
      <c r="S78" s="328"/>
      <c r="T78" s="318">
        <v>0</v>
      </c>
      <c r="U78" s="270"/>
      <c r="V78" s="270"/>
      <c r="W78" s="260">
        <v>0</v>
      </c>
      <c r="X78" s="159"/>
      <c r="Y78" s="159"/>
      <c r="Z78" s="115">
        <v>0</v>
      </c>
      <c r="AA78" s="260">
        <v>101</v>
      </c>
      <c r="AB78" s="119"/>
    </row>
    <row r="79" spans="1:28" s="3" customFormat="1" ht="38.25">
      <c r="A79" s="134" t="s">
        <v>12</v>
      </c>
      <c r="B79" s="72" t="s">
        <v>673</v>
      </c>
      <c r="C79" s="155"/>
      <c r="D79" s="155"/>
      <c r="E79" s="155"/>
      <c r="F79" s="159"/>
      <c r="G79" s="159"/>
      <c r="H79" s="115">
        <v>0</v>
      </c>
      <c r="I79" s="270"/>
      <c r="J79" s="271"/>
      <c r="K79" s="282">
        <v>0</v>
      </c>
      <c r="L79" s="270"/>
      <c r="M79" s="270"/>
      <c r="N79" s="260">
        <v>0</v>
      </c>
      <c r="O79" s="270"/>
      <c r="P79" s="270"/>
      <c r="Q79" s="260">
        <v>0</v>
      </c>
      <c r="R79" s="328"/>
      <c r="S79" s="328"/>
      <c r="T79" s="318">
        <v>0</v>
      </c>
      <c r="U79" s="270"/>
      <c r="V79" s="270"/>
      <c r="W79" s="260">
        <v>0</v>
      </c>
      <c r="X79" s="159"/>
      <c r="Y79" s="159"/>
      <c r="Z79" s="115">
        <v>0</v>
      </c>
      <c r="AA79" s="260">
        <v>0</v>
      </c>
      <c r="AB79" s="119"/>
    </row>
    <row r="80" spans="1:28" s="3" customFormat="1" ht="25.5">
      <c r="A80" s="310" t="s">
        <v>13</v>
      </c>
      <c r="B80" s="366" t="s">
        <v>442</v>
      </c>
      <c r="C80" s="155"/>
      <c r="D80" s="155"/>
      <c r="E80" s="155"/>
      <c r="F80" s="159"/>
      <c r="G80" s="159"/>
      <c r="H80" s="115">
        <v>112</v>
      </c>
      <c r="I80" s="270"/>
      <c r="J80" s="271"/>
      <c r="K80" s="282">
        <v>0</v>
      </c>
      <c r="L80" s="270"/>
      <c r="M80" s="270"/>
      <c r="N80" s="260">
        <v>0</v>
      </c>
      <c r="O80" s="270"/>
      <c r="P80" s="270"/>
      <c r="Q80" s="260">
        <v>0</v>
      </c>
      <c r="R80" s="328"/>
      <c r="S80" s="328"/>
      <c r="T80" s="318">
        <v>0</v>
      </c>
      <c r="U80" s="270"/>
      <c r="V80" s="270"/>
      <c r="W80" s="260">
        <v>0</v>
      </c>
      <c r="X80" s="159"/>
      <c r="Y80" s="159"/>
      <c r="Z80" s="115">
        <v>0</v>
      </c>
      <c r="AA80" s="260">
        <v>112</v>
      </c>
      <c r="AB80" s="119"/>
    </row>
    <row r="81" spans="1:43" s="3" customFormat="1">
      <c r="A81" s="121" t="s">
        <v>320</v>
      </c>
      <c r="B81" s="471" t="s">
        <v>179</v>
      </c>
      <c r="C81" s="472"/>
      <c r="D81" s="472"/>
      <c r="E81" s="472"/>
      <c r="F81" s="472"/>
      <c r="G81" s="472"/>
      <c r="H81" s="472"/>
      <c r="I81" s="472"/>
      <c r="J81" s="472"/>
      <c r="K81" s="472"/>
      <c r="L81" s="472"/>
      <c r="M81" s="472"/>
      <c r="N81" s="472"/>
      <c r="O81" s="472"/>
      <c r="P81" s="472"/>
      <c r="Q81" s="472"/>
      <c r="R81" s="472"/>
      <c r="S81" s="472"/>
      <c r="T81" s="472"/>
      <c r="U81" s="472"/>
      <c r="V81" s="472"/>
      <c r="W81" s="472"/>
      <c r="X81" s="472"/>
      <c r="Y81" s="472"/>
      <c r="Z81" s="472"/>
      <c r="AA81" s="473"/>
      <c r="AB81" s="123"/>
      <c r="AC81" s="124"/>
      <c r="AD81" s="124"/>
      <c r="AE81" s="124"/>
      <c r="AF81" s="124"/>
      <c r="AG81" s="124"/>
      <c r="AH81" s="124"/>
      <c r="AI81" s="125"/>
      <c r="AJ81" s="125"/>
      <c r="AK81" s="125"/>
      <c r="AL81" s="125"/>
      <c r="AM81" s="125"/>
      <c r="AN81" s="126"/>
      <c r="AO81" s="126"/>
    </row>
    <row r="82" spans="1:43" s="3" customFormat="1" ht="78.75">
      <c r="A82" s="134" t="s">
        <v>160</v>
      </c>
      <c r="B82" s="186" t="s">
        <v>156</v>
      </c>
      <c r="C82" s="135" t="s">
        <v>674</v>
      </c>
      <c r="D82" s="113" t="s">
        <v>584</v>
      </c>
      <c r="E82" s="135" t="s">
        <v>69</v>
      </c>
      <c r="F82" s="112">
        <v>0</v>
      </c>
      <c r="G82" s="112">
        <v>0</v>
      </c>
      <c r="H82" s="182">
        <v>0</v>
      </c>
      <c r="I82" s="272">
        <v>0</v>
      </c>
      <c r="J82" s="272">
        <v>0</v>
      </c>
      <c r="K82" s="283">
        <v>0</v>
      </c>
      <c r="L82" s="272">
        <v>0</v>
      </c>
      <c r="M82" s="272">
        <v>0</v>
      </c>
      <c r="N82" s="283">
        <v>0</v>
      </c>
      <c r="O82" s="272">
        <v>0</v>
      </c>
      <c r="P82" s="272">
        <v>0</v>
      </c>
      <c r="Q82" s="283">
        <v>0</v>
      </c>
      <c r="R82" s="336">
        <v>0</v>
      </c>
      <c r="S82" s="336">
        <v>0</v>
      </c>
      <c r="T82" s="342">
        <v>0</v>
      </c>
      <c r="U82" s="272">
        <v>0</v>
      </c>
      <c r="V82" s="272">
        <v>0</v>
      </c>
      <c r="W82" s="283">
        <v>0</v>
      </c>
      <c r="X82" s="112">
        <v>0</v>
      </c>
      <c r="Y82" s="112">
        <v>0</v>
      </c>
      <c r="Z82" s="182">
        <v>0</v>
      </c>
      <c r="AA82" s="187">
        <v>0</v>
      </c>
      <c r="AB82" s="123"/>
      <c r="AC82" s="124"/>
      <c r="AD82" s="124"/>
      <c r="AE82" s="124"/>
      <c r="AF82" s="124"/>
      <c r="AG82" s="124"/>
      <c r="AH82" s="124"/>
      <c r="AI82" s="125"/>
      <c r="AJ82" s="125"/>
      <c r="AK82" s="125"/>
      <c r="AL82" s="125"/>
      <c r="AM82" s="125"/>
      <c r="AN82" s="126"/>
      <c r="AO82" s="126"/>
    </row>
    <row r="83" spans="1:43" s="3" customFormat="1" ht="78.75">
      <c r="A83" s="134" t="s">
        <v>161</v>
      </c>
      <c r="B83" s="186" t="s">
        <v>158</v>
      </c>
      <c r="C83" s="135" t="s">
        <v>675</v>
      </c>
      <c r="D83" s="113" t="s">
        <v>584</v>
      </c>
      <c r="E83" s="135" t="s">
        <v>69</v>
      </c>
      <c r="F83" s="112">
        <v>0</v>
      </c>
      <c r="G83" s="112">
        <v>0</v>
      </c>
      <c r="H83" s="182">
        <v>0</v>
      </c>
      <c r="I83" s="272">
        <v>0</v>
      </c>
      <c r="J83" s="272">
        <v>0</v>
      </c>
      <c r="K83" s="283">
        <v>0</v>
      </c>
      <c r="L83" s="272">
        <v>0</v>
      </c>
      <c r="M83" s="272">
        <v>0</v>
      </c>
      <c r="N83" s="283">
        <v>0</v>
      </c>
      <c r="O83" s="272">
        <v>0</v>
      </c>
      <c r="P83" s="272">
        <v>0</v>
      </c>
      <c r="Q83" s="283">
        <v>0</v>
      </c>
      <c r="R83" s="336">
        <v>0</v>
      </c>
      <c r="S83" s="336">
        <v>0</v>
      </c>
      <c r="T83" s="342">
        <v>0</v>
      </c>
      <c r="U83" s="272">
        <v>0</v>
      </c>
      <c r="V83" s="272">
        <v>0</v>
      </c>
      <c r="W83" s="283">
        <v>0</v>
      </c>
      <c r="X83" s="112">
        <v>0</v>
      </c>
      <c r="Y83" s="112">
        <v>0</v>
      </c>
      <c r="Z83" s="182">
        <v>0</v>
      </c>
      <c r="AA83" s="187">
        <v>0</v>
      </c>
      <c r="AB83" s="123"/>
      <c r="AC83" s="124"/>
      <c r="AD83" s="124"/>
      <c r="AE83" s="124"/>
      <c r="AF83" s="124"/>
      <c r="AG83" s="124"/>
      <c r="AH83" s="124"/>
      <c r="AI83" s="125"/>
      <c r="AJ83" s="125"/>
      <c r="AK83" s="125"/>
      <c r="AL83" s="125"/>
      <c r="AM83" s="125"/>
      <c r="AN83" s="126"/>
      <c r="AO83" s="126"/>
    </row>
    <row r="84" spans="1:43" s="3" customFormat="1" ht="78.75">
      <c r="A84" s="134" t="s">
        <v>162</v>
      </c>
      <c r="B84" s="186" t="s">
        <v>159</v>
      </c>
      <c r="C84" s="135" t="s">
        <v>676</v>
      </c>
      <c r="D84" s="113" t="s">
        <v>584</v>
      </c>
      <c r="E84" s="135" t="s">
        <v>69</v>
      </c>
      <c r="F84" s="112">
        <v>0</v>
      </c>
      <c r="G84" s="112">
        <v>0</v>
      </c>
      <c r="H84" s="182">
        <v>0</v>
      </c>
      <c r="I84" s="272">
        <v>0</v>
      </c>
      <c r="J84" s="272">
        <v>0</v>
      </c>
      <c r="K84" s="283">
        <v>0</v>
      </c>
      <c r="L84" s="272">
        <v>0</v>
      </c>
      <c r="M84" s="272">
        <v>0</v>
      </c>
      <c r="N84" s="283">
        <v>0</v>
      </c>
      <c r="O84" s="272">
        <v>0</v>
      </c>
      <c r="P84" s="272">
        <v>0</v>
      </c>
      <c r="Q84" s="283">
        <v>0</v>
      </c>
      <c r="R84" s="336">
        <v>0</v>
      </c>
      <c r="S84" s="336">
        <v>0</v>
      </c>
      <c r="T84" s="342">
        <v>0</v>
      </c>
      <c r="U84" s="272">
        <v>0</v>
      </c>
      <c r="V84" s="272">
        <v>0</v>
      </c>
      <c r="W84" s="283">
        <v>0</v>
      </c>
      <c r="X84" s="112">
        <v>0</v>
      </c>
      <c r="Y84" s="112">
        <v>0</v>
      </c>
      <c r="Z84" s="182">
        <v>0</v>
      </c>
      <c r="AA84" s="187">
        <v>0</v>
      </c>
      <c r="AB84" s="123"/>
      <c r="AC84" s="124"/>
      <c r="AD84" s="124"/>
      <c r="AE84" s="124"/>
      <c r="AF84" s="124"/>
      <c r="AG84" s="124"/>
      <c r="AH84" s="124"/>
      <c r="AI84" s="125"/>
      <c r="AJ84" s="125"/>
      <c r="AK84" s="125"/>
      <c r="AL84" s="125"/>
      <c r="AM84" s="125"/>
      <c r="AN84" s="126"/>
      <c r="AO84" s="126"/>
    </row>
    <row r="85" spans="1:43" s="153" customFormat="1" ht="18.75">
      <c r="A85" s="134" t="s">
        <v>163</v>
      </c>
      <c r="B85" s="469" t="s">
        <v>174</v>
      </c>
      <c r="C85" s="470"/>
      <c r="D85" s="188"/>
      <c r="E85" s="188"/>
      <c r="F85" s="188"/>
      <c r="G85" s="188"/>
      <c r="H85" s="189">
        <v>0</v>
      </c>
      <c r="I85" s="284"/>
      <c r="J85" s="284"/>
      <c r="K85" s="285">
        <v>0</v>
      </c>
      <c r="L85" s="284"/>
      <c r="M85" s="284"/>
      <c r="N85" s="285">
        <v>0</v>
      </c>
      <c r="O85" s="284"/>
      <c r="P85" s="284"/>
      <c r="Q85" s="285">
        <v>0</v>
      </c>
      <c r="R85" s="343"/>
      <c r="S85" s="343"/>
      <c r="T85" s="344">
        <v>0</v>
      </c>
      <c r="U85" s="284"/>
      <c r="V85" s="284"/>
      <c r="W85" s="285">
        <v>0</v>
      </c>
      <c r="X85" s="188"/>
      <c r="Y85" s="188"/>
      <c r="Z85" s="189">
        <v>0</v>
      </c>
      <c r="AA85" s="190">
        <v>0</v>
      </c>
      <c r="AB85" s="191"/>
      <c r="AC85" s="192"/>
      <c r="AD85" s="192"/>
      <c r="AE85" s="192"/>
      <c r="AF85" s="192"/>
      <c r="AG85" s="192"/>
      <c r="AH85" s="192"/>
      <c r="AI85" s="193"/>
      <c r="AJ85" s="193"/>
      <c r="AK85" s="193"/>
      <c r="AL85" s="193"/>
      <c r="AM85" s="193"/>
      <c r="AN85" s="194"/>
      <c r="AO85" s="194"/>
    </row>
    <row r="86" spans="1:43" s="3" customFormat="1" ht="22.5">
      <c r="A86" s="134" t="s">
        <v>168</v>
      </c>
      <c r="B86" s="135" t="s">
        <v>674</v>
      </c>
      <c r="C86" s="195"/>
      <c r="D86" s="196"/>
      <c r="E86" s="196"/>
      <c r="F86" s="196"/>
      <c r="G86" s="196"/>
      <c r="H86" s="197">
        <v>0</v>
      </c>
      <c r="I86" s="286"/>
      <c r="J86" s="286"/>
      <c r="K86" s="287">
        <v>0</v>
      </c>
      <c r="L86" s="286"/>
      <c r="M86" s="286"/>
      <c r="N86" s="287">
        <v>0</v>
      </c>
      <c r="O86" s="286"/>
      <c r="P86" s="286"/>
      <c r="Q86" s="287">
        <v>0</v>
      </c>
      <c r="R86" s="345"/>
      <c r="S86" s="345"/>
      <c r="T86" s="346">
        <v>0</v>
      </c>
      <c r="U86" s="286"/>
      <c r="V86" s="286"/>
      <c r="W86" s="287">
        <v>0</v>
      </c>
      <c r="X86" s="196"/>
      <c r="Y86" s="196"/>
      <c r="Z86" s="197">
        <v>0</v>
      </c>
      <c r="AA86" s="187">
        <v>0</v>
      </c>
      <c r="AB86" s="123"/>
      <c r="AC86" s="124"/>
      <c r="AD86" s="124"/>
      <c r="AE86" s="124"/>
      <c r="AF86" s="124"/>
      <c r="AG86" s="124"/>
      <c r="AH86" s="124"/>
      <c r="AI86" s="125"/>
      <c r="AJ86" s="125"/>
      <c r="AK86" s="125"/>
      <c r="AL86" s="125"/>
      <c r="AM86" s="125"/>
      <c r="AN86" s="126"/>
      <c r="AO86" s="126"/>
    </row>
    <row r="87" spans="1:43" s="3" customFormat="1" ht="22.5">
      <c r="A87" s="134" t="s">
        <v>169</v>
      </c>
      <c r="B87" s="135" t="s">
        <v>677</v>
      </c>
      <c r="C87" s="195"/>
      <c r="D87" s="196"/>
      <c r="E87" s="196"/>
      <c r="F87" s="196"/>
      <c r="G87" s="196"/>
      <c r="H87" s="197">
        <v>0</v>
      </c>
      <c r="I87" s="286"/>
      <c r="J87" s="286"/>
      <c r="K87" s="287">
        <v>0</v>
      </c>
      <c r="L87" s="286"/>
      <c r="M87" s="286"/>
      <c r="N87" s="287">
        <v>0</v>
      </c>
      <c r="O87" s="286"/>
      <c r="P87" s="286"/>
      <c r="Q87" s="287">
        <v>0</v>
      </c>
      <c r="R87" s="345"/>
      <c r="S87" s="345"/>
      <c r="T87" s="346">
        <v>0</v>
      </c>
      <c r="U87" s="286"/>
      <c r="V87" s="286"/>
      <c r="W87" s="287">
        <v>0</v>
      </c>
      <c r="X87" s="196"/>
      <c r="Y87" s="196"/>
      <c r="Z87" s="197">
        <v>0</v>
      </c>
      <c r="AA87" s="197">
        <v>0</v>
      </c>
      <c r="AB87" s="123"/>
      <c r="AC87" s="124"/>
      <c r="AD87" s="124"/>
      <c r="AE87" s="124"/>
      <c r="AF87" s="124"/>
      <c r="AG87" s="124"/>
      <c r="AH87" s="124"/>
      <c r="AI87" s="125"/>
      <c r="AJ87" s="125"/>
      <c r="AK87" s="125"/>
      <c r="AL87" s="125"/>
      <c r="AM87" s="125"/>
      <c r="AN87" s="126"/>
      <c r="AO87" s="126"/>
    </row>
    <row r="88" spans="1:43" s="3" customFormat="1" ht="22.5">
      <c r="A88" s="134" t="s">
        <v>170</v>
      </c>
      <c r="B88" s="135" t="s">
        <v>673</v>
      </c>
      <c r="C88" s="196"/>
      <c r="D88" s="196"/>
      <c r="E88" s="196"/>
      <c r="F88" s="196"/>
      <c r="G88" s="196"/>
      <c r="H88" s="197">
        <v>0</v>
      </c>
      <c r="I88" s="286"/>
      <c r="J88" s="286"/>
      <c r="K88" s="287">
        <v>0</v>
      </c>
      <c r="L88" s="286"/>
      <c r="M88" s="286"/>
      <c r="N88" s="287">
        <v>0</v>
      </c>
      <c r="O88" s="286"/>
      <c r="P88" s="286"/>
      <c r="Q88" s="287">
        <v>0</v>
      </c>
      <c r="R88" s="345"/>
      <c r="S88" s="345"/>
      <c r="T88" s="345">
        <v>0</v>
      </c>
      <c r="U88" s="286"/>
      <c r="V88" s="286"/>
      <c r="W88" s="286">
        <v>0</v>
      </c>
      <c r="X88" s="196"/>
      <c r="Y88" s="196"/>
      <c r="Z88" s="196">
        <v>0</v>
      </c>
      <c r="AA88" s="196">
        <v>0</v>
      </c>
      <c r="AB88" s="123"/>
      <c r="AC88" s="124"/>
      <c r="AD88" s="124"/>
      <c r="AE88" s="124"/>
      <c r="AF88" s="124"/>
      <c r="AG88" s="124"/>
      <c r="AH88" s="124"/>
      <c r="AI88" s="125"/>
      <c r="AJ88" s="125"/>
      <c r="AK88" s="125"/>
      <c r="AL88" s="125"/>
      <c r="AM88" s="125"/>
      <c r="AN88" s="126"/>
      <c r="AO88" s="126"/>
    </row>
    <row r="89" spans="1:43" s="3" customFormat="1">
      <c r="A89" s="121" t="s">
        <v>217</v>
      </c>
      <c r="B89" s="461" t="s">
        <v>218</v>
      </c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2"/>
      <c r="Y89" s="462"/>
      <c r="Z89" s="462"/>
      <c r="AA89" s="463"/>
      <c r="AB89" s="123"/>
      <c r="AC89" s="124"/>
      <c r="AD89" s="124"/>
      <c r="AE89" s="124"/>
      <c r="AF89" s="124"/>
      <c r="AG89" s="124"/>
      <c r="AH89" s="124"/>
      <c r="AI89" s="125"/>
      <c r="AJ89" s="125"/>
      <c r="AK89" s="125"/>
      <c r="AL89" s="125"/>
      <c r="AM89" s="125"/>
      <c r="AN89" s="126"/>
      <c r="AO89" s="126"/>
    </row>
    <row r="90" spans="1:43" s="3" customFormat="1" ht="135">
      <c r="A90" s="134" t="s">
        <v>160</v>
      </c>
      <c r="B90" s="367" t="s">
        <v>176</v>
      </c>
      <c r="C90" s="368" t="s">
        <v>634</v>
      </c>
      <c r="D90" s="369" t="s">
        <v>584</v>
      </c>
      <c r="E90" s="370" t="s">
        <v>616</v>
      </c>
      <c r="F90" s="371" t="s">
        <v>45</v>
      </c>
      <c r="G90" s="369" t="s">
        <v>336</v>
      </c>
      <c r="H90" s="372">
        <v>4746</v>
      </c>
      <c r="I90" s="371" t="s">
        <v>636</v>
      </c>
      <c r="J90" s="369" t="s">
        <v>528</v>
      </c>
      <c r="K90" s="372">
        <v>5209</v>
      </c>
      <c r="L90" s="371" t="s">
        <v>637</v>
      </c>
      <c r="M90" s="369" t="s">
        <v>528</v>
      </c>
      <c r="N90" s="372">
        <v>4926</v>
      </c>
      <c r="O90" s="371" t="s">
        <v>615</v>
      </c>
      <c r="P90" s="369" t="s">
        <v>615</v>
      </c>
      <c r="Q90" s="372">
        <v>0</v>
      </c>
      <c r="R90" s="373" t="s">
        <v>615</v>
      </c>
      <c r="S90" s="374" t="s">
        <v>615</v>
      </c>
      <c r="T90" s="375">
        <v>0</v>
      </c>
      <c r="U90" s="371" t="s">
        <v>615</v>
      </c>
      <c r="V90" s="369" t="s">
        <v>615</v>
      </c>
      <c r="W90" s="372">
        <v>0</v>
      </c>
      <c r="X90" s="371" t="s">
        <v>615</v>
      </c>
      <c r="Y90" s="369" t="s">
        <v>615</v>
      </c>
      <c r="Z90" s="372">
        <v>0</v>
      </c>
      <c r="AA90" s="363">
        <f>H90+K90+N90</f>
        <v>14881</v>
      </c>
      <c r="AB90" s="119"/>
    </row>
    <row r="91" spans="1:43" s="3" customFormat="1" ht="78.75">
      <c r="A91" s="134" t="s">
        <v>161</v>
      </c>
      <c r="B91" s="376" t="s">
        <v>182</v>
      </c>
      <c r="C91" s="135" t="s">
        <v>674</v>
      </c>
      <c r="D91" s="369" t="s">
        <v>584</v>
      </c>
      <c r="E91" s="370" t="s">
        <v>69</v>
      </c>
      <c r="F91" s="377">
        <v>0</v>
      </c>
      <c r="G91" s="377">
        <v>0</v>
      </c>
      <c r="H91" s="372">
        <v>0</v>
      </c>
      <c r="I91" s="377">
        <v>0</v>
      </c>
      <c r="J91" s="377">
        <v>0</v>
      </c>
      <c r="K91" s="372">
        <v>0</v>
      </c>
      <c r="L91" s="377">
        <v>0</v>
      </c>
      <c r="M91" s="377">
        <v>0</v>
      </c>
      <c r="N91" s="372">
        <v>0</v>
      </c>
      <c r="O91" s="377">
        <v>0</v>
      </c>
      <c r="P91" s="377">
        <v>0</v>
      </c>
      <c r="Q91" s="372">
        <v>0</v>
      </c>
      <c r="R91" s="378">
        <v>0</v>
      </c>
      <c r="S91" s="378">
        <v>0</v>
      </c>
      <c r="T91" s="375">
        <v>0</v>
      </c>
      <c r="U91" s="377">
        <v>0</v>
      </c>
      <c r="V91" s="377">
        <v>0</v>
      </c>
      <c r="W91" s="372">
        <v>0</v>
      </c>
      <c r="X91" s="377">
        <v>0</v>
      </c>
      <c r="Y91" s="377">
        <v>0</v>
      </c>
      <c r="Z91" s="372">
        <v>0</v>
      </c>
      <c r="AA91" s="379">
        <v>0</v>
      </c>
      <c r="AB91" s="119"/>
    </row>
    <row r="92" spans="1:43" s="3" customFormat="1" ht="78.75">
      <c r="A92" s="134" t="s">
        <v>162</v>
      </c>
      <c r="B92" s="376" t="s">
        <v>180</v>
      </c>
      <c r="C92" s="135" t="s">
        <v>674</v>
      </c>
      <c r="D92" s="369" t="s">
        <v>584</v>
      </c>
      <c r="E92" s="370" t="s">
        <v>69</v>
      </c>
      <c r="F92" s="377">
        <v>0</v>
      </c>
      <c r="G92" s="377">
        <v>0</v>
      </c>
      <c r="H92" s="372">
        <v>0</v>
      </c>
      <c r="I92" s="377">
        <v>0</v>
      </c>
      <c r="J92" s="377">
        <v>0</v>
      </c>
      <c r="K92" s="372">
        <v>0</v>
      </c>
      <c r="L92" s="380">
        <v>0</v>
      </c>
      <c r="M92" s="380">
        <v>0</v>
      </c>
      <c r="N92" s="372">
        <v>0</v>
      </c>
      <c r="O92" s="380">
        <v>0</v>
      </c>
      <c r="P92" s="380">
        <v>0</v>
      </c>
      <c r="Q92" s="372">
        <v>0</v>
      </c>
      <c r="R92" s="381">
        <v>0</v>
      </c>
      <c r="S92" s="381">
        <v>0</v>
      </c>
      <c r="T92" s="375">
        <v>0</v>
      </c>
      <c r="U92" s="380">
        <v>0</v>
      </c>
      <c r="V92" s="380">
        <v>0</v>
      </c>
      <c r="W92" s="372">
        <v>0</v>
      </c>
      <c r="X92" s="380">
        <v>0</v>
      </c>
      <c r="Y92" s="380">
        <v>0</v>
      </c>
      <c r="Z92" s="372">
        <v>0</v>
      </c>
      <c r="AA92" s="379">
        <v>0</v>
      </c>
      <c r="AB92" s="123"/>
    </row>
    <row r="93" spans="1:43" s="153" customFormat="1" ht="18.75">
      <c r="A93" s="134" t="s">
        <v>161</v>
      </c>
      <c r="B93" s="503" t="s">
        <v>174</v>
      </c>
      <c r="C93" s="504"/>
      <c r="D93" s="382"/>
      <c r="E93" s="382"/>
      <c r="F93" s="382">
        <v>36637</v>
      </c>
      <c r="G93" s="382"/>
      <c r="H93" s="383">
        <v>4746</v>
      </c>
      <c r="I93" s="382">
        <v>37870</v>
      </c>
      <c r="J93" s="382"/>
      <c r="K93" s="383">
        <v>5209</v>
      </c>
      <c r="L93" s="382">
        <v>35310</v>
      </c>
      <c r="M93" s="382"/>
      <c r="N93" s="383">
        <v>4926</v>
      </c>
      <c r="O93" s="382"/>
      <c r="P93" s="382"/>
      <c r="Q93" s="383">
        <v>0</v>
      </c>
      <c r="R93" s="384"/>
      <c r="S93" s="384"/>
      <c r="T93" s="385">
        <v>0</v>
      </c>
      <c r="U93" s="382"/>
      <c r="V93" s="382"/>
      <c r="W93" s="383">
        <v>0</v>
      </c>
      <c r="X93" s="382"/>
      <c r="Y93" s="382"/>
      <c r="Z93" s="383">
        <v>0</v>
      </c>
      <c r="AA93" s="383">
        <f>H93+K93+N93</f>
        <v>14881</v>
      </c>
      <c r="AB93" s="152"/>
    </row>
    <row r="94" spans="1:43" s="3" customFormat="1" ht="45">
      <c r="A94" s="395" t="s">
        <v>162</v>
      </c>
      <c r="B94" s="368" t="s">
        <v>618</v>
      </c>
      <c r="C94" s="386"/>
      <c r="D94" s="377"/>
      <c r="E94" s="377"/>
      <c r="F94" s="377"/>
      <c r="G94" s="377"/>
      <c r="H94" s="379">
        <v>4746</v>
      </c>
      <c r="I94" s="377"/>
      <c r="J94" s="377"/>
      <c r="K94" s="379">
        <v>5209</v>
      </c>
      <c r="L94" s="377"/>
      <c r="M94" s="377"/>
      <c r="N94" s="379">
        <v>4926</v>
      </c>
      <c r="O94" s="377"/>
      <c r="P94" s="377"/>
      <c r="Q94" s="379">
        <v>0</v>
      </c>
      <c r="R94" s="378"/>
      <c r="S94" s="378"/>
      <c r="T94" s="387">
        <v>0</v>
      </c>
      <c r="U94" s="377"/>
      <c r="V94" s="377"/>
      <c r="W94" s="379">
        <v>0</v>
      </c>
      <c r="X94" s="377"/>
      <c r="Y94" s="377"/>
      <c r="Z94" s="379">
        <v>0</v>
      </c>
      <c r="AA94" s="379">
        <f>H94+K94+N94+Q94+T94+W94</f>
        <v>14881</v>
      </c>
      <c r="AB94" s="119"/>
    </row>
    <row r="95" spans="1:43" s="3" customFormat="1" ht="22.5">
      <c r="A95" s="395" t="s">
        <v>173</v>
      </c>
      <c r="B95" s="370" t="s">
        <v>157</v>
      </c>
      <c r="C95" s="386"/>
      <c r="D95" s="377"/>
      <c r="E95" s="377"/>
      <c r="F95" s="377"/>
      <c r="G95" s="377"/>
      <c r="H95" s="379">
        <v>0</v>
      </c>
      <c r="I95" s="377"/>
      <c r="J95" s="377"/>
      <c r="K95" s="379">
        <v>0</v>
      </c>
      <c r="L95" s="377"/>
      <c r="M95" s="377"/>
      <c r="N95" s="379">
        <v>0</v>
      </c>
      <c r="O95" s="377"/>
      <c r="P95" s="377"/>
      <c r="Q95" s="379">
        <v>0</v>
      </c>
      <c r="R95" s="378"/>
      <c r="S95" s="378"/>
      <c r="T95" s="387">
        <v>0</v>
      </c>
      <c r="U95" s="377"/>
      <c r="V95" s="377"/>
      <c r="W95" s="379">
        <v>0</v>
      </c>
      <c r="X95" s="377"/>
      <c r="Y95" s="377"/>
      <c r="Z95" s="379">
        <v>0</v>
      </c>
      <c r="AA95" s="379">
        <v>0</v>
      </c>
      <c r="AB95" s="119"/>
    </row>
    <row r="96" spans="1:43" s="3" customFormat="1" ht="19.5" customHeight="1">
      <c r="A96" s="395" t="s">
        <v>297</v>
      </c>
      <c r="B96" s="508" t="s">
        <v>381</v>
      </c>
      <c r="C96" s="508"/>
      <c r="D96" s="508"/>
      <c r="E96" s="508"/>
      <c r="F96" s="508"/>
      <c r="G96" s="508"/>
      <c r="H96" s="508"/>
      <c r="I96" s="508"/>
      <c r="J96" s="508"/>
      <c r="K96" s="508"/>
      <c r="L96" s="508"/>
      <c r="M96" s="508"/>
      <c r="N96" s="508"/>
      <c r="O96" s="508"/>
      <c r="P96" s="508"/>
      <c r="Q96" s="508"/>
      <c r="R96" s="508"/>
      <c r="S96" s="508"/>
      <c r="T96" s="508"/>
      <c r="U96" s="508"/>
      <c r="V96" s="508"/>
      <c r="W96" s="508"/>
      <c r="X96" s="508"/>
      <c r="Y96" s="508"/>
      <c r="Z96" s="508"/>
      <c r="AA96" s="508"/>
      <c r="AB96" s="248"/>
      <c r="AC96" s="248"/>
      <c r="AD96" s="248"/>
      <c r="AE96" s="248"/>
      <c r="AF96" s="248"/>
      <c r="AG96" s="248"/>
      <c r="AH96" s="248"/>
      <c r="AI96" s="248"/>
      <c r="AJ96" s="248"/>
      <c r="AK96" s="248"/>
      <c r="AL96" s="248"/>
      <c r="AM96" s="248"/>
      <c r="AN96" s="248"/>
      <c r="AO96" s="126"/>
      <c r="AP96" s="126"/>
      <c r="AQ96" s="126"/>
    </row>
    <row r="97" spans="1:28" s="3" customFormat="1" ht="168.75">
      <c r="A97" s="395" t="s">
        <v>164</v>
      </c>
      <c r="B97" s="396" t="s">
        <v>382</v>
      </c>
      <c r="C97" s="397" t="s">
        <v>5</v>
      </c>
      <c r="D97" s="369" t="s">
        <v>584</v>
      </c>
      <c r="E97" s="370" t="s">
        <v>577</v>
      </c>
      <c r="F97" s="380">
        <v>0</v>
      </c>
      <c r="G97" s="369">
        <v>0</v>
      </c>
      <c r="H97" s="389">
        <v>0</v>
      </c>
      <c r="I97" s="380" t="s">
        <v>638</v>
      </c>
      <c r="J97" s="380" t="s">
        <v>639</v>
      </c>
      <c r="K97" s="379">
        <v>848</v>
      </c>
      <c r="L97" s="380" t="s">
        <v>640</v>
      </c>
      <c r="M97" s="380" t="s">
        <v>40</v>
      </c>
      <c r="N97" s="379">
        <v>844</v>
      </c>
      <c r="O97" s="380" t="s">
        <v>642</v>
      </c>
      <c r="P97" s="380" t="s">
        <v>41</v>
      </c>
      <c r="Q97" s="379">
        <v>835</v>
      </c>
      <c r="R97" s="374" t="s">
        <v>54</v>
      </c>
      <c r="S97" s="374" t="s">
        <v>55</v>
      </c>
      <c r="T97" s="443">
        <v>823</v>
      </c>
      <c r="U97" s="380">
        <v>0</v>
      </c>
      <c r="V97" s="369">
        <v>0</v>
      </c>
      <c r="W97" s="389">
        <v>0</v>
      </c>
      <c r="X97" s="380">
        <v>0</v>
      </c>
      <c r="Y97" s="369">
        <v>0</v>
      </c>
      <c r="Z97" s="389">
        <v>0</v>
      </c>
      <c r="AA97" s="363">
        <f>K97+N97+Q97+T97</f>
        <v>3350</v>
      </c>
      <c r="AB97" s="419">
        <f>H97+K97+N97+Q97+T97+W97+Z97</f>
        <v>3350</v>
      </c>
    </row>
    <row r="98" spans="1:28" s="3" customFormat="1" ht="18.75">
      <c r="A98" s="395" t="s">
        <v>165</v>
      </c>
      <c r="B98" s="503" t="s">
        <v>385</v>
      </c>
      <c r="C98" s="504"/>
      <c r="D98" s="377"/>
      <c r="E98" s="377"/>
      <c r="F98" s="377"/>
      <c r="G98" s="377"/>
      <c r="H98" s="383">
        <v>0</v>
      </c>
      <c r="I98" s="382">
        <v>95</v>
      </c>
      <c r="J98" s="382"/>
      <c r="K98" s="383">
        <v>848</v>
      </c>
      <c r="L98" s="382">
        <v>94</v>
      </c>
      <c r="M98" s="382"/>
      <c r="N98" s="383">
        <v>844</v>
      </c>
      <c r="O98" s="382">
        <v>90</v>
      </c>
      <c r="P98" s="382"/>
      <c r="Q98" s="383">
        <v>835</v>
      </c>
      <c r="R98" s="384">
        <v>69</v>
      </c>
      <c r="S98" s="384"/>
      <c r="T98" s="385">
        <v>823</v>
      </c>
      <c r="U98" s="382"/>
      <c r="V98" s="382"/>
      <c r="W98" s="383">
        <v>0</v>
      </c>
      <c r="X98" s="382"/>
      <c r="Y98" s="382"/>
      <c r="Z98" s="383">
        <v>0</v>
      </c>
      <c r="AA98" s="383">
        <f>K98+N98+Q98+T98</f>
        <v>3350</v>
      </c>
      <c r="AB98" s="119"/>
    </row>
    <row r="99" spans="1:28" s="3" customFormat="1" ht="56.25">
      <c r="A99" s="395" t="s">
        <v>166</v>
      </c>
      <c r="B99" s="397" t="s">
        <v>5</v>
      </c>
      <c r="C99" s="390"/>
      <c r="D99" s="377"/>
      <c r="E99" s="377"/>
      <c r="F99" s="377"/>
      <c r="G99" s="377"/>
      <c r="H99" s="379">
        <v>0</v>
      </c>
      <c r="I99" s="377"/>
      <c r="J99" s="377"/>
      <c r="K99" s="379">
        <v>848</v>
      </c>
      <c r="L99" s="377"/>
      <c r="M99" s="377"/>
      <c r="N99" s="379">
        <v>844</v>
      </c>
      <c r="O99" s="377"/>
      <c r="P99" s="377"/>
      <c r="Q99" s="379">
        <v>835</v>
      </c>
      <c r="R99" s="378"/>
      <c r="S99" s="378"/>
      <c r="T99" s="387">
        <f>T98</f>
        <v>823</v>
      </c>
      <c r="U99" s="377"/>
      <c r="V99" s="377"/>
      <c r="W99" s="379">
        <v>0</v>
      </c>
      <c r="X99" s="377"/>
      <c r="Y99" s="377"/>
      <c r="Z99" s="379">
        <v>0</v>
      </c>
      <c r="AA99" s="379">
        <f>K99+N99+Q99+T99</f>
        <v>3350</v>
      </c>
      <c r="AB99" s="119"/>
    </row>
    <row r="100" spans="1:28" s="3" customFormat="1" ht="16.5">
      <c r="A100" s="395" t="s">
        <v>386</v>
      </c>
      <c r="B100" s="506" t="s">
        <v>175</v>
      </c>
      <c r="C100" s="507"/>
      <c r="D100" s="391"/>
      <c r="E100" s="391"/>
      <c r="F100" s="391"/>
      <c r="G100" s="391"/>
      <c r="H100" s="383">
        <v>7077.1</v>
      </c>
      <c r="I100" s="391"/>
      <c r="J100" s="391"/>
      <c r="K100" s="383">
        <v>17852.8</v>
      </c>
      <c r="L100" s="391"/>
      <c r="M100" s="391"/>
      <c r="N100" s="383">
        <f>N101+N102+N103+N104+N105+N106+N107+N108+N109+N110</f>
        <v>10910</v>
      </c>
      <c r="O100" s="391"/>
      <c r="P100" s="391"/>
      <c r="Q100" s="383">
        <f>Q101+Q102+Q103+Q104+Q105+Q106+Q107+Q108+Q109+Q110</f>
        <v>3454</v>
      </c>
      <c r="R100" s="392"/>
      <c r="S100" s="392"/>
      <c r="T100" s="434">
        <f>T101+T102+T103+T104+T105+T106+T107+T108+T109+T110</f>
        <v>3408</v>
      </c>
      <c r="U100" s="391"/>
      <c r="V100" s="391"/>
      <c r="W100" s="383">
        <f>W101+W102+W103+W104+W105+W107+W106+W108+W109+W110</f>
        <v>2180</v>
      </c>
      <c r="X100" s="391"/>
      <c r="Y100" s="391"/>
      <c r="Z100" s="383">
        <f>Z101+Z102+Z103+Z104+Z105+Z106+Z107+Z108+Z109+Z110</f>
        <v>2180</v>
      </c>
      <c r="AA100" s="204">
        <f>H100+K100+N100+Q100+T100+W100+2180</f>
        <v>47061.9</v>
      </c>
      <c r="AB100" s="417">
        <f>AA101+AA102+AA103+AA104+AA105+AA106+AA107+AA108+AA109+AA110</f>
        <v>47061.9</v>
      </c>
    </row>
    <row r="101" spans="1:28" s="253" customFormat="1" ht="45">
      <c r="A101" s="395" t="s">
        <v>387</v>
      </c>
      <c r="B101" s="398" t="s">
        <v>6</v>
      </c>
      <c r="C101" s="267"/>
      <c r="D101" s="270"/>
      <c r="E101" s="270"/>
      <c r="F101" s="270"/>
      <c r="G101" s="270"/>
      <c r="H101" s="282">
        <v>600</v>
      </c>
      <c r="I101" s="270"/>
      <c r="J101" s="270"/>
      <c r="K101" s="282">
        <v>6800</v>
      </c>
      <c r="L101" s="270"/>
      <c r="M101" s="270"/>
      <c r="N101" s="282">
        <v>4296</v>
      </c>
      <c r="O101" s="270"/>
      <c r="P101" s="270"/>
      <c r="Q101" s="282">
        <v>1796</v>
      </c>
      <c r="R101" s="328"/>
      <c r="S101" s="328"/>
      <c r="T101" s="347">
        <v>1796</v>
      </c>
      <c r="U101" s="270"/>
      <c r="V101" s="270"/>
      <c r="W101" s="282">
        <v>1796</v>
      </c>
      <c r="X101" s="270"/>
      <c r="Y101" s="270"/>
      <c r="Z101" s="282">
        <f>Z15</f>
        <v>1796</v>
      </c>
      <c r="AA101" s="282">
        <f>H101+K101+N101+Q101+T101+W101+Z101</f>
        <v>18880</v>
      </c>
      <c r="AB101" s="421"/>
    </row>
    <row r="102" spans="1:28" s="253" customFormat="1" ht="22.5">
      <c r="A102" s="395" t="s">
        <v>388</v>
      </c>
      <c r="B102" s="399" t="s">
        <v>671</v>
      </c>
      <c r="C102" s="267"/>
      <c r="D102" s="270"/>
      <c r="E102" s="270"/>
      <c r="F102" s="270"/>
      <c r="G102" s="270"/>
      <c r="H102" s="282">
        <v>0</v>
      </c>
      <c r="I102" s="270"/>
      <c r="J102" s="270"/>
      <c r="K102" s="282">
        <v>0</v>
      </c>
      <c r="L102" s="270"/>
      <c r="M102" s="270"/>
      <c r="N102" s="282">
        <v>0</v>
      </c>
      <c r="O102" s="270"/>
      <c r="P102" s="270"/>
      <c r="Q102" s="282">
        <v>0</v>
      </c>
      <c r="R102" s="328"/>
      <c r="S102" s="328"/>
      <c r="T102" s="347">
        <v>0</v>
      </c>
      <c r="U102" s="270"/>
      <c r="V102" s="270"/>
      <c r="W102" s="282">
        <v>0</v>
      </c>
      <c r="X102" s="270"/>
      <c r="Y102" s="270"/>
      <c r="Z102" s="379">
        <v>0</v>
      </c>
      <c r="AA102" s="379">
        <v>0</v>
      </c>
      <c r="AB102" s="403"/>
    </row>
    <row r="103" spans="1:28" s="253" customFormat="1" ht="45">
      <c r="A103" s="395" t="s">
        <v>389</v>
      </c>
      <c r="B103" s="398" t="s">
        <v>7</v>
      </c>
      <c r="C103" s="267"/>
      <c r="D103" s="270"/>
      <c r="E103" s="270"/>
      <c r="F103" s="270"/>
      <c r="G103" s="270"/>
      <c r="H103" s="282">
        <v>596</v>
      </c>
      <c r="I103" s="270"/>
      <c r="J103" s="270"/>
      <c r="K103" s="282">
        <v>826.8</v>
      </c>
      <c r="L103" s="270"/>
      <c r="M103" s="270"/>
      <c r="N103" s="282">
        <f>N18+N25+N30+N36+N41+N47+N61</f>
        <v>427</v>
      </c>
      <c r="O103" s="270"/>
      <c r="P103" s="270"/>
      <c r="Q103" s="282">
        <f>Q18+Q25+Q30+Q36+Q41+Q47+Q61+Q65</f>
        <v>416</v>
      </c>
      <c r="R103" s="328"/>
      <c r="S103" s="328"/>
      <c r="T103" s="347">
        <f>T18+T25+T30+T36+T41+T47+T61</f>
        <v>423</v>
      </c>
      <c r="U103" s="270"/>
      <c r="V103" s="270"/>
      <c r="W103" s="282">
        <v>0</v>
      </c>
      <c r="X103" s="270"/>
      <c r="Y103" s="270"/>
      <c r="Z103" s="282">
        <v>0</v>
      </c>
      <c r="AA103" s="282">
        <f>H103+K103+N103+Q103+T103</f>
        <v>2688.8</v>
      </c>
      <c r="AB103" s="403"/>
    </row>
    <row r="104" spans="1:28" s="3" customFormat="1" ht="22.5">
      <c r="A104" s="395" t="s">
        <v>390</v>
      </c>
      <c r="B104" s="398" t="s">
        <v>666</v>
      </c>
      <c r="C104" s="267"/>
      <c r="D104" s="270"/>
      <c r="E104" s="270"/>
      <c r="F104" s="270"/>
      <c r="G104" s="270"/>
      <c r="H104" s="282">
        <v>0</v>
      </c>
      <c r="I104" s="270"/>
      <c r="J104" s="270"/>
      <c r="K104" s="282">
        <v>0</v>
      </c>
      <c r="L104" s="270"/>
      <c r="M104" s="270"/>
      <c r="N104" s="282">
        <v>0</v>
      </c>
      <c r="O104" s="270"/>
      <c r="P104" s="270"/>
      <c r="Q104" s="282">
        <v>0</v>
      </c>
      <c r="R104" s="328"/>
      <c r="S104" s="328"/>
      <c r="T104" s="347">
        <v>0</v>
      </c>
      <c r="U104" s="270"/>
      <c r="V104" s="270"/>
      <c r="W104" s="282">
        <v>0</v>
      </c>
      <c r="X104" s="270"/>
      <c r="Y104" s="270"/>
      <c r="Z104" s="282">
        <v>0</v>
      </c>
      <c r="AA104" s="282">
        <v>0</v>
      </c>
      <c r="AB104" s="119"/>
    </row>
    <row r="105" spans="1:28" s="3" customFormat="1" ht="56.25">
      <c r="A105" s="395" t="s">
        <v>391</v>
      </c>
      <c r="B105" s="398" t="s">
        <v>8</v>
      </c>
      <c r="C105" s="267"/>
      <c r="D105" s="270"/>
      <c r="E105" s="270"/>
      <c r="F105" s="270"/>
      <c r="G105" s="270"/>
      <c r="H105" s="282">
        <f>H38+H60</f>
        <v>922.1</v>
      </c>
      <c r="I105" s="270"/>
      <c r="J105" s="270"/>
      <c r="K105" s="282">
        <f>K20+K27+K32+K38+K42+K52+K56+K64</f>
        <v>4169</v>
      </c>
      <c r="L105" s="270"/>
      <c r="M105" s="270"/>
      <c r="N105" s="282">
        <f>N20+N27+N32+N38+N42+N52+N56+N60+N64</f>
        <v>417</v>
      </c>
      <c r="O105" s="270"/>
      <c r="P105" s="270"/>
      <c r="Q105" s="282">
        <f>Q20+Q27+Q32+Q38+Q42+Q52+Q56+Q60+Q64</f>
        <v>407</v>
      </c>
      <c r="R105" s="328"/>
      <c r="S105" s="328"/>
      <c r="T105" s="357">
        <f>T20+T27+T32+T38+T42+T52+T56+T60+T64</f>
        <v>366</v>
      </c>
      <c r="U105" s="270"/>
      <c r="V105" s="270"/>
      <c r="W105" s="379">
        <v>384</v>
      </c>
      <c r="X105" s="377"/>
      <c r="Y105" s="377"/>
      <c r="Z105" s="379">
        <v>384</v>
      </c>
      <c r="AA105" s="204">
        <f>H105+K105+N105+Q105+T105+W105+Z105</f>
        <v>7049.1</v>
      </c>
      <c r="AB105" s="119"/>
    </row>
    <row r="106" spans="1:28" s="3" customFormat="1">
      <c r="A106" s="395" t="s">
        <v>393</v>
      </c>
      <c r="B106" s="398" t="s">
        <v>581</v>
      </c>
      <c r="C106" s="267"/>
      <c r="D106" s="270"/>
      <c r="E106" s="270"/>
      <c r="F106" s="270"/>
      <c r="G106" s="270"/>
      <c r="H106" s="282">
        <v>112</v>
      </c>
      <c r="I106" s="270"/>
      <c r="J106" s="270"/>
      <c r="K106" s="282">
        <v>0</v>
      </c>
      <c r="L106" s="270"/>
      <c r="M106" s="270"/>
      <c r="N106" s="282">
        <v>0</v>
      </c>
      <c r="O106" s="270"/>
      <c r="P106" s="270"/>
      <c r="Q106" s="282">
        <v>0</v>
      </c>
      <c r="R106" s="328"/>
      <c r="S106" s="328"/>
      <c r="T106" s="347">
        <v>0</v>
      </c>
      <c r="U106" s="270"/>
      <c r="V106" s="270"/>
      <c r="W106" s="282">
        <v>0</v>
      </c>
      <c r="X106" s="270"/>
      <c r="Y106" s="270"/>
      <c r="Z106" s="282">
        <v>0</v>
      </c>
      <c r="AA106" s="282">
        <v>112</v>
      </c>
      <c r="AB106" s="119"/>
    </row>
    <row r="107" spans="1:28" s="3" customFormat="1" ht="22.5">
      <c r="A107" s="395" t="s">
        <v>394</v>
      </c>
      <c r="B107" s="398" t="s">
        <v>673</v>
      </c>
      <c r="C107" s="267"/>
      <c r="D107" s="270"/>
      <c r="E107" s="270"/>
      <c r="F107" s="270"/>
      <c r="G107" s="270"/>
      <c r="H107" s="282">
        <v>0</v>
      </c>
      <c r="I107" s="270"/>
      <c r="J107" s="270"/>
      <c r="K107" s="282">
        <v>0</v>
      </c>
      <c r="L107" s="270"/>
      <c r="M107" s="270"/>
      <c r="N107" s="282">
        <v>0</v>
      </c>
      <c r="O107" s="270"/>
      <c r="P107" s="270"/>
      <c r="Q107" s="282">
        <v>0</v>
      </c>
      <c r="R107" s="328"/>
      <c r="S107" s="328"/>
      <c r="T107" s="347">
        <v>0</v>
      </c>
      <c r="U107" s="270"/>
      <c r="V107" s="270"/>
      <c r="W107" s="282">
        <v>0</v>
      </c>
      <c r="X107" s="270"/>
      <c r="Y107" s="270"/>
      <c r="Z107" s="282">
        <v>0</v>
      </c>
      <c r="AA107" s="282">
        <v>0</v>
      </c>
      <c r="AB107" s="119"/>
    </row>
    <row r="108" spans="1:28" s="3" customFormat="1" ht="22.5">
      <c r="A108" s="395" t="s">
        <v>395</v>
      </c>
      <c r="B108" s="400" t="s">
        <v>600</v>
      </c>
      <c r="C108" s="267"/>
      <c r="D108" s="270"/>
      <c r="E108" s="270"/>
      <c r="F108" s="270"/>
      <c r="G108" s="270"/>
      <c r="H108" s="379">
        <v>4847</v>
      </c>
      <c r="I108" s="270"/>
      <c r="J108" s="270"/>
      <c r="K108" s="282">
        <f>K94</f>
        <v>5209</v>
      </c>
      <c r="L108" s="270"/>
      <c r="M108" s="270"/>
      <c r="N108" s="282"/>
      <c r="O108" s="270"/>
      <c r="P108" s="270"/>
      <c r="Q108" s="282">
        <v>0</v>
      </c>
      <c r="R108" s="328"/>
      <c r="S108" s="328"/>
      <c r="T108" s="347">
        <v>0</v>
      </c>
      <c r="U108" s="270"/>
      <c r="V108" s="270"/>
      <c r="W108" s="282">
        <v>0</v>
      </c>
      <c r="X108" s="270"/>
      <c r="Y108" s="270"/>
      <c r="Z108" s="282">
        <v>0</v>
      </c>
      <c r="AA108" s="282">
        <f>H108+K108+N108</f>
        <v>10056</v>
      </c>
      <c r="AB108" s="119"/>
    </row>
    <row r="109" spans="1:28" s="3" customFormat="1" ht="56.25">
      <c r="A109" s="395" t="s">
        <v>396</v>
      </c>
      <c r="B109" s="397" t="s">
        <v>5</v>
      </c>
      <c r="C109" s="267"/>
      <c r="D109" s="270"/>
      <c r="E109" s="270"/>
      <c r="F109" s="270"/>
      <c r="G109" s="270"/>
      <c r="H109" s="282">
        <v>0</v>
      </c>
      <c r="I109" s="270"/>
      <c r="J109" s="270"/>
      <c r="K109" s="282">
        <v>848</v>
      </c>
      <c r="L109" s="270"/>
      <c r="M109" s="270"/>
      <c r="N109" s="282">
        <v>844</v>
      </c>
      <c r="O109" s="270"/>
      <c r="P109" s="270"/>
      <c r="Q109" s="282">
        <v>835</v>
      </c>
      <c r="R109" s="328"/>
      <c r="S109" s="328"/>
      <c r="T109" s="387">
        <f>T98</f>
        <v>823</v>
      </c>
      <c r="U109" s="270"/>
      <c r="V109" s="270"/>
      <c r="W109" s="282">
        <v>0</v>
      </c>
      <c r="X109" s="270"/>
      <c r="Y109" s="270"/>
      <c r="Z109" s="282">
        <v>0</v>
      </c>
      <c r="AA109" s="379">
        <f>SUM(H109:Z109)</f>
        <v>3350</v>
      </c>
      <c r="AB109" s="119"/>
    </row>
    <row r="110" spans="1:28" s="3" customFormat="1" ht="23.25">
      <c r="A110" s="395" t="s">
        <v>557</v>
      </c>
      <c r="B110" s="401" t="s">
        <v>601</v>
      </c>
      <c r="C110" s="267"/>
      <c r="D110" s="270"/>
      <c r="E110" s="270"/>
      <c r="F110" s="270"/>
      <c r="G110" s="270"/>
      <c r="H110" s="282">
        <v>0</v>
      </c>
      <c r="I110" s="270"/>
      <c r="J110" s="270"/>
      <c r="K110" s="282">
        <v>0</v>
      </c>
      <c r="L110" s="270"/>
      <c r="M110" s="270"/>
      <c r="N110" s="282">
        <v>4926</v>
      </c>
      <c r="O110" s="270"/>
      <c r="P110" s="270"/>
      <c r="Q110" s="282">
        <v>0</v>
      </c>
      <c r="R110" s="328"/>
      <c r="S110" s="328"/>
      <c r="T110" s="347">
        <v>0</v>
      </c>
      <c r="U110" s="270"/>
      <c r="V110" s="270"/>
      <c r="W110" s="282">
        <v>0</v>
      </c>
      <c r="X110" s="270"/>
      <c r="Y110" s="270"/>
      <c r="Z110" s="282">
        <v>0</v>
      </c>
      <c r="AA110" s="282">
        <v>4926</v>
      </c>
      <c r="AB110" s="119"/>
    </row>
    <row r="111" spans="1:28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468"/>
      <c r="W111" s="468"/>
      <c r="X111" s="468"/>
      <c r="Y111" s="468"/>
      <c r="Z111" s="468"/>
      <c r="AA111" s="468"/>
      <c r="AB111" s="119"/>
    </row>
    <row r="112" spans="1:28" s="3" customFormat="1">
      <c r="A112" s="402"/>
      <c r="B112" s="253"/>
      <c r="C112" s="253"/>
      <c r="D112" s="291"/>
      <c r="E112" s="291"/>
      <c r="F112" s="291"/>
      <c r="G112" s="291"/>
      <c r="H112" s="291"/>
      <c r="I112" s="291"/>
      <c r="J112" s="291"/>
      <c r="K112" s="291"/>
      <c r="L112" s="291"/>
      <c r="M112" s="291"/>
      <c r="N112" s="291"/>
      <c r="O112" s="291"/>
      <c r="P112" s="291"/>
      <c r="Q112" s="291"/>
      <c r="R112" s="351"/>
      <c r="S112" s="351"/>
      <c r="T112" s="351"/>
      <c r="U112" s="291"/>
      <c r="V112" s="291"/>
      <c r="W112" s="291"/>
      <c r="X112" s="291"/>
      <c r="Y112" s="291"/>
      <c r="Z112" s="291"/>
      <c r="AA112" s="291"/>
      <c r="AB112" s="119"/>
    </row>
    <row r="113" spans="1:28" s="3" customFormat="1">
      <c r="A113" s="402"/>
      <c r="B113" s="253"/>
      <c r="C113" s="253"/>
      <c r="D113" s="291"/>
      <c r="E113" s="291"/>
      <c r="F113" s="291"/>
      <c r="G113" s="291"/>
      <c r="H113" s="291"/>
      <c r="I113" s="291"/>
      <c r="J113" s="291"/>
      <c r="K113" s="291"/>
      <c r="L113" s="291"/>
      <c r="M113" s="291"/>
      <c r="N113" s="291"/>
      <c r="O113" s="291"/>
      <c r="P113" s="291"/>
      <c r="Q113" s="291"/>
      <c r="R113" s="351"/>
      <c r="S113" s="351"/>
      <c r="T113" s="351"/>
      <c r="U113" s="291"/>
      <c r="V113" s="291"/>
      <c r="W113" s="291"/>
      <c r="X113" s="291"/>
      <c r="Y113" s="291"/>
      <c r="Z113" s="291"/>
      <c r="AA113" s="291"/>
      <c r="AB113" s="119"/>
    </row>
    <row r="114" spans="1:28" s="3" customFormat="1">
      <c r="A114" s="402"/>
      <c r="B114" s="253"/>
      <c r="C114" s="253"/>
      <c r="D114" s="291"/>
      <c r="E114" s="291"/>
      <c r="F114" s="291"/>
      <c r="G114" s="291"/>
      <c r="H114" s="291"/>
      <c r="I114" s="291"/>
      <c r="J114" s="291"/>
      <c r="K114" s="291"/>
      <c r="L114" s="291"/>
      <c r="M114" s="291"/>
      <c r="N114" s="291"/>
      <c r="O114" s="291"/>
      <c r="P114" s="291"/>
      <c r="Q114" s="291"/>
      <c r="R114" s="351"/>
      <c r="S114" s="351"/>
      <c r="T114" s="351"/>
      <c r="U114" s="291"/>
      <c r="V114" s="291"/>
      <c r="W114" s="291"/>
      <c r="X114" s="291"/>
      <c r="Y114" s="291"/>
      <c r="Z114" s="291"/>
      <c r="AA114" s="291"/>
      <c r="AB114" s="119"/>
    </row>
    <row r="115" spans="1:28">
      <c r="D115" s="2"/>
      <c r="E115" s="2"/>
      <c r="F115" s="2"/>
      <c r="G115" s="2"/>
      <c r="H115" s="2"/>
      <c r="I115" s="291"/>
      <c r="J115" s="291"/>
      <c r="K115" s="291"/>
      <c r="L115" s="291"/>
      <c r="M115" s="291"/>
      <c r="N115" s="291"/>
      <c r="O115" s="291"/>
      <c r="P115" s="291"/>
      <c r="Q115" s="291"/>
      <c r="R115" s="351"/>
      <c r="S115" s="351"/>
      <c r="T115" s="351"/>
      <c r="U115" s="291"/>
      <c r="V115" s="291"/>
      <c r="W115" s="291"/>
      <c r="X115" s="2"/>
      <c r="Y115" s="2"/>
      <c r="Z115" s="2"/>
      <c r="AA115" s="4"/>
    </row>
    <row r="116" spans="1:28">
      <c r="D116" s="2"/>
      <c r="E116" s="2"/>
      <c r="F116" s="2"/>
      <c r="G116" s="2"/>
      <c r="H116" s="2"/>
      <c r="I116" s="291"/>
      <c r="J116" s="291"/>
      <c r="K116" s="291"/>
      <c r="L116" s="291"/>
      <c r="M116" s="291"/>
      <c r="N116" s="291"/>
      <c r="O116" s="291"/>
      <c r="P116" s="291"/>
      <c r="Q116" s="291"/>
      <c r="R116" s="351"/>
      <c r="S116" s="351"/>
      <c r="T116" s="351"/>
      <c r="U116" s="291"/>
      <c r="V116" s="291"/>
      <c r="W116" s="291"/>
      <c r="X116" s="2"/>
      <c r="Y116" s="2"/>
      <c r="Z116" s="2"/>
      <c r="AA116" s="4"/>
    </row>
    <row r="117" spans="1:28">
      <c r="D117" s="2"/>
      <c r="E117" s="2"/>
      <c r="F117" s="2"/>
      <c r="G117" s="2"/>
      <c r="H117" s="2"/>
      <c r="I117" s="291"/>
      <c r="J117" s="291"/>
      <c r="K117" s="291"/>
      <c r="L117" s="291"/>
      <c r="M117" s="291"/>
      <c r="N117" s="291"/>
      <c r="O117" s="291"/>
      <c r="P117" s="291"/>
      <c r="Q117" s="291"/>
      <c r="R117" s="351"/>
      <c r="S117" s="351"/>
      <c r="T117" s="351"/>
      <c r="U117" s="291"/>
      <c r="V117" s="291"/>
      <c r="W117" s="291"/>
      <c r="X117" s="2"/>
      <c r="Y117" s="2"/>
      <c r="Z117" s="2"/>
      <c r="AA117" s="4"/>
    </row>
    <row r="118" spans="1:28">
      <c r="D118" s="2"/>
      <c r="E118" s="2"/>
      <c r="F118" s="2"/>
      <c r="G118" s="2"/>
      <c r="H118" s="2"/>
      <c r="I118" s="291"/>
      <c r="J118" s="291"/>
      <c r="K118" s="291"/>
      <c r="L118" s="291"/>
      <c r="M118" s="291"/>
      <c r="N118" s="291"/>
      <c r="O118" s="291"/>
      <c r="P118" s="291"/>
      <c r="Q118" s="291"/>
      <c r="R118" s="351"/>
      <c r="S118" s="351"/>
      <c r="T118" s="351"/>
      <c r="U118" s="291"/>
      <c r="V118" s="291"/>
      <c r="W118" s="291"/>
      <c r="X118" s="2"/>
      <c r="Y118" s="2"/>
      <c r="Z118" s="2"/>
      <c r="AA118" s="4"/>
    </row>
    <row r="119" spans="1:28">
      <c r="D119" s="2"/>
      <c r="E119" s="2"/>
      <c r="F119" s="2"/>
      <c r="G119" s="2"/>
      <c r="H119" s="2"/>
      <c r="I119" s="291"/>
      <c r="J119" s="291"/>
      <c r="K119" s="291"/>
      <c r="L119" s="291"/>
      <c r="M119" s="291"/>
      <c r="N119" s="291"/>
      <c r="O119" s="291"/>
      <c r="P119" s="291"/>
      <c r="Q119" s="291"/>
      <c r="R119" s="351"/>
      <c r="S119" s="351"/>
      <c r="T119" s="351"/>
      <c r="U119" s="291"/>
      <c r="V119" s="291"/>
      <c r="W119" s="291"/>
      <c r="X119" s="2"/>
      <c r="Y119" s="2"/>
      <c r="Z119" s="2"/>
      <c r="AA119" s="4"/>
    </row>
    <row r="120" spans="1:28">
      <c r="D120" s="2"/>
      <c r="E120" s="2"/>
      <c r="F120" s="2"/>
      <c r="G120" s="2"/>
      <c r="H120" s="2"/>
      <c r="I120" s="291"/>
      <c r="J120" s="291"/>
      <c r="K120" s="291"/>
      <c r="L120" s="291"/>
      <c r="M120" s="291"/>
      <c r="N120" s="291"/>
      <c r="O120" s="291"/>
      <c r="P120" s="291"/>
      <c r="Q120" s="291"/>
      <c r="R120" s="351"/>
      <c r="S120" s="351"/>
      <c r="T120" s="351"/>
      <c r="U120" s="291"/>
      <c r="V120" s="291"/>
      <c r="W120" s="291"/>
      <c r="X120" s="2"/>
      <c r="Y120" s="2"/>
      <c r="Z120" s="2"/>
      <c r="AA120" s="4"/>
    </row>
    <row r="121" spans="1:28">
      <c r="D121" s="2"/>
      <c r="E121" s="2"/>
      <c r="F121" s="2"/>
      <c r="G121" s="2"/>
      <c r="H121" s="2"/>
      <c r="I121" s="291"/>
      <c r="J121" s="291"/>
      <c r="K121" s="291"/>
      <c r="L121" s="291"/>
      <c r="M121" s="291"/>
      <c r="N121" s="291"/>
      <c r="O121" s="291"/>
      <c r="P121" s="291"/>
      <c r="Q121" s="291"/>
      <c r="R121" s="351"/>
      <c r="S121" s="351"/>
      <c r="T121" s="351"/>
      <c r="U121" s="291"/>
      <c r="V121" s="291"/>
      <c r="W121" s="291"/>
      <c r="X121" s="2"/>
      <c r="Y121" s="2"/>
      <c r="Z121" s="2"/>
      <c r="AA121" s="4"/>
    </row>
    <row r="122" spans="1:28">
      <c r="D122" s="2"/>
      <c r="E122" s="2"/>
      <c r="F122" s="2"/>
      <c r="G122" s="2"/>
      <c r="H122" s="2"/>
      <c r="I122" s="291"/>
      <c r="J122" s="291"/>
      <c r="K122" s="291"/>
      <c r="L122" s="291"/>
      <c r="M122" s="291"/>
      <c r="N122" s="291"/>
      <c r="O122" s="291"/>
      <c r="P122" s="291"/>
      <c r="Q122" s="291"/>
      <c r="R122" s="351"/>
      <c r="S122" s="351"/>
      <c r="T122" s="351"/>
      <c r="U122" s="291"/>
      <c r="V122" s="291"/>
      <c r="W122" s="291"/>
      <c r="X122" s="2"/>
      <c r="Y122" s="2"/>
      <c r="Z122" s="2"/>
      <c r="AA122" s="4"/>
    </row>
    <row r="123" spans="1:28">
      <c r="D123" s="2"/>
      <c r="E123" s="2"/>
      <c r="F123" s="2"/>
      <c r="G123" s="2"/>
      <c r="H123" s="2"/>
      <c r="I123" s="291"/>
      <c r="J123" s="291"/>
      <c r="K123" s="291"/>
      <c r="L123" s="291"/>
      <c r="M123" s="291"/>
      <c r="N123" s="291"/>
      <c r="O123" s="291"/>
      <c r="P123" s="291"/>
      <c r="Q123" s="291"/>
      <c r="R123" s="351"/>
      <c r="S123" s="351"/>
      <c r="T123" s="351"/>
      <c r="U123" s="291"/>
      <c r="V123" s="291"/>
      <c r="W123" s="291"/>
      <c r="X123" s="2"/>
      <c r="Y123" s="2"/>
      <c r="Z123" s="2"/>
      <c r="AA123" s="4"/>
    </row>
    <row r="124" spans="1:28">
      <c r="D124" s="2"/>
      <c r="E124" s="2"/>
      <c r="F124" s="2"/>
      <c r="G124" s="2"/>
      <c r="H124" s="2"/>
      <c r="I124" s="291"/>
      <c r="J124" s="291"/>
      <c r="K124" s="291"/>
      <c r="L124" s="291"/>
      <c r="M124" s="291"/>
      <c r="N124" s="291"/>
      <c r="O124" s="291"/>
      <c r="P124" s="291"/>
      <c r="Q124" s="291"/>
      <c r="R124" s="351"/>
      <c r="S124" s="351"/>
      <c r="T124" s="351"/>
      <c r="U124" s="291"/>
      <c r="V124" s="291"/>
      <c r="W124" s="291"/>
      <c r="X124" s="2"/>
      <c r="Y124" s="2"/>
      <c r="Z124" s="2"/>
      <c r="AA124" s="4"/>
    </row>
    <row r="125" spans="1:28">
      <c r="D125" s="2"/>
      <c r="E125" s="2"/>
      <c r="F125" s="2"/>
      <c r="G125" s="2"/>
      <c r="H125" s="2"/>
      <c r="I125" s="291"/>
      <c r="J125" s="291"/>
      <c r="K125" s="291"/>
      <c r="L125" s="291"/>
      <c r="M125" s="291"/>
      <c r="N125" s="291"/>
      <c r="O125" s="291"/>
      <c r="P125" s="291"/>
      <c r="Q125" s="291"/>
      <c r="R125" s="351"/>
      <c r="S125" s="351"/>
      <c r="T125" s="351"/>
      <c r="U125" s="291"/>
      <c r="V125" s="291"/>
      <c r="W125" s="291"/>
      <c r="X125" s="2"/>
      <c r="Y125" s="2"/>
      <c r="Z125" s="2"/>
      <c r="AA125" s="4"/>
    </row>
    <row r="126" spans="1:28" s="5" customFormat="1">
      <c r="A126" s="116"/>
      <c r="B126" s="1"/>
      <c r="C126" s="1"/>
      <c r="D126" s="2"/>
      <c r="E126" s="2"/>
      <c r="F126" s="2"/>
      <c r="G126" s="2"/>
      <c r="H126" s="2"/>
      <c r="I126" s="291"/>
      <c r="J126" s="291"/>
      <c r="K126" s="291"/>
      <c r="L126" s="291"/>
      <c r="M126" s="291"/>
      <c r="N126" s="291"/>
      <c r="O126" s="291"/>
      <c r="P126" s="291"/>
      <c r="Q126" s="291"/>
      <c r="R126" s="351"/>
      <c r="S126" s="351"/>
      <c r="T126" s="351"/>
      <c r="U126" s="291"/>
      <c r="V126" s="291"/>
      <c r="W126" s="291"/>
      <c r="X126" s="2"/>
      <c r="Y126" s="2"/>
      <c r="Z126" s="2"/>
      <c r="AA126" s="4"/>
    </row>
    <row r="127" spans="1:28" s="5" customFormat="1">
      <c r="A127" s="116"/>
      <c r="B127" s="1"/>
      <c r="C127" s="1"/>
      <c r="D127" s="2"/>
      <c r="E127" s="2"/>
      <c r="F127" s="2"/>
      <c r="G127" s="2"/>
      <c r="H127" s="2"/>
      <c r="I127" s="291"/>
      <c r="J127" s="291"/>
      <c r="K127" s="291"/>
      <c r="L127" s="291"/>
      <c r="M127" s="291"/>
      <c r="N127" s="291"/>
      <c r="O127" s="291"/>
      <c r="P127" s="291"/>
      <c r="Q127" s="291"/>
      <c r="R127" s="351"/>
      <c r="S127" s="351"/>
      <c r="T127" s="351"/>
      <c r="U127" s="291"/>
      <c r="V127" s="291"/>
      <c r="W127" s="291"/>
      <c r="X127" s="2"/>
      <c r="Y127" s="2"/>
      <c r="Z127" s="2"/>
      <c r="AA127" s="4"/>
    </row>
    <row r="128" spans="1:28" s="5" customFormat="1">
      <c r="A128" s="116"/>
      <c r="B128" s="1"/>
      <c r="C128" s="1"/>
      <c r="D128" s="2"/>
      <c r="E128" s="2"/>
      <c r="F128" s="2"/>
      <c r="G128" s="2"/>
      <c r="H128" s="2"/>
      <c r="I128" s="291"/>
      <c r="J128" s="291"/>
      <c r="K128" s="291"/>
      <c r="L128" s="291"/>
      <c r="M128" s="291"/>
      <c r="N128" s="291"/>
      <c r="O128" s="291"/>
      <c r="P128" s="291"/>
      <c r="Q128" s="291"/>
      <c r="R128" s="351"/>
      <c r="S128" s="351"/>
      <c r="T128" s="351"/>
      <c r="U128" s="291"/>
      <c r="V128" s="291"/>
      <c r="W128" s="291"/>
      <c r="X128" s="2"/>
      <c r="Y128" s="2"/>
      <c r="Z128" s="2"/>
      <c r="AA128" s="4"/>
    </row>
    <row r="129" spans="4:27">
      <c r="D129" s="2"/>
      <c r="E129" s="2"/>
      <c r="F129" s="2"/>
      <c r="G129" s="2"/>
      <c r="H129" s="2"/>
      <c r="I129" s="291"/>
      <c r="J129" s="291"/>
      <c r="K129" s="291"/>
      <c r="L129" s="291"/>
      <c r="M129" s="291"/>
      <c r="N129" s="291"/>
      <c r="O129" s="291"/>
      <c r="P129" s="291"/>
      <c r="Q129" s="291"/>
      <c r="R129" s="351"/>
      <c r="S129" s="351"/>
      <c r="T129" s="351"/>
      <c r="U129" s="291"/>
      <c r="V129" s="291"/>
      <c r="W129" s="291"/>
      <c r="X129" s="2"/>
      <c r="Y129" s="2"/>
      <c r="Z129" s="2"/>
      <c r="AA129" s="4"/>
    </row>
    <row r="130" spans="4:27">
      <c r="D130" s="2"/>
      <c r="E130" s="2"/>
      <c r="F130" s="2"/>
      <c r="G130" s="2"/>
      <c r="H130" s="2"/>
      <c r="I130" s="291"/>
      <c r="J130" s="291"/>
      <c r="K130" s="291"/>
      <c r="L130" s="291"/>
      <c r="M130" s="291"/>
      <c r="N130" s="291"/>
      <c r="O130" s="291"/>
      <c r="P130" s="291"/>
      <c r="Q130" s="291"/>
      <c r="R130" s="351"/>
      <c r="S130" s="351"/>
      <c r="T130" s="351"/>
      <c r="U130" s="291"/>
      <c r="V130" s="291"/>
      <c r="W130" s="291"/>
      <c r="X130" s="2"/>
      <c r="Y130" s="2"/>
      <c r="Z130" s="2"/>
      <c r="AA130" s="4"/>
    </row>
    <row r="131" spans="4:27">
      <c r="D131" s="2"/>
      <c r="E131" s="2"/>
      <c r="F131" s="2"/>
      <c r="G131" s="2"/>
      <c r="H131" s="2"/>
      <c r="I131" s="291"/>
      <c r="J131" s="291"/>
      <c r="K131" s="291"/>
      <c r="L131" s="291"/>
      <c r="M131" s="291"/>
      <c r="N131" s="291"/>
      <c r="O131" s="291"/>
      <c r="P131" s="291"/>
      <c r="Q131" s="291"/>
      <c r="R131" s="351"/>
      <c r="S131" s="351"/>
      <c r="T131" s="351"/>
      <c r="U131" s="291"/>
      <c r="V131" s="291"/>
      <c r="W131" s="291"/>
      <c r="X131" s="2"/>
      <c r="Y131" s="2"/>
      <c r="Z131" s="2"/>
      <c r="AA131" s="4"/>
    </row>
    <row r="132" spans="4:27">
      <c r="D132" s="2"/>
      <c r="E132" s="2"/>
      <c r="F132" s="2"/>
      <c r="G132" s="2"/>
      <c r="H132" s="2"/>
      <c r="I132" s="291"/>
      <c r="J132" s="291"/>
      <c r="K132" s="291"/>
      <c r="L132" s="291"/>
      <c r="M132" s="291"/>
      <c r="N132" s="291"/>
      <c r="O132" s="291"/>
      <c r="P132" s="291"/>
      <c r="Q132" s="291"/>
      <c r="R132" s="351"/>
      <c r="S132" s="351"/>
      <c r="T132" s="351"/>
      <c r="U132" s="291"/>
      <c r="V132" s="291"/>
      <c r="W132" s="291"/>
      <c r="X132" s="2"/>
      <c r="Y132" s="2"/>
      <c r="Z132" s="2"/>
      <c r="AA132" s="4"/>
    </row>
    <row r="133" spans="4:27">
      <c r="D133" s="2"/>
      <c r="E133" s="2"/>
      <c r="F133" s="2"/>
      <c r="G133" s="2"/>
      <c r="H133" s="2"/>
      <c r="I133" s="291"/>
      <c r="J133" s="291"/>
      <c r="K133" s="291"/>
      <c r="L133" s="291"/>
      <c r="M133" s="291"/>
      <c r="N133" s="291"/>
      <c r="O133" s="291"/>
      <c r="P133" s="291"/>
      <c r="Q133" s="291"/>
      <c r="R133" s="351"/>
      <c r="S133" s="351"/>
      <c r="T133" s="351"/>
      <c r="U133" s="291"/>
      <c r="V133" s="291"/>
      <c r="W133" s="291"/>
      <c r="X133" s="2"/>
      <c r="Y133" s="2"/>
      <c r="Z133" s="420">
        <f>AA72+AA93+AA98</f>
        <v>46677.9</v>
      </c>
      <c r="AA133" s="4"/>
    </row>
    <row r="134" spans="4:27">
      <c r="D134" s="2"/>
      <c r="E134" s="2"/>
      <c r="F134" s="2"/>
      <c r="G134" s="2"/>
      <c r="H134" s="2"/>
      <c r="I134" s="291"/>
      <c r="J134" s="291"/>
      <c r="K134" s="291"/>
      <c r="L134" s="291"/>
      <c r="M134" s="291"/>
      <c r="N134" s="291"/>
      <c r="O134" s="291"/>
      <c r="P134" s="291"/>
      <c r="Q134" s="291"/>
      <c r="R134" s="351"/>
      <c r="S134" s="351"/>
      <c r="T134" s="351"/>
      <c r="U134" s="291"/>
      <c r="V134" s="291"/>
      <c r="W134" s="291"/>
      <c r="X134" s="2"/>
      <c r="Y134" s="2"/>
      <c r="Z134" s="2"/>
      <c r="AA134" s="4"/>
    </row>
    <row r="135" spans="4:27">
      <c r="D135" s="2"/>
      <c r="E135" s="2"/>
      <c r="F135" s="2"/>
      <c r="G135" s="2"/>
      <c r="H135" s="2"/>
      <c r="I135" s="291"/>
      <c r="J135" s="291"/>
      <c r="K135" s="291"/>
      <c r="L135" s="291"/>
      <c r="M135" s="291"/>
      <c r="N135" s="291"/>
      <c r="O135" s="291"/>
      <c r="P135" s="291"/>
      <c r="Q135" s="291"/>
      <c r="R135" s="351"/>
      <c r="S135" s="351"/>
      <c r="T135" s="351"/>
      <c r="U135" s="291"/>
      <c r="V135" s="291"/>
      <c r="W135" s="291"/>
      <c r="X135" s="2"/>
      <c r="Y135" s="2"/>
      <c r="Z135" s="2"/>
      <c r="AA135" s="4"/>
    </row>
    <row r="136" spans="4:27">
      <c r="D136" s="2"/>
      <c r="E136" s="2"/>
      <c r="F136" s="2"/>
      <c r="G136" s="2"/>
      <c r="H136" s="2"/>
      <c r="I136" s="291"/>
      <c r="J136" s="291"/>
      <c r="K136" s="291"/>
      <c r="L136" s="291"/>
      <c r="M136" s="291"/>
      <c r="N136" s="291"/>
      <c r="O136" s="291"/>
      <c r="P136" s="291"/>
      <c r="Q136" s="291"/>
      <c r="R136" s="351"/>
      <c r="S136" s="351"/>
      <c r="T136" s="351"/>
      <c r="U136" s="291"/>
      <c r="V136" s="291"/>
      <c r="W136" s="291"/>
      <c r="X136" s="2"/>
      <c r="Y136" s="2"/>
      <c r="Z136" s="2"/>
      <c r="AA136" s="4"/>
    </row>
    <row r="137" spans="4:27">
      <c r="D137" s="2"/>
      <c r="E137" s="2"/>
      <c r="F137" s="2"/>
      <c r="G137" s="2"/>
      <c r="H137" s="2"/>
      <c r="I137" s="291"/>
      <c r="J137" s="291"/>
      <c r="K137" s="291"/>
      <c r="L137" s="291"/>
      <c r="M137" s="291"/>
      <c r="N137" s="291"/>
      <c r="O137" s="291"/>
      <c r="P137" s="291"/>
      <c r="Q137" s="291"/>
      <c r="R137" s="351"/>
      <c r="S137" s="351"/>
      <c r="T137" s="351"/>
      <c r="U137" s="291"/>
      <c r="V137" s="291"/>
      <c r="W137" s="291"/>
      <c r="X137" s="2"/>
      <c r="Y137" s="2"/>
      <c r="Z137" s="2"/>
      <c r="AA137" s="4"/>
    </row>
    <row r="138" spans="4:27">
      <c r="D138" s="2"/>
      <c r="E138" s="2"/>
      <c r="F138" s="2"/>
      <c r="G138" s="2"/>
      <c r="H138" s="2"/>
      <c r="I138" s="291"/>
      <c r="J138" s="291"/>
      <c r="K138" s="291"/>
      <c r="L138" s="291"/>
      <c r="M138" s="291"/>
      <c r="N138" s="291"/>
      <c r="O138" s="291"/>
      <c r="P138" s="291"/>
      <c r="Q138" s="291"/>
      <c r="R138" s="351"/>
      <c r="S138" s="351"/>
      <c r="T138" s="351"/>
      <c r="U138" s="291"/>
      <c r="V138" s="291"/>
      <c r="W138" s="291"/>
      <c r="X138" s="2"/>
      <c r="Y138" s="2"/>
      <c r="Z138" s="2"/>
      <c r="AA138" s="4"/>
    </row>
    <row r="139" spans="4:27">
      <c r="D139" s="2"/>
      <c r="E139" s="2"/>
      <c r="F139" s="2"/>
      <c r="G139" s="2"/>
      <c r="H139" s="2"/>
      <c r="I139" s="291"/>
      <c r="J139" s="291"/>
      <c r="K139" s="291"/>
      <c r="L139" s="291"/>
      <c r="M139" s="291"/>
      <c r="N139" s="291"/>
      <c r="O139" s="291"/>
      <c r="P139" s="291"/>
      <c r="Q139" s="291"/>
      <c r="R139" s="351"/>
      <c r="S139" s="351"/>
      <c r="T139" s="351"/>
      <c r="U139" s="291"/>
      <c r="V139" s="291"/>
      <c r="W139" s="291"/>
      <c r="X139" s="2"/>
      <c r="Y139" s="2"/>
      <c r="Z139" s="2"/>
      <c r="AA139" s="4"/>
    </row>
    <row r="140" spans="4:27">
      <c r="D140" s="2"/>
      <c r="E140" s="2"/>
      <c r="F140" s="2"/>
      <c r="G140" s="2"/>
      <c r="H140" s="2"/>
      <c r="I140" s="291"/>
      <c r="J140" s="291"/>
      <c r="K140" s="291"/>
      <c r="L140" s="291"/>
      <c r="M140" s="291"/>
      <c r="N140" s="291"/>
      <c r="O140" s="291"/>
      <c r="P140" s="291"/>
      <c r="Q140" s="291"/>
      <c r="R140" s="351"/>
      <c r="S140" s="351"/>
      <c r="T140" s="351"/>
      <c r="U140" s="291"/>
      <c r="V140" s="291"/>
      <c r="W140" s="291"/>
      <c r="X140" s="2"/>
      <c r="Y140" s="2"/>
      <c r="Z140" s="2"/>
      <c r="AA140" s="4"/>
    </row>
    <row r="141" spans="4:27">
      <c r="D141" s="2"/>
      <c r="E141" s="2"/>
      <c r="F141" s="2"/>
      <c r="G141" s="2"/>
      <c r="H141" s="2"/>
      <c r="I141" s="291"/>
      <c r="J141" s="291"/>
      <c r="K141" s="291"/>
      <c r="L141" s="291"/>
      <c r="M141" s="291"/>
      <c r="N141" s="291"/>
      <c r="O141" s="291"/>
      <c r="P141" s="291"/>
      <c r="Q141" s="291"/>
      <c r="R141" s="351"/>
      <c r="S141" s="351"/>
      <c r="T141" s="351"/>
      <c r="U141" s="291"/>
      <c r="V141" s="291"/>
      <c r="W141" s="291"/>
      <c r="X141" s="2"/>
      <c r="Y141" s="2"/>
      <c r="Z141" s="2"/>
      <c r="AA141" s="4"/>
    </row>
    <row r="142" spans="4:27">
      <c r="D142" s="2"/>
      <c r="E142" s="2"/>
      <c r="F142" s="2"/>
      <c r="G142" s="2"/>
      <c r="H142" s="2"/>
      <c r="I142" s="291"/>
      <c r="J142" s="291"/>
      <c r="K142" s="291"/>
      <c r="L142" s="291"/>
      <c r="M142" s="291"/>
      <c r="N142" s="291"/>
      <c r="O142" s="291"/>
      <c r="P142" s="291"/>
      <c r="Q142" s="291"/>
      <c r="R142" s="351"/>
      <c r="S142" s="351"/>
      <c r="T142" s="351"/>
      <c r="U142" s="291"/>
      <c r="V142" s="291"/>
      <c r="W142" s="291"/>
      <c r="X142" s="2"/>
      <c r="Y142" s="2"/>
      <c r="Z142" s="2"/>
      <c r="AA142" s="4"/>
    </row>
    <row r="143" spans="4:27">
      <c r="D143" s="2"/>
      <c r="E143" s="2"/>
      <c r="F143" s="2"/>
      <c r="G143" s="2"/>
      <c r="H143" s="2"/>
      <c r="I143" s="291"/>
      <c r="J143" s="291"/>
      <c r="K143" s="291"/>
      <c r="L143" s="291"/>
      <c r="M143" s="291"/>
      <c r="N143" s="291"/>
      <c r="O143" s="291"/>
      <c r="P143" s="291"/>
      <c r="Q143" s="291"/>
      <c r="R143" s="351"/>
      <c r="S143" s="351"/>
      <c r="T143" s="351"/>
      <c r="U143" s="291"/>
      <c r="V143" s="291"/>
      <c r="W143" s="291"/>
      <c r="X143" s="2"/>
      <c r="Y143" s="2"/>
      <c r="Z143" s="2"/>
      <c r="AA143" s="4"/>
    </row>
    <row r="144" spans="4:27">
      <c r="D144" s="2"/>
      <c r="E144" s="2"/>
      <c r="F144" s="2"/>
      <c r="G144" s="2"/>
      <c r="H144" s="2"/>
      <c r="I144" s="291"/>
      <c r="J144" s="291"/>
      <c r="K144" s="291"/>
      <c r="L144" s="291"/>
      <c r="M144" s="291"/>
      <c r="N144" s="291"/>
      <c r="O144" s="291"/>
      <c r="P144" s="291"/>
      <c r="Q144" s="291"/>
      <c r="R144" s="351"/>
      <c r="S144" s="351"/>
      <c r="T144" s="351"/>
      <c r="U144" s="291"/>
      <c r="V144" s="291"/>
      <c r="W144" s="291"/>
      <c r="X144" s="2"/>
      <c r="Y144" s="2"/>
      <c r="Z144" s="2"/>
      <c r="AA144" s="4"/>
    </row>
    <row r="145" spans="4:27">
      <c r="D145" s="2"/>
      <c r="E145" s="2"/>
      <c r="F145" s="2"/>
      <c r="G145" s="2"/>
      <c r="H145" s="2"/>
      <c r="I145" s="291"/>
      <c r="J145" s="291"/>
      <c r="K145" s="291"/>
      <c r="L145" s="291"/>
      <c r="M145" s="291"/>
      <c r="N145" s="291"/>
      <c r="O145" s="291"/>
      <c r="P145" s="291"/>
      <c r="Q145" s="291"/>
      <c r="R145" s="351"/>
      <c r="S145" s="351"/>
      <c r="T145" s="351"/>
      <c r="U145" s="291"/>
      <c r="V145" s="291"/>
      <c r="W145" s="291"/>
      <c r="X145" s="2"/>
      <c r="Y145" s="2"/>
      <c r="Z145" s="2"/>
      <c r="AA145" s="4"/>
    </row>
    <row r="146" spans="4:27">
      <c r="D146" s="2"/>
      <c r="E146" s="2"/>
      <c r="F146" s="2"/>
      <c r="G146" s="2"/>
      <c r="H146" s="2"/>
      <c r="I146" s="291"/>
      <c r="J146" s="291"/>
      <c r="K146" s="291"/>
      <c r="L146" s="291"/>
      <c r="M146" s="291"/>
      <c r="N146" s="291"/>
      <c r="O146" s="291"/>
      <c r="P146" s="291"/>
      <c r="Q146" s="291"/>
      <c r="R146" s="351"/>
      <c r="S146" s="351"/>
      <c r="T146" s="351"/>
      <c r="U146" s="291"/>
      <c r="V146" s="291"/>
      <c r="W146" s="291"/>
      <c r="X146" s="2"/>
      <c r="Y146" s="2"/>
      <c r="Z146" s="2"/>
      <c r="AA146" s="4"/>
    </row>
    <row r="147" spans="4:27">
      <c r="D147" s="2"/>
      <c r="E147" s="2"/>
      <c r="F147" s="2"/>
      <c r="G147" s="2"/>
      <c r="H147" s="2"/>
      <c r="I147" s="291"/>
      <c r="J147" s="291"/>
      <c r="K147" s="291"/>
      <c r="L147" s="291"/>
      <c r="M147" s="291"/>
      <c r="N147" s="291"/>
      <c r="O147" s="291"/>
      <c r="P147" s="291"/>
      <c r="Q147" s="291"/>
      <c r="R147" s="351"/>
      <c r="S147" s="351"/>
      <c r="T147" s="351"/>
      <c r="U147" s="291"/>
      <c r="V147" s="291"/>
      <c r="W147" s="291"/>
      <c r="X147" s="2"/>
      <c r="Y147" s="2"/>
      <c r="Z147" s="2"/>
      <c r="AA147" s="4"/>
    </row>
    <row r="148" spans="4:27">
      <c r="D148" s="2"/>
      <c r="E148" s="2"/>
      <c r="F148" s="2"/>
      <c r="G148" s="2"/>
      <c r="H148" s="2"/>
      <c r="I148" s="291"/>
      <c r="J148" s="291"/>
      <c r="K148" s="291"/>
      <c r="L148" s="291"/>
      <c r="M148" s="291"/>
      <c r="N148" s="291"/>
      <c r="O148" s="291"/>
      <c r="P148" s="291"/>
      <c r="Q148" s="291"/>
      <c r="R148" s="351"/>
      <c r="S148" s="351"/>
      <c r="T148" s="351"/>
      <c r="U148" s="291"/>
      <c r="V148" s="291"/>
      <c r="W148" s="291"/>
      <c r="X148" s="2"/>
      <c r="Y148" s="2"/>
      <c r="Z148" s="2"/>
      <c r="AA148" s="4"/>
    </row>
    <row r="149" spans="4:27">
      <c r="D149" s="2"/>
      <c r="E149" s="2"/>
      <c r="F149" s="2"/>
      <c r="G149" s="2"/>
      <c r="H149" s="2"/>
      <c r="I149" s="291"/>
      <c r="J149" s="291"/>
      <c r="K149" s="291"/>
      <c r="L149" s="291"/>
      <c r="M149" s="291"/>
      <c r="N149" s="291"/>
      <c r="O149" s="291"/>
      <c r="P149" s="291"/>
      <c r="Q149" s="291"/>
      <c r="R149" s="351"/>
      <c r="S149" s="351"/>
      <c r="T149" s="351"/>
      <c r="U149" s="291"/>
      <c r="V149" s="291"/>
      <c r="W149" s="291"/>
      <c r="X149" s="2"/>
      <c r="Y149" s="2"/>
      <c r="Z149" s="2"/>
      <c r="AA149" s="4"/>
    </row>
    <row r="150" spans="4:27">
      <c r="D150" s="2"/>
      <c r="E150" s="2"/>
      <c r="F150" s="2"/>
      <c r="G150" s="2"/>
      <c r="H150" s="2"/>
      <c r="I150" s="291"/>
      <c r="J150" s="291"/>
      <c r="K150" s="291"/>
      <c r="L150" s="291"/>
      <c r="M150" s="291"/>
      <c r="N150" s="291"/>
      <c r="O150" s="291"/>
      <c r="P150" s="291"/>
      <c r="Q150" s="291"/>
      <c r="R150" s="351"/>
      <c r="S150" s="351"/>
      <c r="T150" s="351"/>
      <c r="U150" s="291"/>
      <c r="V150" s="291"/>
      <c r="W150" s="291"/>
      <c r="X150" s="2"/>
      <c r="Y150" s="2"/>
      <c r="Z150" s="2"/>
      <c r="AA150" s="4"/>
    </row>
    <row r="151" spans="4:27">
      <c r="D151" s="2"/>
      <c r="E151" s="2"/>
      <c r="F151" s="2"/>
      <c r="G151" s="2"/>
      <c r="H151" s="2"/>
      <c r="I151" s="291"/>
      <c r="J151" s="291"/>
      <c r="K151" s="291"/>
      <c r="L151" s="291"/>
      <c r="M151" s="291"/>
      <c r="N151" s="291"/>
      <c r="O151" s="291"/>
      <c r="P151" s="291"/>
      <c r="Q151" s="291"/>
      <c r="R151" s="351"/>
      <c r="S151" s="351"/>
      <c r="T151" s="351"/>
      <c r="U151" s="291"/>
      <c r="V151" s="291"/>
      <c r="W151" s="291"/>
      <c r="X151" s="2"/>
      <c r="Y151" s="2"/>
      <c r="Z151" s="2"/>
      <c r="AA151" s="4"/>
    </row>
    <row r="152" spans="4:27">
      <c r="D152" s="2"/>
      <c r="E152" s="2"/>
      <c r="F152" s="2"/>
      <c r="G152" s="2"/>
      <c r="H152" s="2"/>
      <c r="I152" s="291"/>
      <c r="J152" s="291"/>
      <c r="K152" s="291"/>
      <c r="L152" s="291"/>
      <c r="M152" s="291"/>
      <c r="N152" s="291"/>
      <c r="O152" s="291"/>
      <c r="P152" s="291"/>
      <c r="Q152" s="291"/>
      <c r="R152" s="351"/>
      <c r="S152" s="351"/>
      <c r="T152" s="351"/>
      <c r="U152" s="291"/>
      <c r="V152" s="291"/>
      <c r="W152" s="291"/>
      <c r="X152" s="2"/>
      <c r="Y152" s="2"/>
      <c r="Z152" s="2"/>
      <c r="AA152" s="4"/>
    </row>
    <row r="153" spans="4:27">
      <c r="D153" s="2"/>
      <c r="E153" s="2"/>
      <c r="F153" s="2"/>
      <c r="G153" s="2"/>
      <c r="H153" s="2"/>
      <c r="I153" s="291"/>
      <c r="J153" s="291"/>
      <c r="K153" s="291"/>
      <c r="L153" s="291"/>
      <c r="M153" s="291"/>
      <c r="N153" s="291"/>
      <c r="O153" s="291"/>
      <c r="P153" s="291"/>
      <c r="Q153" s="291"/>
      <c r="R153" s="351"/>
      <c r="S153" s="351"/>
      <c r="T153" s="351"/>
      <c r="U153" s="291"/>
      <c r="V153" s="291"/>
      <c r="W153" s="291"/>
      <c r="X153" s="2"/>
      <c r="Y153" s="2"/>
      <c r="Z153" s="2"/>
      <c r="AA153" s="4"/>
    </row>
    <row r="154" spans="4:27">
      <c r="D154" s="2"/>
      <c r="E154" s="2"/>
      <c r="F154" s="2"/>
      <c r="G154" s="2"/>
      <c r="H154" s="2"/>
      <c r="I154" s="291"/>
      <c r="J154" s="291"/>
      <c r="K154" s="291"/>
      <c r="L154" s="291"/>
      <c r="M154" s="291"/>
      <c r="N154" s="291"/>
      <c r="O154" s="291"/>
      <c r="P154" s="291"/>
      <c r="Q154" s="291"/>
      <c r="R154" s="351"/>
      <c r="S154" s="351"/>
      <c r="T154" s="351"/>
      <c r="U154" s="291"/>
      <c r="V154" s="291"/>
      <c r="W154" s="291"/>
      <c r="X154" s="2"/>
      <c r="Y154" s="2"/>
      <c r="Z154" s="2"/>
      <c r="AA154" s="4"/>
    </row>
    <row r="155" spans="4:27">
      <c r="D155" s="2"/>
      <c r="E155" s="2"/>
      <c r="F155" s="2"/>
      <c r="G155" s="2"/>
      <c r="H155" s="2"/>
      <c r="I155" s="291"/>
      <c r="J155" s="291"/>
      <c r="K155" s="291"/>
      <c r="L155" s="291"/>
      <c r="M155" s="291"/>
      <c r="N155" s="291"/>
      <c r="O155" s="291"/>
      <c r="P155" s="291"/>
      <c r="Q155" s="291"/>
      <c r="R155" s="351"/>
      <c r="S155" s="351"/>
      <c r="T155" s="351"/>
      <c r="U155" s="291"/>
      <c r="V155" s="291"/>
      <c r="W155" s="291"/>
      <c r="X155" s="2"/>
      <c r="Y155" s="2"/>
      <c r="Z155" s="2"/>
      <c r="AA155" s="4"/>
    </row>
    <row r="156" spans="4:27">
      <c r="D156" s="2"/>
      <c r="E156" s="2"/>
      <c r="F156" s="2"/>
      <c r="G156" s="2"/>
      <c r="H156" s="2"/>
      <c r="I156" s="291"/>
      <c r="J156" s="291"/>
      <c r="K156" s="291"/>
      <c r="L156" s="291"/>
      <c r="M156" s="291"/>
      <c r="N156" s="291"/>
      <c r="O156" s="291"/>
      <c r="P156" s="291"/>
      <c r="Q156" s="291"/>
      <c r="R156" s="351"/>
      <c r="S156" s="351"/>
      <c r="T156" s="351"/>
      <c r="U156" s="291"/>
      <c r="V156" s="291"/>
      <c r="W156" s="291"/>
      <c r="X156" s="2"/>
      <c r="Y156" s="2"/>
      <c r="Z156" s="2"/>
      <c r="AA156" s="4"/>
    </row>
    <row r="157" spans="4:27">
      <c r="D157" s="2"/>
      <c r="E157" s="2"/>
      <c r="F157" s="2"/>
      <c r="G157" s="2"/>
      <c r="H157" s="2"/>
      <c r="I157" s="291"/>
      <c r="J157" s="291"/>
      <c r="K157" s="291"/>
      <c r="L157" s="291"/>
      <c r="M157" s="291"/>
      <c r="N157" s="291"/>
      <c r="O157" s="291"/>
      <c r="P157" s="291"/>
      <c r="Q157" s="291"/>
      <c r="R157" s="351"/>
      <c r="S157" s="351"/>
      <c r="T157" s="351"/>
      <c r="U157" s="291"/>
      <c r="V157" s="291"/>
      <c r="W157" s="291"/>
      <c r="X157" s="2"/>
      <c r="Y157" s="2"/>
      <c r="Z157" s="2"/>
      <c r="AA157" s="4"/>
    </row>
    <row r="158" spans="4:27">
      <c r="D158" s="2"/>
      <c r="E158" s="2"/>
      <c r="F158" s="2"/>
      <c r="G158" s="2"/>
      <c r="H158" s="2"/>
      <c r="I158" s="291"/>
      <c r="J158" s="291"/>
      <c r="K158" s="291"/>
      <c r="L158" s="291"/>
      <c r="M158" s="291"/>
      <c r="N158" s="291"/>
      <c r="O158" s="291"/>
      <c r="P158" s="291"/>
      <c r="Q158" s="291"/>
      <c r="R158" s="351"/>
      <c r="S158" s="351"/>
      <c r="T158" s="351"/>
      <c r="U158" s="291"/>
      <c r="V158" s="291"/>
      <c r="W158" s="291"/>
      <c r="X158" s="2"/>
      <c r="Y158" s="2"/>
      <c r="Z158" s="2"/>
      <c r="AA158" s="4"/>
    </row>
    <row r="159" spans="4:27">
      <c r="D159" s="2"/>
      <c r="E159" s="2"/>
      <c r="F159" s="2"/>
      <c r="G159" s="2"/>
      <c r="H159" s="2"/>
      <c r="I159" s="291"/>
      <c r="J159" s="291"/>
      <c r="K159" s="291"/>
      <c r="L159" s="291"/>
      <c r="M159" s="291"/>
      <c r="N159" s="291"/>
      <c r="O159" s="291"/>
      <c r="P159" s="291"/>
      <c r="Q159" s="291"/>
      <c r="R159" s="351"/>
      <c r="S159" s="351"/>
      <c r="T159" s="351"/>
      <c r="U159" s="291"/>
      <c r="V159" s="291"/>
      <c r="W159" s="291"/>
      <c r="X159" s="2"/>
      <c r="Y159" s="2"/>
      <c r="Z159" s="2"/>
      <c r="AA159" s="4"/>
    </row>
    <row r="160" spans="4:27">
      <c r="D160" s="2"/>
      <c r="E160" s="2"/>
      <c r="F160" s="2"/>
      <c r="G160" s="2"/>
      <c r="H160" s="2"/>
      <c r="I160" s="291"/>
      <c r="J160" s="291"/>
      <c r="K160" s="291"/>
      <c r="L160" s="291"/>
      <c r="M160" s="291"/>
      <c r="N160" s="291"/>
      <c r="O160" s="291"/>
      <c r="P160" s="291"/>
      <c r="Q160" s="291"/>
      <c r="R160" s="351"/>
      <c r="S160" s="351"/>
      <c r="T160" s="351"/>
      <c r="U160" s="291"/>
      <c r="V160" s="291"/>
      <c r="W160" s="291"/>
      <c r="X160" s="2"/>
      <c r="Y160" s="2"/>
      <c r="Z160" s="2"/>
      <c r="AA160" s="4"/>
    </row>
    <row r="161" spans="4:27">
      <c r="D161" s="2"/>
      <c r="E161" s="2"/>
      <c r="F161" s="2"/>
      <c r="G161" s="2"/>
      <c r="H161" s="2"/>
      <c r="I161" s="291"/>
      <c r="J161" s="291"/>
      <c r="K161" s="291"/>
      <c r="L161" s="291"/>
      <c r="M161" s="291"/>
      <c r="N161" s="291"/>
      <c r="O161" s="291"/>
      <c r="P161" s="291"/>
      <c r="Q161" s="291"/>
      <c r="R161" s="351"/>
      <c r="S161" s="351"/>
      <c r="T161" s="351"/>
      <c r="U161" s="291"/>
      <c r="V161" s="291"/>
      <c r="W161" s="291"/>
      <c r="X161" s="2"/>
      <c r="Y161" s="2"/>
      <c r="Z161" s="2"/>
      <c r="AA161" s="4"/>
    </row>
    <row r="162" spans="4:27">
      <c r="D162" s="2"/>
      <c r="E162" s="2"/>
      <c r="F162" s="2"/>
      <c r="G162" s="2"/>
      <c r="H162" s="2"/>
      <c r="I162" s="291"/>
      <c r="J162" s="291"/>
      <c r="K162" s="291"/>
      <c r="L162" s="291"/>
      <c r="M162" s="291"/>
      <c r="N162" s="291"/>
      <c r="O162" s="291"/>
      <c r="P162" s="291"/>
      <c r="Q162" s="291"/>
      <c r="R162" s="351"/>
      <c r="S162" s="351"/>
      <c r="T162" s="351"/>
      <c r="U162" s="291"/>
      <c r="V162" s="291"/>
      <c r="W162" s="291"/>
      <c r="X162" s="2"/>
      <c r="Y162" s="2"/>
      <c r="Z162" s="2"/>
      <c r="AA162" s="4"/>
    </row>
    <row r="163" spans="4:27">
      <c r="D163" s="2"/>
      <c r="E163" s="2"/>
      <c r="F163" s="2"/>
      <c r="G163" s="2"/>
      <c r="H163" s="2"/>
      <c r="I163" s="291"/>
      <c r="J163" s="291"/>
      <c r="K163" s="291"/>
      <c r="L163" s="291"/>
      <c r="M163" s="291"/>
      <c r="N163" s="291"/>
      <c r="O163" s="291"/>
      <c r="P163" s="291"/>
      <c r="Q163" s="291"/>
      <c r="R163" s="351"/>
      <c r="S163" s="351"/>
      <c r="T163" s="351"/>
      <c r="U163" s="291"/>
      <c r="V163" s="291"/>
      <c r="W163" s="291"/>
      <c r="X163" s="2"/>
      <c r="Y163" s="2"/>
      <c r="Z163" s="2"/>
      <c r="AA163" s="4"/>
    </row>
    <row r="164" spans="4:27">
      <c r="D164" s="2"/>
      <c r="E164" s="2"/>
      <c r="F164" s="2"/>
      <c r="G164" s="2"/>
      <c r="H164" s="2"/>
      <c r="I164" s="291"/>
      <c r="J164" s="291"/>
      <c r="K164" s="291"/>
      <c r="L164" s="291"/>
      <c r="M164" s="291"/>
      <c r="N164" s="291"/>
      <c r="O164" s="291"/>
      <c r="P164" s="291"/>
      <c r="Q164" s="291"/>
      <c r="R164" s="351"/>
      <c r="S164" s="351"/>
      <c r="T164" s="351"/>
      <c r="U164" s="291"/>
      <c r="V164" s="291"/>
      <c r="W164" s="291"/>
      <c r="X164" s="2"/>
      <c r="Y164" s="2"/>
      <c r="Z164" s="2"/>
      <c r="AA164" s="4"/>
    </row>
    <row r="165" spans="4:27">
      <c r="D165" s="2"/>
      <c r="E165" s="2"/>
      <c r="F165" s="2"/>
      <c r="G165" s="2"/>
      <c r="H165" s="2"/>
      <c r="I165" s="291"/>
      <c r="J165" s="291"/>
      <c r="K165" s="291"/>
      <c r="L165" s="291"/>
      <c r="M165" s="291"/>
      <c r="N165" s="291"/>
      <c r="O165" s="291"/>
      <c r="P165" s="291"/>
      <c r="Q165" s="291"/>
      <c r="R165" s="351"/>
      <c r="S165" s="351"/>
      <c r="T165" s="351"/>
      <c r="U165" s="291"/>
      <c r="V165" s="291"/>
      <c r="W165" s="291"/>
      <c r="X165" s="2"/>
      <c r="Y165" s="2"/>
      <c r="Z165" s="2"/>
      <c r="AA165" s="4"/>
    </row>
    <row r="166" spans="4:27">
      <c r="D166" s="2"/>
      <c r="E166" s="2"/>
      <c r="F166" s="2"/>
      <c r="G166" s="2"/>
      <c r="H166" s="2"/>
      <c r="I166" s="291"/>
      <c r="J166" s="291"/>
      <c r="K166" s="291"/>
      <c r="L166" s="291"/>
      <c r="M166" s="291"/>
      <c r="N166" s="291"/>
      <c r="O166" s="291"/>
      <c r="P166" s="291"/>
      <c r="Q166" s="291"/>
      <c r="R166" s="351"/>
      <c r="S166" s="351"/>
      <c r="T166" s="351"/>
      <c r="U166" s="291"/>
      <c r="V166" s="291"/>
      <c r="W166" s="291"/>
      <c r="X166" s="2"/>
      <c r="Y166" s="2"/>
      <c r="Z166" s="2"/>
      <c r="AA166" s="4"/>
    </row>
    <row r="167" spans="4:27">
      <c r="D167" s="2"/>
      <c r="E167" s="2"/>
      <c r="F167" s="2"/>
      <c r="G167" s="2"/>
      <c r="H167" s="2"/>
      <c r="I167" s="291"/>
      <c r="J167" s="291"/>
      <c r="K167" s="291"/>
      <c r="L167" s="291"/>
      <c r="M167" s="291"/>
      <c r="N167" s="291"/>
      <c r="O167" s="291"/>
      <c r="P167" s="291"/>
      <c r="Q167" s="291"/>
      <c r="R167" s="351"/>
      <c r="S167" s="351"/>
      <c r="T167" s="351"/>
      <c r="U167" s="291"/>
      <c r="V167" s="291"/>
      <c r="W167" s="291"/>
      <c r="X167" s="2"/>
      <c r="Y167" s="2"/>
      <c r="Z167" s="2"/>
      <c r="AA167" s="4"/>
    </row>
    <row r="168" spans="4:27">
      <c r="D168" s="2"/>
      <c r="E168" s="2"/>
      <c r="F168" s="2"/>
      <c r="G168" s="2"/>
      <c r="H168" s="2"/>
      <c r="I168" s="291"/>
      <c r="J168" s="291"/>
      <c r="K168" s="291"/>
      <c r="L168" s="291"/>
      <c r="M168" s="291"/>
      <c r="N168" s="291"/>
      <c r="O168" s="291"/>
      <c r="P168" s="291"/>
      <c r="Q168" s="291"/>
      <c r="R168" s="351"/>
      <c r="S168" s="351"/>
      <c r="T168" s="351"/>
      <c r="U168" s="291"/>
      <c r="V168" s="291"/>
      <c r="W168" s="291"/>
      <c r="X168" s="2"/>
      <c r="Y168" s="2"/>
      <c r="Z168" s="2"/>
      <c r="AA168" s="4"/>
    </row>
    <row r="169" spans="4:27">
      <c r="D169" s="2"/>
      <c r="E169" s="2"/>
      <c r="F169" s="2"/>
      <c r="G169" s="2"/>
      <c r="H169" s="2"/>
      <c r="I169" s="291"/>
      <c r="J169" s="291"/>
      <c r="K169" s="291"/>
      <c r="L169" s="291"/>
      <c r="M169" s="291"/>
      <c r="N169" s="291"/>
      <c r="O169" s="291"/>
      <c r="P169" s="291"/>
      <c r="Q169" s="291"/>
      <c r="R169" s="351"/>
      <c r="S169" s="351"/>
      <c r="T169" s="351"/>
      <c r="U169" s="291"/>
      <c r="V169" s="291"/>
      <c r="W169" s="291"/>
      <c r="X169" s="2"/>
      <c r="Y169" s="2"/>
      <c r="Z169" s="2"/>
      <c r="AA169" s="4"/>
    </row>
    <row r="170" spans="4:27">
      <c r="D170" s="2"/>
      <c r="E170" s="2"/>
      <c r="F170" s="2"/>
      <c r="G170" s="2"/>
      <c r="H170" s="2"/>
      <c r="I170" s="291"/>
      <c r="J170" s="291"/>
      <c r="K170" s="291"/>
      <c r="L170" s="291"/>
      <c r="M170" s="291"/>
      <c r="N170" s="291"/>
      <c r="O170" s="291"/>
      <c r="P170" s="291"/>
      <c r="Q170" s="291"/>
      <c r="R170" s="351"/>
      <c r="S170" s="351"/>
      <c r="T170" s="351"/>
      <c r="U170" s="291"/>
      <c r="V170" s="291"/>
      <c r="W170" s="291"/>
      <c r="X170" s="2"/>
      <c r="Y170" s="2"/>
      <c r="Z170" s="2"/>
      <c r="AA170" s="4"/>
    </row>
    <row r="171" spans="4:27">
      <c r="D171" s="2"/>
      <c r="E171" s="2"/>
      <c r="F171" s="2"/>
      <c r="G171" s="2"/>
      <c r="H171" s="2"/>
      <c r="I171" s="291"/>
      <c r="J171" s="291"/>
      <c r="K171" s="291"/>
      <c r="L171" s="291"/>
      <c r="M171" s="291"/>
      <c r="N171" s="291"/>
      <c r="O171" s="291"/>
      <c r="P171" s="291"/>
      <c r="Q171" s="291"/>
      <c r="R171" s="351"/>
      <c r="S171" s="351"/>
      <c r="T171" s="351"/>
      <c r="U171" s="291"/>
      <c r="V171" s="291"/>
      <c r="W171" s="291"/>
      <c r="X171" s="2"/>
      <c r="Y171" s="2"/>
      <c r="Z171" s="2"/>
      <c r="AA171" s="4"/>
    </row>
    <row r="172" spans="4:27">
      <c r="D172" s="2"/>
      <c r="E172" s="2"/>
      <c r="F172" s="2"/>
      <c r="G172" s="2"/>
      <c r="H172" s="2"/>
      <c r="I172" s="291"/>
      <c r="J172" s="291"/>
      <c r="K172" s="291"/>
      <c r="L172" s="291"/>
      <c r="M172" s="291"/>
      <c r="N172" s="291"/>
      <c r="O172" s="291"/>
      <c r="P172" s="291"/>
      <c r="Q172" s="291"/>
      <c r="R172" s="351"/>
      <c r="S172" s="351"/>
      <c r="T172" s="351"/>
      <c r="U172" s="291"/>
      <c r="V172" s="291"/>
      <c r="W172" s="291"/>
      <c r="X172" s="2"/>
      <c r="Y172" s="2"/>
      <c r="Z172" s="2"/>
      <c r="AA172" s="4"/>
    </row>
    <row r="173" spans="4:27">
      <c r="D173" s="2"/>
      <c r="E173" s="2"/>
      <c r="F173" s="2"/>
      <c r="G173" s="2"/>
      <c r="H173" s="2"/>
      <c r="I173" s="291"/>
      <c r="J173" s="291"/>
      <c r="K173" s="291"/>
      <c r="L173" s="291"/>
      <c r="M173" s="291"/>
      <c r="N173" s="291"/>
      <c r="O173" s="291"/>
      <c r="P173" s="291"/>
      <c r="Q173" s="291"/>
      <c r="R173" s="351"/>
      <c r="S173" s="351"/>
      <c r="T173" s="351"/>
      <c r="U173" s="291"/>
      <c r="V173" s="291"/>
      <c r="W173" s="291"/>
      <c r="X173" s="2"/>
      <c r="Y173" s="2"/>
      <c r="Z173" s="2"/>
      <c r="AA173" s="4"/>
    </row>
    <row r="174" spans="4:27">
      <c r="D174" s="2"/>
      <c r="E174" s="2"/>
      <c r="F174" s="2"/>
      <c r="G174" s="2"/>
      <c r="H174" s="2"/>
      <c r="I174" s="291"/>
      <c r="J174" s="291"/>
      <c r="K174" s="291"/>
      <c r="L174" s="291"/>
      <c r="M174" s="291"/>
      <c r="N174" s="291"/>
      <c r="O174" s="291"/>
      <c r="P174" s="291"/>
      <c r="Q174" s="291"/>
      <c r="R174" s="351"/>
      <c r="S174" s="351"/>
      <c r="T174" s="351"/>
      <c r="U174" s="291"/>
      <c r="V174" s="291"/>
      <c r="W174" s="291"/>
      <c r="X174" s="2"/>
      <c r="Y174" s="2"/>
      <c r="Z174" s="2"/>
      <c r="AA174" s="4"/>
    </row>
    <row r="175" spans="4:27">
      <c r="D175" s="2"/>
      <c r="E175" s="2"/>
      <c r="F175" s="2"/>
      <c r="G175" s="2"/>
      <c r="H175" s="2"/>
      <c r="I175" s="291"/>
      <c r="J175" s="291"/>
      <c r="K175" s="291"/>
      <c r="L175" s="291"/>
      <c r="M175" s="291"/>
      <c r="N175" s="291"/>
      <c r="O175" s="291"/>
      <c r="P175" s="291"/>
      <c r="Q175" s="291"/>
      <c r="R175" s="351"/>
      <c r="S175" s="351"/>
      <c r="T175" s="351"/>
      <c r="U175" s="291"/>
      <c r="V175" s="291"/>
      <c r="W175" s="291"/>
      <c r="X175" s="2"/>
      <c r="Y175" s="2"/>
      <c r="Z175" s="2"/>
      <c r="AA175" s="4"/>
    </row>
    <row r="176" spans="4:27">
      <c r="D176" s="2"/>
      <c r="E176" s="2"/>
      <c r="F176" s="2"/>
      <c r="G176" s="2"/>
      <c r="H176" s="2"/>
      <c r="I176" s="291"/>
      <c r="J176" s="291"/>
      <c r="K176" s="291"/>
      <c r="L176" s="291"/>
      <c r="M176" s="291"/>
      <c r="N176" s="291"/>
      <c r="O176" s="291"/>
      <c r="P176" s="291"/>
      <c r="Q176" s="291"/>
      <c r="R176" s="351"/>
      <c r="S176" s="351"/>
      <c r="T176" s="351"/>
      <c r="U176" s="291"/>
      <c r="V176" s="291"/>
      <c r="W176" s="291"/>
      <c r="X176" s="2"/>
      <c r="Y176" s="2"/>
      <c r="Z176" s="2"/>
      <c r="AA176" s="4"/>
    </row>
    <row r="177" spans="4:27">
      <c r="D177" s="2"/>
      <c r="E177" s="2"/>
      <c r="F177" s="2"/>
      <c r="G177" s="2"/>
      <c r="H177" s="2"/>
      <c r="I177" s="291"/>
      <c r="J177" s="291"/>
      <c r="K177" s="291"/>
      <c r="L177" s="291"/>
      <c r="M177" s="291"/>
      <c r="N177" s="291"/>
      <c r="O177" s="291"/>
      <c r="P177" s="291"/>
      <c r="Q177" s="291"/>
      <c r="R177" s="351"/>
      <c r="S177" s="351"/>
      <c r="T177" s="351"/>
      <c r="U177" s="291"/>
      <c r="V177" s="291"/>
      <c r="W177" s="291"/>
      <c r="X177" s="2"/>
      <c r="Y177" s="2"/>
      <c r="Z177" s="2"/>
      <c r="AA177" s="4"/>
    </row>
    <row r="178" spans="4:27">
      <c r="D178" s="2"/>
      <c r="E178" s="2"/>
      <c r="F178" s="2"/>
      <c r="G178" s="2"/>
      <c r="H178" s="2"/>
      <c r="I178" s="291"/>
      <c r="J178" s="291"/>
      <c r="K178" s="291"/>
      <c r="L178" s="291"/>
      <c r="M178" s="291"/>
      <c r="N178" s="291"/>
      <c r="O178" s="291"/>
      <c r="P178" s="291"/>
      <c r="Q178" s="291"/>
      <c r="R178" s="351"/>
      <c r="S178" s="351"/>
      <c r="T178" s="351"/>
      <c r="U178" s="291"/>
      <c r="V178" s="291"/>
      <c r="W178" s="291"/>
      <c r="X178" s="2"/>
      <c r="Y178" s="2"/>
      <c r="Z178" s="2"/>
      <c r="AA178" s="4"/>
    </row>
    <row r="179" spans="4:27">
      <c r="D179" s="2"/>
      <c r="E179" s="2"/>
      <c r="F179" s="2"/>
      <c r="G179" s="2"/>
      <c r="H179" s="2"/>
      <c r="I179" s="291"/>
      <c r="J179" s="291"/>
      <c r="K179" s="291"/>
      <c r="L179" s="291"/>
      <c r="M179" s="291"/>
      <c r="N179" s="291"/>
      <c r="O179" s="291"/>
      <c r="P179" s="291"/>
      <c r="Q179" s="291"/>
      <c r="R179" s="351"/>
      <c r="S179" s="351"/>
      <c r="T179" s="351"/>
      <c r="U179" s="291"/>
      <c r="V179" s="291"/>
      <c r="W179" s="291"/>
      <c r="X179" s="2"/>
      <c r="Y179" s="2"/>
      <c r="Z179" s="2"/>
      <c r="AA179" s="4"/>
    </row>
    <row r="180" spans="4:27">
      <c r="D180" s="2"/>
      <c r="E180" s="2"/>
      <c r="F180" s="2"/>
      <c r="G180" s="2"/>
      <c r="H180" s="2"/>
      <c r="I180" s="291"/>
      <c r="J180" s="291"/>
      <c r="K180" s="291"/>
      <c r="L180" s="291"/>
      <c r="M180" s="291"/>
      <c r="N180" s="291"/>
      <c r="O180" s="291"/>
      <c r="P180" s="291"/>
      <c r="Q180" s="291"/>
      <c r="R180" s="351"/>
      <c r="S180" s="351"/>
      <c r="T180" s="351"/>
      <c r="U180" s="291"/>
      <c r="V180" s="291"/>
      <c r="W180" s="291"/>
      <c r="X180" s="2"/>
      <c r="Y180" s="2"/>
      <c r="Z180" s="2"/>
      <c r="AA180" s="4"/>
    </row>
    <row r="181" spans="4:27">
      <c r="D181" s="2"/>
      <c r="E181" s="2"/>
      <c r="F181" s="2"/>
      <c r="G181" s="2"/>
      <c r="H181" s="2"/>
      <c r="I181" s="291"/>
      <c r="J181" s="291"/>
      <c r="K181" s="291"/>
      <c r="L181" s="291"/>
      <c r="M181" s="291"/>
      <c r="N181" s="291"/>
      <c r="O181" s="291"/>
      <c r="P181" s="291"/>
      <c r="Q181" s="291"/>
      <c r="R181" s="351"/>
      <c r="S181" s="351"/>
      <c r="T181" s="351"/>
      <c r="U181" s="291"/>
      <c r="V181" s="291"/>
      <c r="W181" s="291"/>
      <c r="X181" s="2"/>
      <c r="Y181" s="2"/>
      <c r="Z181" s="2"/>
      <c r="AA181" s="4"/>
    </row>
    <row r="182" spans="4:27">
      <c r="D182" s="2"/>
      <c r="E182" s="2"/>
      <c r="F182" s="2"/>
      <c r="G182" s="2"/>
      <c r="H182" s="2"/>
      <c r="I182" s="291"/>
      <c r="J182" s="291"/>
      <c r="K182" s="291"/>
      <c r="L182" s="291"/>
      <c r="M182" s="291"/>
      <c r="N182" s="291"/>
      <c r="O182" s="291"/>
      <c r="P182" s="291"/>
      <c r="Q182" s="291"/>
      <c r="R182" s="351"/>
      <c r="S182" s="351"/>
      <c r="T182" s="351"/>
      <c r="U182" s="291"/>
      <c r="V182" s="291"/>
      <c r="W182" s="291"/>
      <c r="X182" s="2"/>
      <c r="Y182" s="2"/>
      <c r="Z182" s="2"/>
      <c r="AA182" s="4"/>
    </row>
    <row r="183" spans="4:27">
      <c r="D183" s="2"/>
      <c r="E183" s="2"/>
      <c r="F183" s="2"/>
      <c r="G183" s="2"/>
      <c r="H183" s="2"/>
      <c r="I183" s="291"/>
      <c r="J183" s="291"/>
      <c r="K183" s="291"/>
      <c r="L183" s="291"/>
      <c r="M183" s="291"/>
      <c r="N183" s="291"/>
      <c r="O183" s="291"/>
      <c r="P183" s="291"/>
      <c r="Q183" s="291"/>
      <c r="R183" s="351"/>
      <c r="S183" s="351"/>
      <c r="T183" s="351"/>
      <c r="U183" s="291"/>
      <c r="V183" s="291"/>
      <c r="W183" s="291"/>
      <c r="X183" s="2"/>
      <c r="Y183" s="2"/>
      <c r="Z183" s="2"/>
      <c r="AA183" s="4"/>
    </row>
    <row r="184" spans="4:27">
      <c r="D184" s="2"/>
      <c r="E184" s="2"/>
      <c r="F184" s="2"/>
      <c r="G184" s="2"/>
      <c r="H184" s="2"/>
      <c r="I184" s="291"/>
      <c r="J184" s="291"/>
      <c r="K184" s="291"/>
      <c r="L184" s="291"/>
      <c r="M184" s="291"/>
      <c r="N184" s="291"/>
      <c r="O184" s="291"/>
      <c r="P184" s="291"/>
      <c r="Q184" s="291"/>
      <c r="R184" s="351"/>
      <c r="S184" s="351"/>
      <c r="T184" s="351"/>
      <c r="U184" s="291"/>
      <c r="V184" s="291"/>
      <c r="W184" s="291"/>
      <c r="X184" s="2"/>
      <c r="Y184" s="2"/>
      <c r="Z184" s="2"/>
      <c r="AA184" s="4"/>
    </row>
    <row r="185" spans="4:27">
      <c r="D185" s="2"/>
      <c r="E185" s="2"/>
      <c r="F185" s="2"/>
      <c r="G185" s="2"/>
      <c r="H185" s="2"/>
      <c r="I185" s="291"/>
      <c r="J185" s="291"/>
      <c r="K185" s="291"/>
      <c r="L185" s="291"/>
      <c r="M185" s="291"/>
      <c r="N185" s="291"/>
      <c r="O185" s="291"/>
      <c r="P185" s="291"/>
      <c r="Q185" s="291"/>
      <c r="R185" s="351"/>
      <c r="S185" s="351"/>
      <c r="T185" s="351"/>
      <c r="U185" s="291"/>
      <c r="V185" s="291"/>
      <c r="W185" s="291"/>
      <c r="X185" s="2"/>
      <c r="Y185" s="2"/>
      <c r="Z185" s="2"/>
      <c r="AA185" s="4"/>
    </row>
    <row r="186" spans="4:27">
      <c r="D186" s="2"/>
      <c r="E186" s="2"/>
      <c r="F186" s="2"/>
      <c r="G186" s="2"/>
      <c r="H186" s="2"/>
      <c r="I186" s="291"/>
      <c r="J186" s="291"/>
      <c r="K186" s="291"/>
      <c r="L186" s="291"/>
      <c r="M186" s="291"/>
      <c r="N186" s="291"/>
      <c r="O186" s="291"/>
      <c r="P186" s="291"/>
      <c r="Q186" s="291"/>
      <c r="R186" s="351"/>
      <c r="S186" s="351"/>
      <c r="T186" s="351"/>
      <c r="U186" s="291"/>
      <c r="V186" s="291"/>
      <c r="W186" s="291"/>
      <c r="X186" s="2"/>
      <c r="Y186" s="2"/>
      <c r="Z186" s="2"/>
      <c r="AA186" s="4"/>
    </row>
    <row r="187" spans="4:27">
      <c r="D187" s="2"/>
      <c r="E187" s="2"/>
      <c r="F187" s="2"/>
      <c r="G187" s="2"/>
      <c r="H187" s="2"/>
      <c r="I187" s="291"/>
      <c r="J187" s="291"/>
      <c r="K187" s="291"/>
      <c r="L187" s="291"/>
      <c r="M187" s="291"/>
      <c r="N187" s="291"/>
      <c r="O187" s="291"/>
      <c r="P187" s="291"/>
      <c r="Q187" s="291"/>
      <c r="R187" s="351"/>
      <c r="S187" s="351"/>
      <c r="T187" s="351"/>
      <c r="U187" s="291"/>
      <c r="V187" s="291"/>
      <c r="W187" s="291"/>
      <c r="X187" s="2"/>
      <c r="Y187" s="2"/>
      <c r="Z187" s="2"/>
      <c r="AA187" s="4"/>
    </row>
    <row r="188" spans="4:27">
      <c r="D188" s="2"/>
      <c r="E188" s="2"/>
      <c r="F188" s="2"/>
      <c r="G188" s="2"/>
      <c r="H188" s="2"/>
      <c r="I188" s="291"/>
      <c r="J188" s="291"/>
      <c r="K188" s="291"/>
      <c r="L188" s="291"/>
      <c r="M188" s="291"/>
      <c r="N188" s="291"/>
      <c r="O188" s="291"/>
      <c r="P188" s="291"/>
      <c r="Q188" s="291"/>
      <c r="R188" s="351"/>
      <c r="S188" s="351"/>
      <c r="T188" s="351"/>
      <c r="U188" s="291"/>
      <c r="V188" s="291"/>
      <c r="W188" s="291"/>
      <c r="X188" s="2"/>
      <c r="Y188" s="2"/>
      <c r="Z188" s="2"/>
      <c r="AA188" s="4"/>
    </row>
    <row r="189" spans="4:27">
      <c r="D189" s="2"/>
      <c r="E189" s="2"/>
      <c r="F189" s="2"/>
      <c r="G189" s="2"/>
      <c r="H189" s="2"/>
      <c r="I189" s="291"/>
      <c r="J189" s="291"/>
      <c r="K189" s="291"/>
      <c r="L189" s="291"/>
      <c r="M189" s="291"/>
      <c r="N189" s="291"/>
      <c r="O189" s="291"/>
      <c r="P189" s="291"/>
      <c r="Q189" s="291"/>
      <c r="R189" s="351"/>
      <c r="S189" s="351"/>
      <c r="T189" s="351"/>
      <c r="U189" s="291"/>
      <c r="V189" s="291"/>
      <c r="W189" s="291"/>
      <c r="X189" s="2"/>
      <c r="Y189" s="2"/>
      <c r="Z189" s="2"/>
      <c r="AA189" s="4"/>
    </row>
    <row r="190" spans="4:27">
      <c r="D190" s="2"/>
      <c r="E190" s="2"/>
      <c r="F190" s="2"/>
      <c r="G190" s="2"/>
      <c r="H190" s="2"/>
      <c r="I190" s="291"/>
      <c r="J190" s="291"/>
      <c r="K190" s="291"/>
      <c r="L190" s="291"/>
      <c r="M190" s="291"/>
      <c r="N190" s="291"/>
      <c r="O190" s="291"/>
      <c r="P190" s="291"/>
      <c r="Q190" s="291"/>
      <c r="R190" s="351"/>
      <c r="S190" s="351"/>
      <c r="T190" s="351"/>
      <c r="U190" s="291"/>
      <c r="V190" s="291"/>
      <c r="W190" s="291"/>
      <c r="X190" s="2"/>
      <c r="Y190" s="2"/>
      <c r="Z190" s="2"/>
      <c r="AA190" s="4"/>
    </row>
    <row r="191" spans="4:27">
      <c r="D191" s="2"/>
      <c r="E191" s="2"/>
      <c r="F191" s="2"/>
      <c r="G191" s="2"/>
      <c r="H191" s="2"/>
      <c r="I191" s="291"/>
      <c r="J191" s="291"/>
      <c r="K191" s="291"/>
      <c r="L191" s="291"/>
      <c r="M191" s="291"/>
      <c r="N191" s="291"/>
      <c r="O191" s="291"/>
      <c r="P191" s="291"/>
      <c r="Q191" s="291"/>
      <c r="R191" s="351"/>
      <c r="S191" s="351"/>
      <c r="T191" s="351"/>
      <c r="U191" s="291"/>
      <c r="V191" s="291"/>
      <c r="W191" s="291"/>
      <c r="X191" s="2"/>
      <c r="Y191" s="2"/>
      <c r="Z191" s="2"/>
      <c r="AA191" s="4"/>
    </row>
    <row r="192" spans="4:27">
      <c r="D192" s="2"/>
      <c r="E192" s="2"/>
      <c r="F192" s="2"/>
      <c r="G192" s="2"/>
      <c r="H192" s="2"/>
      <c r="I192" s="291"/>
      <c r="J192" s="291"/>
      <c r="K192" s="291"/>
      <c r="L192" s="291"/>
      <c r="M192" s="291"/>
      <c r="N192" s="291"/>
      <c r="O192" s="291"/>
      <c r="P192" s="291"/>
      <c r="Q192" s="291"/>
      <c r="R192" s="351"/>
      <c r="S192" s="351"/>
      <c r="T192" s="351"/>
      <c r="U192" s="291"/>
      <c r="V192" s="291"/>
      <c r="W192" s="291"/>
      <c r="X192" s="2"/>
      <c r="Y192" s="2"/>
      <c r="Z192" s="2"/>
      <c r="AA192" s="4"/>
    </row>
    <row r="193" spans="4:27">
      <c r="D193" s="2"/>
      <c r="E193" s="2"/>
      <c r="F193" s="2"/>
      <c r="G193" s="2"/>
      <c r="H193" s="2"/>
      <c r="I193" s="291"/>
      <c r="J193" s="291"/>
      <c r="K193" s="291"/>
      <c r="L193" s="291"/>
      <c r="M193" s="291"/>
      <c r="N193" s="291"/>
      <c r="O193" s="291"/>
      <c r="P193" s="291"/>
      <c r="Q193" s="291"/>
      <c r="R193" s="351"/>
      <c r="S193" s="351"/>
      <c r="T193" s="351"/>
      <c r="U193" s="291"/>
      <c r="V193" s="291"/>
      <c r="W193" s="291"/>
      <c r="X193" s="2"/>
      <c r="Y193" s="2"/>
      <c r="Z193" s="2"/>
      <c r="AA193" s="4"/>
    </row>
    <row r="194" spans="4:27">
      <c r="D194" s="2"/>
      <c r="E194" s="2"/>
      <c r="F194" s="2"/>
      <c r="G194" s="2"/>
      <c r="H194" s="2"/>
      <c r="I194" s="291"/>
      <c r="J194" s="291"/>
      <c r="K194" s="291"/>
      <c r="L194" s="291"/>
      <c r="M194" s="291"/>
      <c r="N194" s="291"/>
      <c r="O194" s="291"/>
      <c r="P194" s="291"/>
      <c r="Q194" s="291"/>
      <c r="R194" s="351"/>
      <c r="S194" s="351"/>
      <c r="T194" s="351"/>
      <c r="U194" s="291"/>
      <c r="V194" s="291"/>
      <c r="W194" s="291"/>
      <c r="X194" s="2"/>
      <c r="Y194" s="2"/>
      <c r="Z194" s="2"/>
      <c r="AA194" s="4"/>
    </row>
    <row r="195" spans="4:27">
      <c r="D195" s="2"/>
      <c r="E195" s="2"/>
      <c r="F195" s="2"/>
      <c r="G195" s="2"/>
      <c r="H195" s="2"/>
      <c r="I195" s="291"/>
      <c r="J195" s="291"/>
      <c r="K195" s="291"/>
      <c r="L195" s="291"/>
      <c r="M195" s="291"/>
      <c r="N195" s="291"/>
      <c r="O195" s="291"/>
      <c r="P195" s="291"/>
      <c r="Q195" s="291"/>
      <c r="R195" s="351"/>
      <c r="S195" s="351"/>
      <c r="T195" s="351"/>
      <c r="U195" s="291"/>
      <c r="V195" s="291"/>
      <c r="W195" s="291"/>
      <c r="X195" s="2"/>
      <c r="Y195" s="2"/>
      <c r="Z195" s="2"/>
      <c r="AA195" s="4"/>
    </row>
    <row r="196" spans="4:27">
      <c r="D196" s="2"/>
      <c r="E196" s="2"/>
      <c r="F196" s="2"/>
      <c r="G196" s="2"/>
      <c r="H196" s="2"/>
      <c r="I196" s="291"/>
      <c r="J196" s="291"/>
      <c r="K196" s="291"/>
      <c r="L196" s="291"/>
      <c r="M196" s="291"/>
      <c r="N196" s="291"/>
      <c r="O196" s="291"/>
      <c r="P196" s="291"/>
      <c r="Q196" s="291"/>
      <c r="R196" s="351"/>
      <c r="S196" s="351"/>
      <c r="T196" s="351"/>
      <c r="U196" s="291"/>
      <c r="V196" s="291"/>
      <c r="W196" s="291"/>
      <c r="X196" s="2"/>
      <c r="Y196" s="2"/>
      <c r="Z196" s="2"/>
      <c r="AA196" s="4"/>
    </row>
    <row r="197" spans="4:27">
      <c r="D197" s="2"/>
      <c r="E197" s="2"/>
      <c r="F197" s="2"/>
      <c r="G197" s="2"/>
      <c r="H197" s="2"/>
      <c r="I197" s="291"/>
      <c r="J197" s="291"/>
      <c r="K197" s="291"/>
      <c r="L197" s="291"/>
      <c r="M197" s="291"/>
      <c r="N197" s="291"/>
      <c r="O197" s="291"/>
      <c r="P197" s="291"/>
      <c r="Q197" s="291"/>
      <c r="R197" s="351"/>
      <c r="S197" s="351"/>
      <c r="T197" s="351"/>
      <c r="U197" s="291"/>
      <c r="V197" s="291"/>
      <c r="W197" s="291"/>
      <c r="X197" s="2"/>
      <c r="Y197" s="2"/>
      <c r="Z197" s="2"/>
      <c r="AA197" s="4"/>
    </row>
    <row r="198" spans="4:27">
      <c r="D198" s="2"/>
      <c r="E198" s="2"/>
      <c r="F198" s="2"/>
      <c r="G198" s="2"/>
      <c r="H198" s="2"/>
      <c r="I198" s="291"/>
      <c r="J198" s="291"/>
      <c r="K198" s="291"/>
      <c r="L198" s="291"/>
      <c r="M198" s="291"/>
      <c r="N198" s="291"/>
      <c r="O198" s="291"/>
      <c r="P198" s="291"/>
      <c r="Q198" s="291"/>
      <c r="R198" s="351"/>
      <c r="S198" s="351"/>
      <c r="T198" s="351"/>
      <c r="U198" s="291"/>
      <c r="V198" s="291"/>
      <c r="W198" s="291"/>
      <c r="X198" s="2"/>
      <c r="Y198" s="2"/>
      <c r="Z198" s="2"/>
      <c r="AA198" s="4"/>
    </row>
    <row r="199" spans="4:27">
      <c r="D199" s="2"/>
      <c r="E199" s="2"/>
      <c r="F199" s="2"/>
      <c r="G199" s="2"/>
      <c r="H199" s="2"/>
      <c r="I199" s="291"/>
      <c r="J199" s="291"/>
      <c r="K199" s="291"/>
      <c r="L199" s="291"/>
      <c r="M199" s="291"/>
      <c r="N199" s="291"/>
      <c r="O199" s="291"/>
      <c r="P199" s="291"/>
      <c r="Q199" s="291"/>
      <c r="R199" s="351"/>
      <c r="S199" s="351"/>
      <c r="T199" s="351"/>
      <c r="U199" s="291"/>
      <c r="V199" s="291"/>
      <c r="W199" s="291"/>
      <c r="X199" s="2"/>
      <c r="Y199" s="2"/>
      <c r="Z199" s="2"/>
      <c r="AA199" s="4"/>
    </row>
    <row r="200" spans="4:27">
      <c r="D200" s="2"/>
      <c r="E200" s="2"/>
      <c r="F200" s="2"/>
      <c r="G200" s="2"/>
      <c r="H200" s="2"/>
      <c r="I200" s="291"/>
      <c r="J200" s="291"/>
      <c r="K200" s="291"/>
      <c r="L200" s="291"/>
      <c r="M200" s="291"/>
      <c r="N200" s="291"/>
      <c r="O200" s="291"/>
      <c r="P200" s="291"/>
      <c r="Q200" s="291"/>
      <c r="R200" s="351"/>
      <c r="S200" s="351"/>
      <c r="T200" s="351"/>
      <c r="U200" s="291"/>
      <c r="V200" s="291"/>
      <c r="W200" s="291"/>
      <c r="X200" s="2"/>
      <c r="Y200" s="2"/>
      <c r="Z200" s="2"/>
      <c r="AA200" s="4"/>
    </row>
    <row r="201" spans="4:27">
      <c r="D201" s="2"/>
      <c r="E201" s="2"/>
      <c r="F201" s="2"/>
      <c r="G201" s="2"/>
      <c r="H201" s="2"/>
      <c r="I201" s="291"/>
      <c r="J201" s="291"/>
      <c r="K201" s="291"/>
      <c r="L201" s="291"/>
      <c r="M201" s="291"/>
      <c r="N201" s="291"/>
      <c r="O201" s="291"/>
      <c r="P201" s="291"/>
      <c r="Q201" s="291"/>
      <c r="R201" s="351"/>
      <c r="S201" s="351"/>
      <c r="T201" s="351"/>
      <c r="U201" s="291"/>
      <c r="V201" s="291"/>
      <c r="W201" s="291"/>
      <c r="X201" s="2"/>
      <c r="Y201" s="2"/>
      <c r="Z201" s="2"/>
      <c r="AA201" s="4"/>
    </row>
    <row r="202" spans="4:27">
      <c r="D202" s="2"/>
      <c r="E202" s="2"/>
      <c r="F202" s="2"/>
      <c r="G202" s="2"/>
      <c r="H202" s="2"/>
      <c r="I202" s="291"/>
      <c r="J202" s="291"/>
      <c r="K202" s="291"/>
      <c r="L202" s="291"/>
      <c r="M202" s="291"/>
      <c r="N202" s="291"/>
      <c r="O202" s="291"/>
      <c r="P202" s="291"/>
      <c r="Q202" s="291"/>
      <c r="R202" s="351"/>
      <c r="S202" s="351"/>
      <c r="T202" s="351"/>
      <c r="U202" s="291"/>
      <c r="V202" s="291"/>
      <c r="W202" s="291"/>
      <c r="X202" s="2"/>
      <c r="Y202" s="2"/>
      <c r="Z202" s="2"/>
      <c r="AA202" s="4"/>
    </row>
    <row r="203" spans="4:27">
      <c r="D203" s="2"/>
      <c r="E203" s="2"/>
      <c r="F203" s="2"/>
      <c r="G203" s="2"/>
      <c r="H203" s="2"/>
      <c r="I203" s="291"/>
      <c r="J203" s="291"/>
      <c r="K203" s="291"/>
      <c r="L203" s="291"/>
      <c r="M203" s="291"/>
      <c r="N203" s="291"/>
      <c r="O203" s="291"/>
      <c r="P203" s="291"/>
      <c r="Q203" s="291"/>
      <c r="R203" s="351"/>
      <c r="S203" s="351"/>
      <c r="T203" s="351"/>
      <c r="U203" s="291"/>
      <c r="V203" s="291"/>
      <c r="W203" s="291"/>
      <c r="X203" s="2"/>
      <c r="Y203" s="2"/>
      <c r="Z203" s="2"/>
      <c r="AA203" s="4"/>
    </row>
    <row r="204" spans="4:27">
      <c r="D204" s="2"/>
      <c r="E204" s="2"/>
      <c r="F204" s="2"/>
      <c r="G204" s="2"/>
      <c r="H204" s="2"/>
      <c r="I204" s="291"/>
      <c r="J204" s="291"/>
      <c r="K204" s="291"/>
      <c r="L204" s="291"/>
      <c r="M204" s="291"/>
      <c r="N204" s="291"/>
      <c r="O204" s="291"/>
      <c r="P204" s="291"/>
      <c r="Q204" s="291"/>
      <c r="R204" s="351"/>
      <c r="S204" s="351"/>
      <c r="T204" s="351"/>
      <c r="U204" s="291"/>
      <c r="V204" s="291"/>
      <c r="W204" s="291"/>
      <c r="X204" s="2"/>
      <c r="Y204" s="2"/>
      <c r="Z204" s="2"/>
      <c r="AA204" s="4"/>
    </row>
    <row r="205" spans="4:27">
      <c r="D205" s="2"/>
      <c r="E205" s="2"/>
      <c r="F205" s="2"/>
      <c r="G205" s="2"/>
      <c r="H205" s="2"/>
      <c r="I205" s="291"/>
      <c r="J205" s="291"/>
      <c r="K205" s="291"/>
      <c r="L205" s="291"/>
      <c r="M205" s="291"/>
      <c r="N205" s="291"/>
      <c r="O205" s="291"/>
      <c r="P205" s="291"/>
      <c r="Q205" s="291"/>
      <c r="R205" s="351"/>
      <c r="S205" s="351"/>
      <c r="T205" s="351"/>
      <c r="U205" s="291"/>
      <c r="V205" s="291"/>
      <c r="W205" s="291"/>
      <c r="X205" s="2"/>
      <c r="Y205" s="2"/>
      <c r="Z205" s="2"/>
      <c r="AA205" s="4"/>
    </row>
    <row r="206" spans="4:27">
      <c r="D206" s="2"/>
      <c r="E206" s="2"/>
      <c r="F206" s="2"/>
      <c r="G206" s="2"/>
      <c r="H206" s="2"/>
      <c r="I206" s="291"/>
      <c r="J206" s="291"/>
      <c r="K206" s="291"/>
      <c r="L206" s="291"/>
      <c r="M206" s="291"/>
      <c r="N206" s="291"/>
      <c r="O206" s="291"/>
      <c r="P206" s="291"/>
      <c r="Q206" s="291"/>
      <c r="R206" s="351"/>
      <c r="S206" s="351"/>
      <c r="T206" s="351"/>
      <c r="U206" s="291"/>
      <c r="V206" s="291"/>
      <c r="W206" s="291"/>
      <c r="X206" s="2"/>
      <c r="Y206" s="2"/>
      <c r="Z206" s="2"/>
      <c r="AA206" s="4"/>
    </row>
    <row r="207" spans="4:27">
      <c r="D207" s="2"/>
      <c r="E207" s="2"/>
      <c r="F207" s="2"/>
      <c r="G207" s="2"/>
      <c r="H207" s="2"/>
      <c r="I207" s="291"/>
      <c r="J207" s="291"/>
      <c r="K207" s="291"/>
      <c r="L207" s="291"/>
      <c r="M207" s="291"/>
      <c r="N207" s="291"/>
      <c r="O207" s="291"/>
      <c r="P207" s="291"/>
      <c r="Q207" s="291"/>
      <c r="R207" s="351"/>
      <c r="S207" s="351"/>
      <c r="T207" s="351"/>
      <c r="U207" s="291"/>
      <c r="V207" s="291"/>
      <c r="W207" s="291"/>
      <c r="X207" s="2"/>
      <c r="Y207" s="2"/>
      <c r="Z207" s="2"/>
      <c r="AA207" s="4"/>
    </row>
    <row r="208" spans="4:27">
      <c r="D208" s="2"/>
      <c r="E208" s="2"/>
      <c r="F208" s="2"/>
      <c r="G208" s="2"/>
      <c r="H208" s="2"/>
      <c r="I208" s="291"/>
      <c r="J208" s="291"/>
      <c r="K208" s="291"/>
      <c r="L208" s="291"/>
      <c r="M208" s="291"/>
      <c r="N208" s="291"/>
      <c r="O208" s="291"/>
      <c r="P208" s="291"/>
      <c r="Q208" s="291"/>
      <c r="R208" s="351"/>
      <c r="S208" s="351"/>
      <c r="T208" s="351"/>
      <c r="U208" s="291"/>
      <c r="V208" s="291"/>
      <c r="W208" s="291"/>
      <c r="X208" s="2"/>
      <c r="Y208" s="2"/>
      <c r="Z208" s="2"/>
      <c r="AA208" s="4"/>
    </row>
    <row r="209" spans="4:27">
      <c r="D209" s="2"/>
      <c r="E209" s="2"/>
      <c r="F209" s="2"/>
      <c r="G209" s="2"/>
      <c r="H209" s="2"/>
      <c r="I209" s="291"/>
      <c r="J209" s="291"/>
      <c r="K209" s="291"/>
      <c r="L209" s="291"/>
      <c r="M209" s="291"/>
      <c r="N209" s="291"/>
      <c r="O209" s="291"/>
      <c r="P209" s="291"/>
      <c r="Q209" s="291"/>
      <c r="R209" s="351"/>
      <c r="S209" s="351"/>
      <c r="T209" s="351"/>
      <c r="U209" s="291"/>
      <c r="V209" s="291"/>
      <c r="W209" s="291"/>
      <c r="X209" s="2"/>
      <c r="Y209" s="2"/>
      <c r="Z209" s="2"/>
      <c r="AA209" s="4"/>
    </row>
    <row r="210" spans="4:27">
      <c r="D210" s="2"/>
      <c r="E210" s="2"/>
      <c r="F210" s="2"/>
      <c r="G210" s="2"/>
      <c r="H210" s="2"/>
      <c r="I210" s="291"/>
      <c r="J210" s="291"/>
      <c r="K210" s="291"/>
      <c r="L210" s="291"/>
      <c r="M210" s="291"/>
      <c r="N210" s="291"/>
      <c r="O210" s="291"/>
      <c r="P210" s="291"/>
      <c r="Q210" s="291"/>
      <c r="R210" s="351"/>
      <c r="S210" s="351"/>
      <c r="T210" s="351"/>
      <c r="U210" s="291"/>
      <c r="V210" s="291"/>
      <c r="W210" s="291"/>
      <c r="X210" s="2"/>
      <c r="Y210" s="2"/>
      <c r="Z210" s="2"/>
      <c r="AA210" s="4"/>
    </row>
    <row r="211" spans="4:27">
      <c r="D211" s="2"/>
      <c r="E211" s="2"/>
      <c r="F211" s="2"/>
      <c r="G211" s="2"/>
      <c r="H211" s="2"/>
      <c r="I211" s="291"/>
      <c r="J211" s="291"/>
      <c r="K211" s="291"/>
      <c r="L211" s="291"/>
      <c r="M211" s="291"/>
      <c r="N211" s="291"/>
      <c r="O211" s="291"/>
      <c r="P211" s="291"/>
      <c r="Q211" s="291"/>
      <c r="R211" s="351"/>
      <c r="S211" s="351"/>
      <c r="T211" s="351"/>
      <c r="U211" s="291"/>
      <c r="V211" s="291"/>
      <c r="W211" s="291"/>
      <c r="X211" s="2"/>
      <c r="Y211" s="2"/>
      <c r="Z211" s="2"/>
      <c r="AA211" s="4"/>
    </row>
    <row r="212" spans="4:27">
      <c r="D212" s="2"/>
      <c r="E212" s="2"/>
      <c r="F212" s="2"/>
      <c r="G212" s="2"/>
      <c r="H212" s="2"/>
      <c r="I212" s="291"/>
      <c r="J212" s="291"/>
      <c r="K212" s="291"/>
      <c r="L212" s="291"/>
      <c r="M212" s="291"/>
      <c r="N212" s="291"/>
      <c r="O212" s="291"/>
      <c r="P212" s="291"/>
      <c r="Q212" s="291"/>
      <c r="R212" s="351"/>
      <c r="S212" s="351"/>
      <c r="T212" s="351"/>
      <c r="U212" s="291"/>
      <c r="V212" s="291"/>
      <c r="W212" s="291"/>
      <c r="X212" s="2"/>
      <c r="Y212" s="2"/>
      <c r="Z212" s="2"/>
      <c r="AA212" s="4"/>
    </row>
    <row r="213" spans="4:27">
      <c r="D213" s="2"/>
      <c r="E213" s="2"/>
      <c r="F213" s="2"/>
      <c r="G213" s="2"/>
      <c r="H213" s="2"/>
      <c r="I213" s="291"/>
      <c r="J213" s="291"/>
      <c r="K213" s="291"/>
      <c r="L213" s="291"/>
      <c r="M213" s="291"/>
      <c r="N213" s="291"/>
      <c r="O213" s="291"/>
      <c r="P213" s="291"/>
      <c r="Q213" s="291"/>
      <c r="R213" s="351"/>
      <c r="S213" s="351"/>
      <c r="T213" s="351"/>
      <c r="U213" s="291"/>
      <c r="V213" s="291"/>
      <c r="W213" s="291"/>
      <c r="X213" s="2"/>
      <c r="Y213" s="2"/>
      <c r="Z213" s="2"/>
      <c r="AA213" s="4"/>
    </row>
    <row r="214" spans="4:27">
      <c r="D214" s="2"/>
      <c r="E214" s="2"/>
      <c r="F214" s="2"/>
      <c r="G214" s="2"/>
      <c r="H214" s="2"/>
      <c r="I214" s="291"/>
      <c r="J214" s="291"/>
      <c r="K214" s="291"/>
      <c r="L214" s="291"/>
      <c r="M214" s="291"/>
      <c r="N214" s="291"/>
      <c r="O214" s="291"/>
      <c r="P214" s="291"/>
      <c r="Q214" s="291"/>
      <c r="R214" s="351"/>
      <c r="S214" s="351"/>
      <c r="T214" s="351"/>
      <c r="U214" s="291"/>
      <c r="V214" s="291"/>
      <c r="W214" s="291"/>
      <c r="X214" s="2"/>
      <c r="Y214" s="2"/>
      <c r="Z214" s="2"/>
      <c r="AA214" s="4"/>
    </row>
    <row r="215" spans="4:27">
      <c r="D215" s="2"/>
      <c r="E215" s="2"/>
      <c r="F215" s="2"/>
      <c r="G215" s="2"/>
      <c r="H215" s="2"/>
      <c r="I215" s="291"/>
      <c r="J215" s="291"/>
      <c r="K215" s="291"/>
      <c r="L215" s="291"/>
      <c r="M215" s="291"/>
      <c r="N215" s="291"/>
      <c r="O215" s="291"/>
      <c r="P215" s="291"/>
      <c r="Q215" s="291"/>
      <c r="R215" s="351"/>
      <c r="S215" s="351"/>
      <c r="T215" s="351"/>
      <c r="U215" s="291"/>
      <c r="V215" s="291"/>
      <c r="W215" s="291"/>
      <c r="X215" s="2"/>
      <c r="Y215" s="2"/>
      <c r="Z215" s="2"/>
      <c r="AA215" s="4"/>
    </row>
    <row r="216" spans="4:27">
      <c r="D216" s="2"/>
      <c r="E216" s="2"/>
      <c r="F216" s="2"/>
      <c r="G216" s="2"/>
      <c r="H216" s="2"/>
      <c r="I216" s="291"/>
      <c r="J216" s="291"/>
      <c r="K216" s="291"/>
      <c r="L216" s="291"/>
      <c r="M216" s="291"/>
      <c r="N216" s="291"/>
      <c r="O216" s="291"/>
      <c r="P216" s="291"/>
      <c r="Q216" s="291"/>
      <c r="R216" s="351"/>
      <c r="S216" s="351"/>
      <c r="T216" s="351"/>
      <c r="U216" s="291"/>
      <c r="V216" s="291"/>
      <c r="W216" s="291"/>
      <c r="X216" s="2"/>
      <c r="Y216" s="2"/>
      <c r="Z216" s="2"/>
      <c r="AA216" s="4"/>
    </row>
    <row r="217" spans="4:27">
      <c r="D217" s="2"/>
      <c r="E217" s="2"/>
      <c r="F217" s="2"/>
      <c r="G217" s="2"/>
      <c r="H217" s="2"/>
      <c r="I217" s="291"/>
      <c r="J217" s="291"/>
      <c r="K217" s="291"/>
      <c r="L217" s="291"/>
      <c r="M217" s="291"/>
      <c r="N217" s="291"/>
      <c r="O217" s="291"/>
      <c r="P217" s="291"/>
      <c r="Q217" s="291"/>
      <c r="R217" s="351"/>
      <c r="S217" s="351"/>
      <c r="T217" s="351"/>
      <c r="U217" s="291"/>
      <c r="V217" s="291"/>
      <c r="W217" s="291"/>
      <c r="X217" s="2"/>
      <c r="Y217" s="2"/>
      <c r="Z217" s="2"/>
      <c r="AA217" s="4"/>
    </row>
    <row r="218" spans="4:27">
      <c r="D218" s="2"/>
      <c r="E218" s="2"/>
      <c r="F218" s="2"/>
      <c r="G218" s="2"/>
      <c r="H218" s="2"/>
      <c r="I218" s="291"/>
      <c r="J218" s="291"/>
      <c r="K218" s="291"/>
      <c r="L218" s="291"/>
      <c r="M218" s="291"/>
      <c r="N218" s="291"/>
      <c r="O218" s="291"/>
      <c r="P218" s="291"/>
      <c r="Q218" s="291"/>
      <c r="R218" s="351"/>
      <c r="S218" s="351"/>
      <c r="T218" s="351"/>
      <c r="U218" s="291"/>
      <c r="V218" s="291"/>
      <c r="W218" s="291"/>
      <c r="X218" s="2"/>
      <c r="Y218" s="2"/>
      <c r="Z218" s="2"/>
      <c r="AA218" s="4"/>
    </row>
    <row r="219" spans="4:27">
      <c r="D219" s="2"/>
      <c r="E219" s="2"/>
      <c r="F219" s="2"/>
      <c r="G219" s="2"/>
      <c r="H219" s="2"/>
      <c r="I219" s="291"/>
      <c r="J219" s="291"/>
      <c r="K219" s="291"/>
      <c r="L219" s="291"/>
      <c r="M219" s="291"/>
      <c r="N219" s="291"/>
      <c r="O219" s="291"/>
      <c r="P219" s="291"/>
      <c r="Q219" s="291"/>
      <c r="R219" s="351"/>
      <c r="S219" s="351"/>
      <c r="T219" s="351"/>
      <c r="U219" s="291"/>
      <c r="V219" s="291"/>
      <c r="W219" s="291"/>
      <c r="X219" s="2"/>
      <c r="Y219" s="2"/>
      <c r="Z219" s="2"/>
      <c r="AA219" s="4"/>
    </row>
    <row r="220" spans="4:27">
      <c r="D220" s="2"/>
      <c r="E220" s="2"/>
      <c r="F220" s="2"/>
      <c r="G220" s="2"/>
      <c r="H220" s="2"/>
      <c r="I220" s="291"/>
      <c r="J220" s="291"/>
      <c r="K220" s="291"/>
      <c r="L220" s="291"/>
      <c r="M220" s="291"/>
      <c r="N220" s="291"/>
      <c r="O220" s="291"/>
      <c r="P220" s="291"/>
      <c r="Q220" s="291"/>
      <c r="R220" s="351"/>
      <c r="S220" s="351"/>
      <c r="T220" s="351"/>
      <c r="U220" s="291"/>
      <c r="V220" s="291"/>
      <c r="W220" s="291"/>
      <c r="X220" s="2"/>
      <c r="Y220" s="2"/>
      <c r="Z220" s="2"/>
      <c r="AA220" s="4"/>
    </row>
    <row r="221" spans="4:27">
      <c r="D221" s="2"/>
      <c r="E221" s="2"/>
      <c r="F221" s="2"/>
      <c r="G221" s="2"/>
      <c r="H221" s="2"/>
      <c r="I221" s="291"/>
      <c r="J221" s="291"/>
      <c r="K221" s="291"/>
      <c r="L221" s="291"/>
      <c r="M221" s="291"/>
      <c r="N221" s="291"/>
      <c r="O221" s="291"/>
      <c r="P221" s="291"/>
      <c r="Q221" s="291"/>
      <c r="R221" s="351"/>
      <c r="S221" s="351"/>
      <c r="T221" s="351"/>
      <c r="U221" s="291"/>
      <c r="V221" s="291"/>
      <c r="W221" s="291"/>
      <c r="X221" s="2"/>
      <c r="Y221" s="2"/>
      <c r="Z221" s="2"/>
      <c r="AA221" s="4"/>
    </row>
    <row r="222" spans="4:27">
      <c r="D222" s="2"/>
      <c r="E222" s="2"/>
      <c r="F222" s="2"/>
      <c r="G222" s="2"/>
      <c r="H222" s="2"/>
      <c r="I222" s="291"/>
      <c r="J222" s="291"/>
      <c r="K222" s="291"/>
      <c r="L222" s="291"/>
      <c r="M222" s="291"/>
      <c r="N222" s="291"/>
      <c r="O222" s="291"/>
      <c r="P222" s="291"/>
      <c r="Q222" s="291"/>
      <c r="R222" s="351"/>
      <c r="S222" s="351"/>
      <c r="T222" s="351"/>
      <c r="U222" s="291"/>
      <c r="V222" s="291"/>
      <c r="W222" s="291"/>
      <c r="X222" s="2"/>
      <c r="Y222" s="2"/>
      <c r="Z222" s="2"/>
      <c r="AA222" s="4"/>
    </row>
    <row r="223" spans="4:27">
      <c r="D223" s="2"/>
      <c r="E223" s="2"/>
      <c r="F223" s="2"/>
      <c r="G223" s="2"/>
      <c r="H223" s="2"/>
      <c r="I223" s="291"/>
      <c r="J223" s="291"/>
      <c r="K223" s="291"/>
      <c r="L223" s="291"/>
      <c r="M223" s="291"/>
      <c r="N223" s="291"/>
      <c r="O223" s="291"/>
      <c r="P223" s="291"/>
      <c r="Q223" s="291"/>
      <c r="R223" s="351"/>
      <c r="S223" s="351"/>
      <c r="T223" s="351"/>
      <c r="U223" s="291"/>
      <c r="V223" s="291"/>
      <c r="W223" s="291"/>
      <c r="X223" s="2"/>
      <c r="Y223" s="2"/>
      <c r="Z223" s="2"/>
      <c r="AA223" s="4"/>
    </row>
    <row r="224" spans="4:27">
      <c r="D224" s="2"/>
      <c r="E224" s="2"/>
      <c r="F224" s="2"/>
      <c r="G224" s="2"/>
      <c r="H224" s="2"/>
      <c r="I224" s="291"/>
      <c r="J224" s="291"/>
      <c r="K224" s="291"/>
      <c r="L224" s="291"/>
      <c r="M224" s="291"/>
      <c r="N224" s="291"/>
      <c r="O224" s="291"/>
      <c r="P224" s="291"/>
      <c r="Q224" s="291"/>
      <c r="R224" s="351"/>
      <c r="S224" s="351"/>
      <c r="T224" s="351"/>
      <c r="U224" s="291"/>
      <c r="V224" s="291"/>
      <c r="W224" s="291"/>
      <c r="X224" s="2"/>
      <c r="Y224" s="2"/>
      <c r="Z224" s="2"/>
      <c r="AA224" s="4"/>
    </row>
    <row r="225" spans="4:27">
      <c r="D225" s="2"/>
      <c r="E225" s="2"/>
      <c r="F225" s="2"/>
      <c r="G225" s="2"/>
      <c r="H225" s="2"/>
      <c r="I225" s="291"/>
      <c r="J225" s="291"/>
      <c r="K225" s="291"/>
      <c r="L225" s="291"/>
      <c r="M225" s="291"/>
      <c r="N225" s="291"/>
      <c r="O225" s="291"/>
      <c r="P225" s="291"/>
      <c r="Q225" s="291"/>
      <c r="R225" s="351"/>
      <c r="S225" s="351"/>
      <c r="T225" s="351"/>
      <c r="U225" s="291"/>
      <c r="V225" s="291"/>
      <c r="W225" s="291"/>
      <c r="X225" s="2"/>
      <c r="Y225" s="2"/>
      <c r="Z225" s="2"/>
      <c r="AA225" s="4"/>
    </row>
    <row r="226" spans="4:27">
      <c r="D226" s="2"/>
      <c r="E226" s="2"/>
      <c r="F226" s="2"/>
      <c r="G226" s="2"/>
      <c r="H226" s="2"/>
      <c r="I226" s="291"/>
      <c r="J226" s="291"/>
      <c r="K226" s="291"/>
      <c r="L226" s="291"/>
      <c r="M226" s="291"/>
      <c r="N226" s="291"/>
      <c r="O226" s="291"/>
      <c r="P226" s="291"/>
      <c r="Q226" s="291"/>
      <c r="R226" s="351"/>
      <c r="S226" s="351"/>
      <c r="T226" s="351"/>
      <c r="U226" s="291"/>
      <c r="V226" s="291"/>
      <c r="W226" s="291"/>
      <c r="X226" s="2"/>
      <c r="Y226" s="2"/>
      <c r="Z226" s="2"/>
      <c r="AA226" s="4"/>
    </row>
    <row r="227" spans="4:27">
      <c r="D227" s="2"/>
      <c r="E227" s="2"/>
      <c r="F227" s="2"/>
      <c r="G227" s="2"/>
      <c r="H227" s="2"/>
      <c r="I227" s="291"/>
      <c r="J227" s="291"/>
      <c r="K227" s="291"/>
      <c r="L227" s="291"/>
      <c r="M227" s="291"/>
      <c r="N227" s="291"/>
      <c r="O227" s="291"/>
      <c r="P227" s="291"/>
      <c r="Q227" s="291"/>
      <c r="R227" s="351"/>
      <c r="S227" s="351"/>
      <c r="T227" s="351"/>
      <c r="U227" s="291"/>
      <c r="V227" s="291"/>
      <c r="W227" s="291"/>
      <c r="X227" s="2"/>
      <c r="Y227" s="2"/>
      <c r="Z227" s="2"/>
      <c r="AA227" s="4"/>
    </row>
    <row r="228" spans="4:27">
      <c r="D228" s="2"/>
      <c r="E228" s="2"/>
      <c r="F228" s="2"/>
      <c r="G228" s="2"/>
      <c r="H228" s="2"/>
      <c r="I228" s="291"/>
      <c r="J228" s="291"/>
      <c r="K228" s="291"/>
      <c r="L228" s="291"/>
      <c r="M228" s="291"/>
      <c r="N228" s="291"/>
      <c r="O228" s="291"/>
      <c r="P228" s="291"/>
      <c r="Q228" s="291"/>
      <c r="R228" s="351"/>
      <c r="S228" s="351"/>
      <c r="T228" s="351"/>
      <c r="U228" s="291"/>
      <c r="V228" s="291"/>
      <c r="W228" s="291"/>
      <c r="X228" s="2"/>
      <c r="Y228" s="2"/>
      <c r="Z228" s="2"/>
      <c r="AA228" s="4"/>
    </row>
    <row r="229" spans="4:27">
      <c r="D229" s="2"/>
      <c r="E229" s="2"/>
      <c r="F229" s="2"/>
      <c r="G229" s="2"/>
      <c r="H229" s="2"/>
      <c r="I229" s="291"/>
      <c r="J229" s="291"/>
      <c r="K229" s="291"/>
      <c r="L229" s="291"/>
      <c r="M229" s="291"/>
      <c r="N229" s="291"/>
      <c r="O229" s="291"/>
      <c r="P229" s="291"/>
      <c r="Q229" s="291"/>
      <c r="R229" s="351"/>
      <c r="S229" s="351"/>
      <c r="T229" s="351"/>
      <c r="U229" s="291"/>
      <c r="V229" s="291"/>
      <c r="W229" s="291"/>
      <c r="X229" s="2"/>
      <c r="Y229" s="2"/>
      <c r="Z229" s="2"/>
      <c r="AA229" s="4"/>
    </row>
    <row r="230" spans="4:27">
      <c r="D230" s="2"/>
      <c r="E230" s="2"/>
      <c r="F230" s="2"/>
      <c r="G230" s="2"/>
      <c r="H230" s="2"/>
      <c r="I230" s="291"/>
      <c r="J230" s="291"/>
      <c r="K230" s="291"/>
      <c r="L230" s="291"/>
      <c r="M230" s="291"/>
      <c r="N230" s="291"/>
      <c r="O230" s="291"/>
      <c r="P230" s="291"/>
      <c r="Q230" s="291"/>
      <c r="R230" s="351"/>
      <c r="S230" s="351"/>
      <c r="T230" s="351"/>
      <c r="U230" s="291"/>
      <c r="V230" s="291"/>
      <c r="W230" s="291"/>
      <c r="X230" s="2"/>
      <c r="Y230" s="2"/>
      <c r="Z230" s="2"/>
      <c r="AA230" s="4"/>
    </row>
    <row r="231" spans="4:27">
      <c r="D231" s="2"/>
      <c r="E231" s="2"/>
      <c r="F231" s="2"/>
      <c r="G231" s="2"/>
      <c r="H231" s="2"/>
      <c r="I231" s="291"/>
      <c r="J231" s="291"/>
      <c r="K231" s="291"/>
      <c r="L231" s="291"/>
      <c r="M231" s="291"/>
      <c r="N231" s="291"/>
      <c r="O231" s="291"/>
      <c r="P231" s="291"/>
      <c r="Q231" s="291"/>
      <c r="R231" s="351"/>
      <c r="S231" s="351"/>
      <c r="T231" s="351"/>
      <c r="U231" s="291"/>
      <c r="V231" s="291"/>
      <c r="W231" s="291"/>
      <c r="X231" s="2"/>
      <c r="Y231" s="2"/>
      <c r="Z231" s="2"/>
      <c r="AA231" s="4"/>
    </row>
    <row r="232" spans="4:27">
      <c r="D232" s="2"/>
      <c r="E232" s="2"/>
      <c r="F232" s="2"/>
      <c r="G232" s="2"/>
      <c r="H232" s="2"/>
      <c r="I232" s="291"/>
      <c r="J232" s="291"/>
      <c r="K232" s="291"/>
      <c r="L232" s="291"/>
      <c r="M232" s="291"/>
      <c r="N232" s="291"/>
      <c r="O232" s="291"/>
      <c r="P232" s="291"/>
      <c r="Q232" s="291"/>
      <c r="R232" s="351"/>
      <c r="S232" s="351"/>
      <c r="T232" s="351"/>
      <c r="U232" s="291"/>
      <c r="V232" s="291"/>
      <c r="W232" s="291"/>
      <c r="X232" s="2"/>
      <c r="Y232" s="2"/>
      <c r="Z232" s="2"/>
      <c r="AA232" s="4"/>
    </row>
    <row r="233" spans="4:27">
      <c r="D233" s="2"/>
      <c r="E233" s="2"/>
      <c r="F233" s="2"/>
      <c r="G233" s="2"/>
      <c r="H233" s="2"/>
      <c r="I233" s="291"/>
      <c r="J233" s="291"/>
      <c r="K233" s="291"/>
      <c r="L233" s="291"/>
      <c r="M233" s="291"/>
      <c r="N233" s="291"/>
      <c r="O233" s="291"/>
      <c r="P233" s="291"/>
      <c r="Q233" s="291"/>
      <c r="R233" s="351"/>
      <c r="S233" s="351"/>
      <c r="T233" s="351"/>
      <c r="U233" s="291"/>
      <c r="V233" s="291"/>
      <c r="W233" s="291"/>
      <c r="X233" s="2"/>
      <c r="Y233" s="2"/>
      <c r="Z233" s="2"/>
      <c r="AA233" s="4"/>
    </row>
    <row r="234" spans="4:27">
      <c r="D234" s="2"/>
      <c r="E234" s="2"/>
      <c r="F234" s="2"/>
      <c r="G234" s="2"/>
      <c r="H234" s="2"/>
      <c r="I234" s="291"/>
      <c r="J234" s="291"/>
      <c r="K234" s="291"/>
      <c r="L234" s="291"/>
      <c r="M234" s="291"/>
      <c r="N234" s="291"/>
      <c r="O234" s="291"/>
      <c r="P234" s="291"/>
      <c r="Q234" s="291"/>
      <c r="R234" s="351"/>
      <c r="S234" s="351"/>
      <c r="T234" s="351"/>
      <c r="U234" s="291"/>
      <c r="V234" s="291"/>
      <c r="W234" s="291"/>
      <c r="X234" s="2"/>
      <c r="Y234" s="2"/>
      <c r="Z234" s="2"/>
      <c r="AA234" s="4"/>
    </row>
    <row r="235" spans="4:27">
      <c r="D235" s="2"/>
      <c r="E235" s="2"/>
      <c r="F235" s="2"/>
      <c r="G235" s="2"/>
      <c r="H235" s="2"/>
      <c r="I235" s="291"/>
      <c r="J235" s="291"/>
      <c r="K235" s="291"/>
      <c r="L235" s="291"/>
      <c r="M235" s="291"/>
      <c r="N235" s="291"/>
      <c r="O235" s="291"/>
      <c r="P235" s="291"/>
      <c r="Q235" s="291"/>
      <c r="R235" s="351"/>
      <c r="S235" s="351"/>
      <c r="T235" s="351"/>
      <c r="U235" s="291"/>
      <c r="V235" s="291"/>
      <c r="W235" s="291"/>
      <c r="X235" s="2"/>
      <c r="Y235" s="2"/>
      <c r="Z235" s="2"/>
      <c r="AA235" s="4"/>
    </row>
    <row r="236" spans="4:27">
      <c r="D236" s="2"/>
      <c r="E236" s="2"/>
      <c r="F236" s="2"/>
      <c r="G236" s="2"/>
      <c r="H236" s="2"/>
      <c r="I236" s="291"/>
      <c r="J236" s="291"/>
      <c r="K236" s="291"/>
      <c r="L236" s="291"/>
      <c r="M236" s="291"/>
      <c r="N236" s="291"/>
      <c r="O236" s="291"/>
      <c r="P236" s="291"/>
      <c r="Q236" s="291"/>
      <c r="R236" s="351"/>
      <c r="S236" s="351"/>
      <c r="T236" s="351"/>
      <c r="U236" s="291"/>
      <c r="V236" s="291"/>
      <c r="W236" s="291"/>
      <c r="X236" s="2"/>
      <c r="Y236" s="2"/>
      <c r="Z236" s="2"/>
      <c r="AA236" s="4"/>
    </row>
    <row r="237" spans="4:27">
      <c r="D237" s="2"/>
      <c r="E237" s="2"/>
      <c r="F237" s="2"/>
      <c r="G237" s="2"/>
      <c r="H237" s="2"/>
      <c r="I237" s="291"/>
      <c r="J237" s="291"/>
      <c r="K237" s="291"/>
      <c r="L237" s="291"/>
      <c r="M237" s="291"/>
      <c r="N237" s="291"/>
      <c r="O237" s="291"/>
      <c r="P237" s="291"/>
      <c r="Q237" s="291"/>
      <c r="R237" s="351"/>
      <c r="S237" s="351"/>
      <c r="T237" s="351"/>
      <c r="U237" s="291"/>
      <c r="V237" s="291"/>
      <c r="W237" s="291"/>
      <c r="X237" s="2"/>
      <c r="Y237" s="2"/>
      <c r="Z237" s="2"/>
      <c r="AA237" s="4"/>
    </row>
    <row r="238" spans="4:27">
      <c r="D238" s="2"/>
      <c r="E238" s="2"/>
      <c r="F238" s="2"/>
      <c r="G238" s="2"/>
      <c r="H238" s="2"/>
      <c r="I238" s="291"/>
      <c r="J238" s="291"/>
      <c r="K238" s="291"/>
      <c r="L238" s="291"/>
      <c r="M238" s="291"/>
      <c r="N238" s="291"/>
      <c r="O238" s="291"/>
      <c r="P238" s="291"/>
      <c r="Q238" s="291"/>
      <c r="R238" s="351"/>
      <c r="S238" s="351"/>
      <c r="T238" s="351"/>
      <c r="U238" s="291"/>
      <c r="V238" s="291"/>
      <c r="W238" s="291"/>
      <c r="X238" s="2"/>
      <c r="Y238" s="2"/>
      <c r="Z238" s="2"/>
      <c r="AA238" s="4"/>
    </row>
    <row r="239" spans="4:27">
      <c r="D239" s="2"/>
      <c r="E239" s="2"/>
      <c r="F239" s="2"/>
      <c r="G239" s="2"/>
      <c r="H239" s="2"/>
      <c r="I239" s="291"/>
      <c r="J239" s="291"/>
      <c r="K239" s="291"/>
      <c r="L239" s="291"/>
      <c r="M239" s="291"/>
      <c r="N239" s="291"/>
      <c r="O239" s="291"/>
      <c r="P239" s="291"/>
      <c r="Q239" s="291"/>
      <c r="R239" s="351"/>
      <c r="S239" s="351"/>
      <c r="T239" s="351"/>
      <c r="U239" s="291"/>
      <c r="V239" s="291"/>
      <c r="W239" s="291"/>
      <c r="X239" s="2"/>
      <c r="Y239" s="2"/>
      <c r="Z239" s="2"/>
      <c r="AA239" s="4"/>
    </row>
    <row r="240" spans="4:27">
      <c r="D240" s="2"/>
      <c r="E240" s="2"/>
      <c r="F240" s="2"/>
      <c r="G240" s="2"/>
      <c r="H240" s="2"/>
      <c r="I240" s="291"/>
      <c r="J240" s="291"/>
      <c r="K240" s="291"/>
      <c r="L240" s="291"/>
      <c r="M240" s="291"/>
      <c r="N240" s="291"/>
      <c r="O240" s="291"/>
      <c r="P240" s="291"/>
      <c r="Q240" s="291"/>
      <c r="R240" s="351"/>
      <c r="S240" s="351"/>
      <c r="T240" s="351"/>
      <c r="U240" s="291"/>
      <c r="V240" s="291"/>
      <c r="W240" s="291"/>
      <c r="X240" s="2"/>
      <c r="Y240" s="2"/>
      <c r="Z240" s="2"/>
      <c r="AA240" s="4"/>
    </row>
    <row r="241" spans="4:27">
      <c r="D241" s="2"/>
      <c r="E241" s="2"/>
      <c r="F241" s="2"/>
      <c r="G241" s="2"/>
      <c r="H241" s="2"/>
      <c r="I241" s="291"/>
      <c r="J241" s="291"/>
      <c r="K241" s="291"/>
      <c r="L241" s="291"/>
      <c r="M241" s="291"/>
      <c r="N241" s="291"/>
      <c r="O241" s="291"/>
      <c r="P241" s="291"/>
      <c r="Q241" s="291"/>
      <c r="R241" s="351"/>
      <c r="S241" s="351"/>
      <c r="T241" s="351"/>
      <c r="U241" s="291"/>
      <c r="V241" s="291"/>
      <c r="W241" s="291"/>
      <c r="X241" s="2"/>
      <c r="Y241" s="2"/>
      <c r="Z241" s="2"/>
      <c r="AA241" s="4"/>
    </row>
    <row r="242" spans="4:27">
      <c r="D242" s="2"/>
      <c r="E242" s="2"/>
      <c r="F242" s="2"/>
      <c r="G242" s="2"/>
      <c r="H242" s="2"/>
      <c r="I242" s="291"/>
      <c r="J242" s="291"/>
      <c r="K242" s="291"/>
      <c r="L242" s="291"/>
      <c r="M242" s="291"/>
      <c r="N242" s="291"/>
      <c r="O242" s="291"/>
      <c r="P242" s="291"/>
      <c r="Q242" s="291"/>
      <c r="R242" s="351"/>
      <c r="S242" s="351"/>
      <c r="T242" s="351"/>
      <c r="U242" s="291"/>
      <c r="V242" s="291"/>
      <c r="W242" s="291"/>
      <c r="X242" s="2"/>
      <c r="Y242" s="2"/>
      <c r="Z242" s="2"/>
      <c r="AA242" s="4"/>
    </row>
    <row r="243" spans="4:27">
      <c r="D243" s="2"/>
      <c r="E243" s="2"/>
      <c r="F243" s="2"/>
      <c r="G243" s="2"/>
      <c r="H243" s="2"/>
      <c r="I243" s="291"/>
      <c r="J243" s="291"/>
      <c r="K243" s="291"/>
      <c r="L243" s="291"/>
      <c r="M243" s="291"/>
      <c r="N243" s="291"/>
      <c r="O243" s="291"/>
      <c r="P243" s="291"/>
      <c r="Q243" s="291"/>
      <c r="R243" s="351"/>
      <c r="S243" s="351"/>
      <c r="T243" s="351"/>
      <c r="U243" s="291"/>
      <c r="V243" s="291"/>
      <c r="W243" s="291"/>
      <c r="X243" s="2"/>
      <c r="Y243" s="2"/>
      <c r="Z243" s="2"/>
      <c r="AA243" s="4"/>
    </row>
    <row r="244" spans="4:27">
      <c r="D244" s="2"/>
      <c r="E244" s="2"/>
      <c r="F244" s="2"/>
      <c r="G244" s="2"/>
      <c r="H244" s="2"/>
      <c r="I244" s="291"/>
      <c r="J244" s="291"/>
      <c r="K244" s="291"/>
      <c r="L244" s="291"/>
      <c r="M244" s="291"/>
      <c r="N244" s="291"/>
      <c r="O244" s="291"/>
      <c r="P244" s="291"/>
      <c r="Q244" s="291"/>
      <c r="R244" s="351"/>
      <c r="S244" s="351"/>
      <c r="T244" s="351"/>
      <c r="U244" s="291"/>
      <c r="V244" s="291"/>
      <c r="W244" s="291"/>
      <c r="X244" s="2"/>
      <c r="Y244" s="2"/>
      <c r="Z244" s="2"/>
      <c r="AA244" s="4"/>
    </row>
    <row r="245" spans="4:27">
      <c r="D245" s="2"/>
      <c r="E245" s="2"/>
      <c r="F245" s="2"/>
      <c r="G245" s="2"/>
      <c r="H245" s="2"/>
      <c r="I245" s="291"/>
      <c r="J245" s="291"/>
      <c r="K245" s="291"/>
      <c r="L245" s="291"/>
      <c r="M245" s="291"/>
      <c r="N245" s="291"/>
      <c r="O245" s="291"/>
      <c r="P245" s="291"/>
      <c r="Q245" s="291"/>
      <c r="R245" s="351"/>
      <c r="S245" s="351"/>
      <c r="T245" s="351"/>
      <c r="U245" s="291"/>
      <c r="V245" s="291"/>
      <c r="W245" s="291"/>
      <c r="X245" s="2"/>
      <c r="Y245" s="2"/>
      <c r="Z245" s="2"/>
      <c r="AA245" s="4"/>
    </row>
    <row r="246" spans="4:27">
      <c r="D246" s="2"/>
      <c r="E246" s="2"/>
      <c r="F246" s="2"/>
      <c r="G246" s="2"/>
      <c r="H246" s="2"/>
      <c r="I246" s="291"/>
      <c r="J246" s="291"/>
      <c r="K246" s="291"/>
      <c r="L246" s="291"/>
      <c r="M246" s="291"/>
      <c r="N246" s="291"/>
      <c r="O246" s="291"/>
      <c r="P246" s="291"/>
      <c r="Q246" s="291"/>
      <c r="R246" s="351"/>
      <c r="S246" s="351"/>
      <c r="T246" s="351"/>
      <c r="U246" s="291"/>
      <c r="V246" s="291"/>
      <c r="W246" s="291"/>
      <c r="X246" s="2"/>
      <c r="Y246" s="2"/>
      <c r="Z246" s="2"/>
      <c r="AA246" s="4"/>
    </row>
    <row r="247" spans="4:27">
      <c r="D247" s="2"/>
      <c r="E247" s="2"/>
      <c r="F247" s="2"/>
      <c r="G247" s="2"/>
      <c r="H247" s="2"/>
      <c r="I247" s="291"/>
      <c r="J247" s="291"/>
      <c r="K247" s="291"/>
      <c r="L247" s="291"/>
      <c r="M247" s="291"/>
      <c r="N247" s="291"/>
      <c r="O247" s="291"/>
      <c r="P247" s="291"/>
      <c r="Q247" s="291"/>
      <c r="R247" s="351"/>
      <c r="S247" s="351"/>
      <c r="T247" s="351"/>
      <c r="U247" s="291"/>
      <c r="V247" s="291"/>
      <c r="W247" s="291"/>
      <c r="X247" s="2"/>
      <c r="Y247" s="2"/>
      <c r="Z247" s="2"/>
      <c r="AA247" s="4"/>
    </row>
    <row r="248" spans="4:27">
      <c r="D248" s="2"/>
      <c r="E248" s="2"/>
      <c r="F248" s="2"/>
      <c r="G248" s="2"/>
      <c r="H248" s="2"/>
      <c r="I248" s="291"/>
      <c r="J248" s="291"/>
      <c r="K248" s="291"/>
      <c r="L248" s="291"/>
      <c r="M248" s="291"/>
      <c r="N248" s="291"/>
      <c r="O248" s="291"/>
      <c r="P248" s="291"/>
      <c r="Q248" s="291"/>
      <c r="R248" s="351"/>
      <c r="S248" s="351"/>
      <c r="T248" s="351"/>
      <c r="U248" s="291"/>
      <c r="V248" s="291"/>
      <c r="W248" s="291"/>
      <c r="X248" s="2"/>
      <c r="Y248" s="2"/>
      <c r="Z248" s="2"/>
      <c r="AA248" s="4"/>
    </row>
    <row r="249" spans="4:27">
      <c r="D249" s="2"/>
      <c r="E249" s="2"/>
      <c r="F249" s="2"/>
      <c r="G249" s="2"/>
      <c r="H249" s="2"/>
      <c r="I249" s="291"/>
      <c r="J249" s="291"/>
      <c r="K249" s="291"/>
      <c r="L249" s="291"/>
      <c r="M249" s="291"/>
      <c r="N249" s="291"/>
      <c r="O249" s="291"/>
      <c r="P249" s="291"/>
      <c r="Q249" s="291"/>
      <c r="R249" s="351"/>
      <c r="S249" s="351"/>
      <c r="T249" s="351"/>
      <c r="U249" s="291"/>
      <c r="V249" s="291"/>
      <c r="W249" s="291"/>
      <c r="X249" s="2"/>
      <c r="Y249" s="2"/>
      <c r="Z249" s="2"/>
      <c r="AA249" s="4"/>
    </row>
    <row r="250" spans="4:27">
      <c r="D250" s="2"/>
      <c r="E250" s="2"/>
      <c r="F250" s="2"/>
      <c r="G250" s="2"/>
      <c r="H250" s="2"/>
      <c r="I250" s="291"/>
      <c r="J250" s="291"/>
      <c r="K250" s="291"/>
      <c r="L250" s="291"/>
      <c r="M250" s="291"/>
      <c r="N250" s="291"/>
      <c r="O250" s="291"/>
      <c r="P250" s="291"/>
      <c r="Q250" s="291"/>
      <c r="R250" s="351"/>
      <c r="S250" s="351"/>
      <c r="T250" s="351"/>
      <c r="U250" s="291"/>
      <c r="V250" s="291"/>
      <c r="W250" s="291"/>
      <c r="X250" s="2"/>
      <c r="Y250" s="2"/>
      <c r="Z250" s="2"/>
      <c r="AA250" s="4"/>
    </row>
    <row r="251" spans="4:27">
      <c r="D251" s="2"/>
      <c r="E251" s="2"/>
      <c r="F251" s="2"/>
      <c r="G251" s="2"/>
      <c r="H251" s="2"/>
      <c r="I251" s="291"/>
      <c r="J251" s="291"/>
      <c r="K251" s="291"/>
      <c r="L251" s="291"/>
      <c r="M251" s="291"/>
      <c r="N251" s="291"/>
      <c r="O251" s="291"/>
      <c r="P251" s="291"/>
      <c r="Q251" s="291"/>
      <c r="R251" s="351"/>
      <c r="S251" s="351"/>
      <c r="T251" s="351"/>
      <c r="U251" s="291"/>
      <c r="V251" s="291"/>
      <c r="W251" s="291"/>
      <c r="X251" s="2"/>
      <c r="Y251" s="2"/>
      <c r="Z251" s="2"/>
      <c r="AA251" s="4"/>
    </row>
    <row r="252" spans="4:27">
      <c r="D252" s="2"/>
      <c r="E252" s="2"/>
      <c r="F252" s="2"/>
      <c r="G252" s="2"/>
      <c r="H252" s="2"/>
      <c r="I252" s="291"/>
      <c r="J252" s="291"/>
      <c r="K252" s="291"/>
      <c r="L252" s="291"/>
      <c r="M252" s="291"/>
      <c r="N252" s="291"/>
      <c r="O252" s="291"/>
      <c r="P252" s="291"/>
      <c r="Q252" s="291"/>
      <c r="R252" s="351"/>
      <c r="S252" s="351"/>
      <c r="T252" s="351"/>
      <c r="U252" s="291"/>
      <c r="V252" s="291"/>
      <c r="W252" s="291"/>
      <c r="X252" s="2"/>
      <c r="Y252" s="2"/>
      <c r="Z252" s="2"/>
      <c r="AA252" s="4"/>
    </row>
    <row r="253" spans="4:27">
      <c r="D253" s="2"/>
      <c r="E253" s="2"/>
      <c r="F253" s="2"/>
      <c r="G253" s="2"/>
      <c r="H253" s="2"/>
      <c r="I253" s="291"/>
      <c r="J253" s="291"/>
      <c r="K253" s="291"/>
      <c r="L253" s="291"/>
      <c r="M253" s="291"/>
      <c r="N253" s="291"/>
      <c r="O253" s="291"/>
      <c r="P253" s="291"/>
      <c r="Q253" s="291"/>
      <c r="R253" s="351"/>
      <c r="S253" s="351"/>
      <c r="T253" s="351"/>
      <c r="U253" s="291"/>
      <c r="V253" s="291"/>
      <c r="W253" s="291"/>
      <c r="X253" s="2"/>
      <c r="Y253" s="2"/>
      <c r="Z253" s="2"/>
      <c r="AA253" s="4"/>
    </row>
    <row r="254" spans="4:27">
      <c r="D254" s="2"/>
      <c r="E254" s="2"/>
      <c r="F254" s="2"/>
      <c r="G254" s="2"/>
      <c r="H254" s="2"/>
      <c r="I254" s="291"/>
      <c r="J254" s="291"/>
      <c r="K254" s="291"/>
      <c r="L254" s="291"/>
      <c r="M254" s="291"/>
      <c r="N254" s="291"/>
      <c r="O254" s="291"/>
      <c r="P254" s="291"/>
      <c r="Q254" s="291"/>
      <c r="R254" s="351"/>
      <c r="S254" s="351"/>
      <c r="T254" s="351"/>
      <c r="U254" s="291"/>
      <c r="V254" s="291"/>
      <c r="W254" s="291"/>
      <c r="X254" s="2"/>
      <c r="Y254" s="2"/>
      <c r="Z254" s="2"/>
      <c r="AA254" s="4"/>
    </row>
    <row r="255" spans="4:27">
      <c r="D255" s="2"/>
      <c r="E255" s="2"/>
      <c r="F255" s="2"/>
      <c r="G255" s="2"/>
      <c r="H255" s="2"/>
      <c r="I255" s="291"/>
      <c r="J255" s="291"/>
      <c r="K255" s="291"/>
      <c r="L255" s="291"/>
      <c r="M255" s="291"/>
      <c r="N255" s="291"/>
      <c r="O255" s="291"/>
      <c r="P255" s="291"/>
      <c r="Q255" s="291"/>
      <c r="R255" s="351"/>
      <c r="S255" s="351"/>
      <c r="T255" s="351"/>
      <c r="U255" s="291"/>
      <c r="V255" s="291"/>
      <c r="W255" s="291"/>
      <c r="X255" s="2"/>
      <c r="Y255" s="2"/>
      <c r="Z255" s="2"/>
      <c r="AA255" s="4"/>
    </row>
    <row r="256" spans="4:27">
      <c r="D256" s="2"/>
      <c r="E256" s="2"/>
      <c r="F256" s="2"/>
      <c r="G256" s="2"/>
      <c r="H256" s="2"/>
      <c r="I256" s="291"/>
      <c r="J256" s="291"/>
      <c r="K256" s="291"/>
      <c r="L256" s="291"/>
      <c r="M256" s="291"/>
      <c r="N256" s="291"/>
      <c r="O256" s="291"/>
      <c r="P256" s="291"/>
      <c r="Q256" s="291"/>
      <c r="R256" s="351"/>
      <c r="S256" s="351"/>
      <c r="T256" s="351"/>
      <c r="U256" s="291"/>
      <c r="V256" s="291"/>
      <c r="W256" s="291"/>
      <c r="X256" s="2"/>
      <c r="Y256" s="2"/>
      <c r="Z256" s="2"/>
      <c r="AA256" s="4"/>
    </row>
    <row r="257" spans="4:27">
      <c r="D257" s="2"/>
      <c r="E257" s="2"/>
      <c r="F257" s="2"/>
      <c r="G257" s="2"/>
      <c r="H257" s="2"/>
      <c r="I257" s="291"/>
      <c r="J257" s="291"/>
      <c r="K257" s="291"/>
      <c r="L257" s="291"/>
      <c r="M257" s="291"/>
      <c r="N257" s="291"/>
      <c r="O257" s="291"/>
      <c r="P257" s="291"/>
      <c r="Q257" s="291"/>
      <c r="R257" s="351"/>
      <c r="S257" s="351"/>
      <c r="T257" s="351"/>
      <c r="U257" s="291"/>
      <c r="V257" s="291"/>
      <c r="W257" s="291"/>
      <c r="X257" s="2"/>
      <c r="Y257" s="2"/>
      <c r="Z257" s="2"/>
      <c r="AA257" s="4"/>
    </row>
    <row r="258" spans="4:27">
      <c r="D258" s="2"/>
      <c r="E258" s="2"/>
      <c r="F258" s="2"/>
      <c r="G258" s="2"/>
      <c r="H258" s="2"/>
      <c r="I258" s="291"/>
      <c r="J258" s="291"/>
      <c r="K258" s="291"/>
      <c r="L258" s="291"/>
      <c r="M258" s="291"/>
      <c r="N258" s="291"/>
      <c r="O258" s="291"/>
      <c r="P258" s="291"/>
      <c r="Q258" s="291"/>
      <c r="R258" s="351"/>
      <c r="S258" s="351"/>
      <c r="T258" s="351"/>
      <c r="U258" s="291"/>
      <c r="V258" s="291"/>
      <c r="W258" s="291"/>
      <c r="X258" s="2"/>
      <c r="Y258" s="2"/>
      <c r="Z258" s="2"/>
      <c r="AA258" s="4"/>
    </row>
    <row r="259" spans="4:27">
      <c r="D259" s="2"/>
      <c r="E259" s="2"/>
      <c r="F259" s="2"/>
      <c r="G259" s="2"/>
      <c r="H259" s="2"/>
      <c r="I259" s="291"/>
      <c r="J259" s="291"/>
      <c r="K259" s="291"/>
      <c r="L259" s="291"/>
      <c r="M259" s="291"/>
      <c r="N259" s="291"/>
      <c r="O259" s="291"/>
      <c r="P259" s="291"/>
      <c r="Q259" s="291"/>
      <c r="R259" s="351"/>
      <c r="S259" s="351"/>
      <c r="T259" s="351"/>
      <c r="U259" s="291"/>
      <c r="V259" s="291"/>
      <c r="W259" s="291"/>
      <c r="X259" s="2"/>
      <c r="Y259" s="2"/>
      <c r="Z259" s="2"/>
      <c r="AA259" s="4"/>
    </row>
    <row r="260" spans="4:27">
      <c r="D260" s="2"/>
      <c r="E260" s="2"/>
      <c r="F260" s="2"/>
      <c r="G260" s="2"/>
      <c r="H260" s="2"/>
      <c r="I260" s="291"/>
      <c r="J260" s="291"/>
      <c r="K260" s="291"/>
      <c r="L260" s="291"/>
      <c r="M260" s="291"/>
      <c r="N260" s="291"/>
      <c r="O260" s="291"/>
      <c r="P260" s="291"/>
      <c r="Q260" s="291"/>
      <c r="R260" s="351"/>
      <c r="S260" s="351"/>
      <c r="T260" s="351"/>
      <c r="U260" s="291"/>
      <c r="V260" s="291"/>
      <c r="W260" s="291"/>
      <c r="X260" s="2"/>
      <c r="Y260" s="2"/>
      <c r="Z260" s="2"/>
      <c r="AA260" s="4"/>
    </row>
    <row r="261" spans="4:27">
      <c r="D261" s="2"/>
      <c r="E261" s="2"/>
      <c r="F261" s="2"/>
      <c r="G261" s="2"/>
      <c r="H261" s="2"/>
      <c r="I261" s="291"/>
      <c r="J261" s="291"/>
      <c r="K261" s="291"/>
      <c r="L261" s="291"/>
      <c r="M261" s="291"/>
      <c r="N261" s="291"/>
      <c r="O261" s="291"/>
      <c r="P261" s="291"/>
      <c r="Q261" s="291"/>
      <c r="R261" s="351"/>
      <c r="S261" s="351"/>
      <c r="T261" s="351"/>
      <c r="U261" s="291"/>
      <c r="V261" s="291"/>
      <c r="W261" s="291"/>
      <c r="X261" s="2"/>
      <c r="Y261" s="2"/>
      <c r="Z261" s="2"/>
      <c r="AA261" s="4"/>
    </row>
    <row r="262" spans="4:27">
      <c r="D262" s="2"/>
      <c r="E262" s="2"/>
      <c r="F262" s="2"/>
      <c r="G262" s="2"/>
      <c r="H262" s="2"/>
      <c r="I262" s="291"/>
      <c r="J262" s="291"/>
      <c r="K262" s="291"/>
      <c r="L262" s="291"/>
      <c r="M262" s="291"/>
      <c r="N262" s="291"/>
      <c r="O262" s="291"/>
      <c r="P262" s="291"/>
      <c r="Q262" s="291"/>
      <c r="R262" s="351"/>
      <c r="S262" s="351"/>
      <c r="T262" s="351"/>
      <c r="U262" s="291"/>
      <c r="V262" s="291"/>
      <c r="W262" s="291"/>
      <c r="X262" s="2"/>
      <c r="Y262" s="2"/>
      <c r="Z262" s="2"/>
      <c r="AA262" s="4"/>
    </row>
    <row r="263" spans="4:27">
      <c r="D263" s="2"/>
      <c r="E263" s="2"/>
      <c r="F263" s="2"/>
      <c r="G263" s="2"/>
      <c r="H263" s="2"/>
      <c r="I263" s="291"/>
      <c r="J263" s="291"/>
      <c r="K263" s="291"/>
      <c r="L263" s="291"/>
      <c r="M263" s="291"/>
      <c r="N263" s="291"/>
      <c r="O263" s="291"/>
      <c r="P263" s="291"/>
      <c r="Q263" s="291"/>
      <c r="R263" s="351"/>
      <c r="S263" s="351"/>
      <c r="T263" s="351"/>
      <c r="U263" s="291"/>
      <c r="V263" s="291"/>
      <c r="W263" s="291"/>
      <c r="X263" s="2"/>
      <c r="Y263" s="2"/>
      <c r="Z263" s="2"/>
      <c r="AA263" s="4"/>
    </row>
    <row r="264" spans="4:27">
      <c r="D264" s="2"/>
      <c r="E264" s="2"/>
      <c r="F264" s="2"/>
      <c r="G264" s="2"/>
      <c r="H264" s="2"/>
      <c r="I264" s="291"/>
      <c r="J264" s="291"/>
      <c r="K264" s="291"/>
      <c r="L264" s="291"/>
      <c r="M264" s="291"/>
      <c r="N264" s="291"/>
      <c r="O264" s="291"/>
      <c r="P264" s="291"/>
      <c r="Q264" s="291"/>
      <c r="R264" s="351"/>
      <c r="S264" s="351"/>
      <c r="T264" s="351"/>
      <c r="U264" s="291"/>
      <c r="V264" s="291"/>
      <c r="W264" s="291"/>
      <c r="X264" s="2"/>
      <c r="Y264" s="2"/>
      <c r="Z264" s="2"/>
      <c r="AA264" s="4"/>
    </row>
    <row r="265" spans="4:27">
      <c r="D265" s="2"/>
      <c r="E265" s="2"/>
      <c r="F265" s="2"/>
      <c r="G265" s="2"/>
      <c r="H265" s="2"/>
      <c r="I265" s="291"/>
      <c r="J265" s="291"/>
      <c r="K265" s="291"/>
      <c r="L265" s="291"/>
      <c r="M265" s="291"/>
      <c r="N265" s="291"/>
      <c r="O265" s="291"/>
      <c r="P265" s="291"/>
      <c r="Q265" s="291"/>
      <c r="R265" s="351"/>
      <c r="S265" s="351"/>
      <c r="T265" s="351"/>
      <c r="U265" s="291"/>
      <c r="V265" s="291"/>
      <c r="W265" s="291"/>
      <c r="X265" s="2"/>
      <c r="Y265" s="2"/>
      <c r="Z265" s="2"/>
      <c r="AA265" s="4"/>
    </row>
    <row r="266" spans="4:27">
      <c r="D266" s="2"/>
      <c r="E266" s="2"/>
      <c r="F266" s="2"/>
      <c r="G266" s="2"/>
      <c r="H266" s="2"/>
      <c r="I266" s="291"/>
      <c r="J266" s="291"/>
      <c r="K266" s="291"/>
      <c r="L266" s="291"/>
      <c r="M266" s="291"/>
      <c r="N266" s="291"/>
      <c r="O266" s="291"/>
      <c r="P266" s="291"/>
      <c r="Q266" s="291"/>
      <c r="R266" s="351"/>
      <c r="S266" s="351"/>
      <c r="T266" s="351"/>
      <c r="U266" s="291"/>
      <c r="V266" s="291"/>
      <c r="W266" s="291"/>
      <c r="X266" s="2"/>
      <c r="Y266" s="2"/>
      <c r="Z266" s="2"/>
      <c r="AA266" s="4"/>
    </row>
    <row r="267" spans="4:27">
      <c r="D267" s="2"/>
      <c r="E267" s="2"/>
      <c r="F267" s="2"/>
      <c r="G267" s="2"/>
      <c r="H267" s="2"/>
      <c r="I267" s="291"/>
      <c r="J267" s="291"/>
      <c r="K267" s="291"/>
      <c r="L267" s="291"/>
      <c r="M267" s="291"/>
      <c r="N267" s="291"/>
      <c r="O267" s="291"/>
      <c r="P267" s="291"/>
      <c r="Q267" s="291"/>
      <c r="R267" s="351"/>
      <c r="S267" s="351"/>
      <c r="T267" s="351"/>
      <c r="U267" s="291"/>
      <c r="V267" s="291"/>
      <c r="W267" s="291"/>
      <c r="X267" s="2"/>
      <c r="Y267" s="2"/>
      <c r="Z267" s="2"/>
      <c r="AA267" s="4"/>
    </row>
    <row r="268" spans="4:27">
      <c r="D268" s="2"/>
      <c r="E268" s="2"/>
      <c r="F268" s="2"/>
      <c r="G268" s="2"/>
      <c r="H268" s="2"/>
      <c r="I268" s="291"/>
      <c r="J268" s="291"/>
      <c r="K268" s="291"/>
      <c r="L268" s="291"/>
      <c r="M268" s="291"/>
      <c r="N268" s="291"/>
      <c r="O268" s="291"/>
      <c r="P268" s="291"/>
      <c r="Q268" s="291"/>
      <c r="R268" s="351"/>
      <c r="S268" s="351"/>
      <c r="T268" s="351"/>
      <c r="U268" s="291"/>
      <c r="V268" s="291"/>
      <c r="W268" s="291"/>
      <c r="X268" s="2"/>
      <c r="Y268" s="2"/>
      <c r="Z268" s="2"/>
      <c r="AA268" s="4"/>
    </row>
    <row r="269" spans="4:27">
      <c r="D269" s="2"/>
      <c r="E269" s="2"/>
      <c r="F269" s="2"/>
      <c r="G269" s="2"/>
      <c r="H269" s="2"/>
      <c r="I269" s="291"/>
      <c r="J269" s="291"/>
      <c r="K269" s="291"/>
      <c r="L269" s="291"/>
      <c r="M269" s="291"/>
      <c r="N269" s="291"/>
      <c r="O269" s="291"/>
      <c r="P269" s="291"/>
      <c r="Q269" s="291"/>
      <c r="R269" s="351"/>
      <c r="S269" s="351"/>
      <c r="T269" s="351"/>
      <c r="U269" s="291"/>
      <c r="V269" s="291"/>
      <c r="W269" s="291"/>
      <c r="X269" s="2"/>
      <c r="Y269" s="2"/>
      <c r="Z269" s="2"/>
      <c r="AA269" s="4"/>
    </row>
    <row r="270" spans="4:27">
      <c r="D270" s="2"/>
      <c r="E270" s="2"/>
      <c r="F270" s="2"/>
      <c r="G270" s="2"/>
      <c r="H270" s="2"/>
      <c r="I270" s="291"/>
      <c r="J270" s="291"/>
      <c r="K270" s="291"/>
      <c r="L270" s="291"/>
      <c r="M270" s="291"/>
      <c r="N270" s="291"/>
      <c r="O270" s="291"/>
      <c r="P270" s="291"/>
      <c r="Q270" s="291"/>
      <c r="R270" s="351"/>
      <c r="S270" s="351"/>
      <c r="T270" s="351"/>
      <c r="U270" s="291"/>
      <c r="V270" s="291"/>
      <c r="W270" s="291"/>
      <c r="X270" s="2"/>
      <c r="Y270" s="2"/>
      <c r="Z270" s="2"/>
      <c r="AA270" s="4"/>
    </row>
    <row r="271" spans="4:27">
      <c r="D271" s="2"/>
      <c r="E271" s="2"/>
      <c r="F271" s="2"/>
      <c r="G271" s="2"/>
      <c r="H271" s="2"/>
      <c r="I271" s="291"/>
      <c r="J271" s="291"/>
      <c r="K271" s="291"/>
      <c r="L271" s="291"/>
      <c r="M271" s="291"/>
      <c r="N271" s="291"/>
      <c r="O271" s="291"/>
      <c r="P271" s="291"/>
      <c r="Q271" s="291"/>
      <c r="R271" s="351"/>
      <c r="S271" s="351"/>
      <c r="T271" s="351"/>
      <c r="U271" s="291"/>
      <c r="V271" s="291"/>
      <c r="W271" s="291"/>
      <c r="X271" s="2"/>
      <c r="Y271" s="2"/>
      <c r="Z271" s="2"/>
      <c r="AA271" s="4"/>
    </row>
    <row r="272" spans="4:27">
      <c r="D272" s="2"/>
      <c r="E272" s="2"/>
      <c r="F272" s="2"/>
      <c r="G272" s="2"/>
      <c r="H272" s="2"/>
      <c r="I272" s="291"/>
      <c r="J272" s="291"/>
      <c r="K272" s="291"/>
      <c r="L272" s="291"/>
      <c r="M272" s="291"/>
      <c r="N272" s="291"/>
      <c r="O272" s="291"/>
      <c r="P272" s="291"/>
      <c r="Q272" s="291"/>
      <c r="R272" s="351"/>
      <c r="S272" s="351"/>
      <c r="T272" s="351"/>
      <c r="U272" s="291"/>
      <c r="V272" s="291"/>
      <c r="W272" s="291"/>
      <c r="X272" s="2"/>
      <c r="Y272" s="2"/>
      <c r="Z272" s="2"/>
      <c r="AA272" s="4"/>
    </row>
    <row r="273" spans="4:27">
      <c r="D273" s="2"/>
      <c r="E273" s="2"/>
      <c r="F273" s="2"/>
      <c r="G273" s="2"/>
      <c r="H273" s="2"/>
      <c r="I273" s="291"/>
      <c r="J273" s="291"/>
      <c r="K273" s="291"/>
      <c r="L273" s="291"/>
      <c r="M273" s="291"/>
      <c r="N273" s="291"/>
      <c r="O273" s="291"/>
      <c r="P273" s="291"/>
      <c r="Q273" s="291"/>
      <c r="R273" s="351"/>
      <c r="S273" s="351"/>
      <c r="T273" s="351"/>
      <c r="U273" s="291"/>
      <c r="V273" s="291"/>
      <c r="W273" s="291"/>
      <c r="X273" s="2"/>
      <c r="Y273" s="2"/>
      <c r="Z273" s="2"/>
      <c r="AA273" s="4"/>
    </row>
    <row r="274" spans="4:27">
      <c r="D274" s="2"/>
      <c r="E274" s="2"/>
      <c r="F274" s="2"/>
      <c r="G274" s="2"/>
      <c r="H274" s="2"/>
      <c r="I274" s="291"/>
      <c r="J274" s="291"/>
      <c r="K274" s="291"/>
      <c r="L274" s="291"/>
      <c r="M274" s="291"/>
      <c r="N274" s="291"/>
      <c r="O274" s="291"/>
      <c r="P274" s="291"/>
      <c r="Q274" s="291"/>
      <c r="R274" s="351"/>
      <c r="S274" s="351"/>
      <c r="T274" s="351"/>
      <c r="U274" s="291"/>
      <c r="V274" s="291"/>
      <c r="W274" s="291"/>
      <c r="X274" s="2"/>
      <c r="Y274" s="2"/>
      <c r="Z274" s="2"/>
      <c r="AA274" s="4"/>
    </row>
    <row r="275" spans="4:27">
      <c r="D275" s="2"/>
      <c r="E275" s="2"/>
      <c r="F275" s="2"/>
      <c r="G275" s="2"/>
      <c r="H275" s="2"/>
      <c r="I275" s="291"/>
      <c r="J275" s="291"/>
      <c r="K275" s="291"/>
      <c r="L275" s="291"/>
      <c r="M275" s="291"/>
      <c r="N275" s="291"/>
      <c r="O275" s="291"/>
      <c r="P275" s="291"/>
      <c r="Q275" s="291"/>
      <c r="R275" s="351"/>
      <c r="S275" s="351"/>
      <c r="T275" s="351"/>
      <c r="U275" s="291"/>
      <c r="V275" s="291"/>
      <c r="W275" s="291"/>
      <c r="X275" s="2"/>
      <c r="Y275" s="2"/>
      <c r="Z275" s="2"/>
      <c r="AA275" s="4"/>
    </row>
    <row r="276" spans="4:27">
      <c r="D276" s="2"/>
      <c r="E276" s="2"/>
      <c r="F276" s="2"/>
      <c r="G276" s="2"/>
      <c r="H276" s="2"/>
      <c r="I276" s="291"/>
      <c r="J276" s="291"/>
      <c r="K276" s="291"/>
      <c r="L276" s="291"/>
      <c r="M276" s="291"/>
      <c r="N276" s="291"/>
      <c r="O276" s="291"/>
      <c r="P276" s="291"/>
      <c r="Q276" s="291"/>
      <c r="R276" s="351"/>
      <c r="S276" s="351"/>
      <c r="T276" s="351"/>
      <c r="U276" s="291"/>
      <c r="V276" s="291"/>
      <c r="W276" s="291"/>
      <c r="X276" s="2"/>
      <c r="Y276" s="2"/>
      <c r="Z276" s="2"/>
      <c r="AA276" s="4"/>
    </row>
    <row r="277" spans="4:27">
      <c r="D277" s="2"/>
      <c r="E277" s="2"/>
      <c r="F277" s="2"/>
      <c r="G277" s="2"/>
      <c r="H277" s="2"/>
      <c r="I277" s="291"/>
      <c r="J277" s="291"/>
      <c r="K277" s="291"/>
      <c r="L277" s="291"/>
      <c r="M277" s="291"/>
      <c r="N277" s="291"/>
      <c r="O277" s="291"/>
      <c r="P277" s="291"/>
      <c r="Q277" s="291"/>
      <c r="R277" s="351"/>
      <c r="S277" s="351"/>
      <c r="T277" s="351"/>
      <c r="U277" s="291"/>
      <c r="V277" s="291"/>
      <c r="W277" s="291"/>
      <c r="X277" s="2"/>
      <c r="Y277" s="2"/>
      <c r="Z277" s="2"/>
      <c r="AA277" s="4"/>
    </row>
    <row r="278" spans="4:27">
      <c r="D278" s="2"/>
      <c r="E278" s="2"/>
      <c r="F278" s="2"/>
      <c r="G278" s="2"/>
      <c r="H278" s="2"/>
      <c r="I278" s="291"/>
      <c r="J278" s="291"/>
      <c r="K278" s="291"/>
      <c r="L278" s="291"/>
      <c r="M278" s="291"/>
      <c r="N278" s="291"/>
      <c r="O278" s="291"/>
      <c r="P278" s="291"/>
      <c r="Q278" s="291"/>
      <c r="R278" s="351"/>
      <c r="S278" s="351"/>
      <c r="T278" s="351"/>
      <c r="U278" s="291"/>
      <c r="V278" s="291"/>
      <c r="W278" s="291"/>
      <c r="X278" s="2"/>
      <c r="Y278" s="2"/>
      <c r="Z278" s="2"/>
      <c r="AA278" s="4"/>
    </row>
    <row r="279" spans="4:27">
      <c r="D279" s="2"/>
      <c r="E279" s="2"/>
      <c r="F279" s="2"/>
      <c r="G279" s="2"/>
      <c r="H279" s="2"/>
      <c r="I279" s="291"/>
      <c r="J279" s="291"/>
      <c r="K279" s="291"/>
      <c r="L279" s="291"/>
      <c r="M279" s="291"/>
      <c r="N279" s="291"/>
      <c r="O279" s="291"/>
      <c r="P279" s="291"/>
      <c r="Q279" s="291"/>
      <c r="R279" s="351"/>
      <c r="S279" s="351"/>
      <c r="T279" s="351"/>
      <c r="U279" s="291"/>
      <c r="V279" s="291"/>
      <c r="W279" s="291"/>
      <c r="X279" s="2"/>
      <c r="Y279" s="2"/>
      <c r="Z279" s="2"/>
      <c r="AA279" s="4"/>
    </row>
    <row r="280" spans="4:27">
      <c r="D280" s="2"/>
      <c r="E280" s="2"/>
      <c r="F280" s="2"/>
      <c r="G280" s="2"/>
      <c r="H280" s="2"/>
      <c r="I280" s="291"/>
      <c r="J280" s="291"/>
      <c r="K280" s="291"/>
      <c r="L280" s="291"/>
      <c r="M280" s="291"/>
      <c r="N280" s="291"/>
      <c r="O280" s="291"/>
      <c r="P280" s="291"/>
      <c r="Q280" s="291"/>
      <c r="R280" s="351"/>
      <c r="S280" s="351"/>
      <c r="T280" s="351"/>
      <c r="U280" s="291"/>
      <c r="V280" s="291"/>
      <c r="W280" s="291"/>
      <c r="X280" s="2"/>
      <c r="Y280" s="2"/>
      <c r="Z280" s="2"/>
      <c r="AA280" s="4"/>
    </row>
    <row r="281" spans="4:27">
      <c r="D281" s="2"/>
      <c r="E281" s="2"/>
      <c r="F281" s="2"/>
      <c r="G281" s="2"/>
      <c r="H281" s="2"/>
      <c r="I281" s="291"/>
      <c r="J281" s="291"/>
      <c r="K281" s="291"/>
      <c r="L281" s="291"/>
      <c r="M281" s="291"/>
      <c r="N281" s="291"/>
      <c r="O281" s="291"/>
      <c r="P281" s="291"/>
      <c r="Q281" s="291"/>
      <c r="R281" s="351"/>
      <c r="S281" s="351"/>
      <c r="T281" s="351"/>
      <c r="U281" s="291"/>
      <c r="V281" s="291"/>
      <c r="W281" s="291"/>
      <c r="X281" s="2"/>
      <c r="Y281" s="2"/>
      <c r="Z281" s="2"/>
      <c r="AA281" s="4"/>
    </row>
    <row r="282" spans="4:27">
      <c r="D282" s="2"/>
      <c r="E282" s="2"/>
      <c r="F282" s="2"/>
      <c r="G282" s="2"/>
      <c r="H282" s="2"/>
      <c r="I282" s="291"/>
      <c r="J282" s="291"/>
      <c r="K282" s="291"/>
      <c r="L282" s="291"/>
      <c r="M282" s="291"/>
      <c r="N282" s="291"/>
      <c r="O282" s="291"/>
      <c r="P282" s="291"/>
      <c r="Q282" s="291"/>
      <c r="R282" s="351"/>
      <c r="S282" s="351"/>
      <c r="T282" s="351"/>
      <c r="U282" s="291"/>
      <c r="V282" s="291"/>
      <c r="W282" s="291"/>
      <c r="X282" s="2"/>
      <c r="Y282" s="2"/>
      <c r="Z282" s="2"/>
      <c r="AA282" s="4"/>
    </row>
    <row r="283" spans="4:27">
      <c r="D283" s="2"/>
      <c r="E283" s="2"/>
      <c r="F283" s="2"/>
      <c r="G283" s="2"/>
      <c r="H283" s="2"/>
      <c r="I283" s="291"/>
      <c r="J283" s="291"/>
      <c r="K283" s="291"/>
      <c r="L283" s="291"/>
      <c r="M283" s="291"/>
      <c r="N283" s="291"/>
      <c r="O283" s="291"/>
      <c r="P283" s="291"/>
      <c r="Q283" s="291"/>
      <c r="R283" s="351"/>
      <c r="S283" s="351"/>
      <c r="T283" s="351"/>
      <c r="U283" s="291"/>
      <c r="V283" s="291"/>
      <c r="W283" s="291"/>
      <c r="X283" s="2"/>
      <c r="Y283" s="2"/>
      <c r="Z283" s="2"/>
      <c r="AA283" s="4"/>
    </row>
    <row r="284" spans="4:27">
      <c r="D284" s="2"/>
      <c r="E284" s="2"/>
      <c r="F284" s="2"/>
      <c r="G284" s="2"/>
      <c r="H284" s="2"/>
      <c r="I284" s="291"/>
      <c r="J284" s="291"/>
      <c r="K284" s="291"/>
      <c r="L284" s="291"/>
      <c r="M284" s="291"/>
      <c r="N284" s="291"/>
      <c r="O284" s="291"/>
      <c r="P284" s="291"/>
      <c r="Q284" s="291"/>
      <c r="R284" s="351"/>
      <c r="S284" s="351"/>
      <c r="T284" s="351"/>
      <c r="U284" s="291"/>
      <c r="V284" s="291"/>
      <c r="W284" s="291"/>
      <c r="X284" s="2"/>
      <c r="Y284" s="2"/>
      <c r="Z284" s="2"/>
      <c r="AA284" s="4"/>
    </row>
    <row r="285" spans="4:27">
      <c r="D285" s="2"/>
      <c r="E285" s="2"/>
      <c r="F285" s="2"/>
      <c r="G285" s="2"/>
      <c r="H285" s="2"/>
      <c r="I285" s="291"/>
      <c r="J285" s="291"/>
      <c r="K285" s="291"/>
      <c r="L285" s="291"/>
      <c r="M285" s="291"/>
      <c r="N285" s="291"/>
      <c r="O285" s="291"/>
      <c r="P285" s="291"/>
      <c r="Q285" s="291"/>
      <c r="R285" s="351"/>
      <c r="S285" s="351"/>
      <c r="T285" s="351"/>
      <c r="U285" s="291"/>
      <c r="V285" s="291"/>
      <c r="W285" s="291"/>
      <c r="X285" s="2"/>
      <c r="Y285" s="2"/>
      <c r="Z285" s="2"/>
      <c r="AA285" s="4"/>
    </row>
    <row r="286" spans="4:27">
      <c r="D286" s="2"/>
      <c r="E286" s="2"/>
      <c r="F286" s="2"/>
      <c r="G286" s="2"/>
      <c r="H286" s="2"/>
      <c r="I286" s="291"/>
      <c r="J286" s="291"/>
      <c r="K286" s="291"/>
      <c r="L286" s="291"/>
      <c r="M286" s="291"/>
      <c r="N286" s="291"/>
      <c r="O286" s="291"/>
      <c r="P286" s="291"/>
      <c r="Q286" s="291"/>
      <c r="R286" s="351"/>
      <c r="S286" s="351"/>
      <c r="T286" s="351"/>
      <c r="U286" s="291"/>
      <c r="V286" s="291"/>
      <c r="W286" s="291"/>
      <c r="X286" s="2"/>
      <c r="Y286" s="2"/>
      <c r="Z286" s="2"/>
      <c r="AA286" s="4"/>
    </row>
    <row r="287" spans="4:27">
      <c r="D287" s="2"/>
      <c r="E287" s="2"/>
      <c r="F287" s="2"/>
      <c r="G287" s="2"/>
      <c r="H287" s="2"/>
      <c r="I287" s="291"/>
      <c r="J287" s="291"/>
      <c r="K287" s="291"/>
      <c r="L287" s="291"/>
      <c r="M287" s="291"/>
      <c r="N287" s="291"/>
      <c r="O287" s="291"/>
      <c r="P287" s="291"/>
      <c r="Q287" s="291"/>
      <c r="R287" s="351"/>
      <c r="S287" s="351"/>
      <c r="T287" s="351"/>
      <c r="U287" s="291"/>
      <c r="V287" s="291"/>
      <c r="W287" s="291"/>
      <c r="X287" s="2"/>
      <c r="Y287" s="2"/>
      <c r="Z287" s="2"/>
      <c r="AA287" s="4"/>
    </row>
    <row r="288" spans="4:27">
      <c r="D288" s="2"/>
      <c r="E288" s="2"/>
      <c r="F288" s="2"/>
      <c r="G288" s="2"/>
      <c r="H288" s="2"/>
      <c r="I288" s="291"/>
      <c r="J288" s="291"/>
      <c r="K288" s="291"/>
      <c r="L288" s="291"/>
      <c r="M288" s="291"/>
      <c r="N288" s="291"/>
      <c r="O288" s="291"/>
      <c r="P288" s="291"/>
      <c r="Q288" s="291"/>
      <c r="R288" s="351"/>
      <c r="S288" s="351"/>
      <c r="T288" s="351"/>
      <c r="U288" s="291"/>
      <c r="V288" s="291"/>
      <c r="W288" s="291"/>
      <c r="X288" s="2"/>
      <c r="Y288" s="2"/>
      <c r="Z288" s="2"/>
      <c r="AA288" s="4"/>
    </row>
    <row r="289" spans="4:27">
      <c r="D289" s="2"/>
      <c r="E289" s="2"/>
      <c r="F289" s="2"/>
      <c r="G289" s="2"/>
      <c r="H289" s="2"/>
      <c r="I289" s="291"/>
      <c r="J289" s="291"/>
      <c r="K289" s="291"/>
      <c r="L289" s="291"/>
      <c r="M289" s="291"/>
      <c r="N289" s="291"/>
      <c r="O289" s="291"/>
      <c r="P289" s="291"/>
      <c r="Q289" s="291"/>
      <c r="R289" s="351"/>
      <c r="S289" s="351"/>
      <c r="T289" s="351"/>
      <c r="U289" s="291"/>
      <c r="V289" s="291"/>
      <c r="W289" s="291"/>
      <c r="X289" s="2"/>
      <c r="Y289" s="2"/>
      <c r="Z289" s="2"/>
      <c r="AA289" s="4"/>
    </row>
    <row r="290" spans="4:27">
      <c r="D290" s="2"/>
      <c r="E290" s="2"/>
      <c r="F290" s="2"/>
      <c r="G290" s="2"/>
      <c r="H290" s="2"/>
      <c r="I290" s="291"/>
      <c r="J290" s="291"/>
      <c r="K290" s="291"/>
      <c r="L290" s="291"/>
      <c r="M290" s="291"/>
      <c r="N290" s="291"/>
      <c r="O290" s="291"/>
      <c r="P290" s="291"/>
      <c r="Q290" s="291"/>
      <c r="R290" s="351"/>
      <c r="S290" s="351"/>
      <c r="T290" s="351"/>
      <c r="U290" s="291"/>
      <c r="V290" s="291"/>
      <c r="W290" s="291"/>
      <c r="X290" s="2"/>
      <c r="Y290" s="2"/>
      <c r="Z290" s="2"/>
      <c r="AA290" s="4"/>
    </row>
  </sheetData>
  <mergeCells count="30">
    <mergeCell ref="D7:D8"/>
    <mergeCell ref="E7:E8"/>
    <mergeCell ref="F7:H7"/>
    <mergeCell ref="J1:AA1"/>
    <mergeCell ref="J2:AA2"/>
    <mergeCell ref="J3:AA3"/>
    <mergeCell ref="J4:AA4"/>
    <mergeCell ref="J5:AA5"/>
    <mergeCell ref="A6:AA6"/>
    <mergeCell ref="R7:T7"/>
    <mergeCell ref="A7:A8"/>
    <mergeCell ref="B7:B8"/>
    <mergeCell ref="C7:C8"/>
    <mergeCell ref="A111:AA111"/>
    <mergeCell ref="AA7:AA8"/>
    <mergeCell ref="B10:AA10"/>
    <mergeCell ref="B11:AA11"/>
    <mergeCell ref="B72:C72"/>
    <mergeCell ref="B81:AA81"/>
    <mergeCell ref="B85:C85"/>
    <mergeCell ref="B100:C100"/>
    <mergeCell ref="B89:AA89"/>
    <mergeCell ref="B93:C93"/>
    <mergeCell ref="B96:AA96"/>
    <mergeCell ref="B98:C98"/>
    <mergeCell ref="U7:W7"/>
    <mergeCell ref="X7:Z7"/>
    <mergeCell ref="I7:K7"/>
    <mergeCell ref="L7:N7"/>
    <mergeCell ref="O7:Q7"/>
  </mergeCells>
  <phoneticPr fontId="28" type="noConversion"/>
  <pageMargins left="0.7" right="0.7" top="0.75" bottom="0.75" header="0.3" footer="0.3"/>
  <pageSetup paperSize="9" scale="48" orientation="landscape" r:id="rId1"/>
  <rowBreaks count="3" manualBreakCount="3">
    <brk id="13" max="16383" man="1"/>
    <brk id="96" max="42" man="1"/>
    <brk id="111" max="16383" man="1"/>
  </rowBreaks>
  <colBreaks count="1" manualBreakCount="1">
    <brk id="2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AF284"/>
  <sheetViews>
    <sheetView topLeftCell="A74" workbookViewId="0">
      <selection activeCell="A74" sqref="A1:IV65536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6.5703125" style="1" customWidth="1"/>
    <col min="8" max="8" width="9.28515625" style="1" customWidth="1"/>
    <col min="9" max="9" width="6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.28515625" style="1" customWidth="1"/>
    <col min="16" max="16" width="8" style="1" customWidth="1"/>
    <col min="17" max="17" width="10.28515625" style="1" customWidth="1"/>
    <col min="18" max="18" width="8.7109375" style="3" customWidth="1"/>
    <col min="19" max="19" width="44.5703125" style="5" customWidth="1"/>
    <col min="20" max="16384" width="9.140625" style="1"/>
  </cols>
  <sheetData>
    <row r="2" spans="1:32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119"/>
    </row>
    <row r="3" spans="1:32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119"/>
    </row>
    <row r="4" spans="1:32" s="3" customFormat="1" ht="23.2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119"/>
    </row>
    <row r="5" spans="1:32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9"/>
    </row>
    <row r="6" spans="1:32" s="3" customFormat="1" ht="60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119"/>
    </row>
    <row r="7" spans="1:32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119"/>
    </row>
    <row r="8" spans="1:32" s="3" customFormat="1" ht="9" customHeight="1">
      <c r="A8" s="117"/>
      <c r="S8" s="119"/>
    </row>
    <row r="9" spans="1:32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187</v>
      </c>
      <c r="P9" s="480"/>
      <c r="Q9" s="480"/>
      <c r="R9" s="478" t="s">
        <v>322</v>
      </c>
      <c r="S9" s="119"/>
    </row>
    <row r="10" spans="1:32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479"/>
      <c r="S10" s="119"/>
    </row>
    <row r="11" spans="1:32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19"/>
    </row>
    <row r="12" spans="1:32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7"/>
      <c r="S12" s="119"/>
    </row>
    <row r="13" spans="1:32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3"/>
      <c r="S13" s="123"/>
      <c r="T13" s="124"/>
      <c r="U13" s="124"/>
      <c r="V13" s="124"/>
      <c r="W13" s="124"/>
      <c r="X13" s="124"/>
      <c r="Y13" s="124"/>
      <c r="Z13" s="125"/>
      <c r="AA13" s="125"/>
      <c r="AB13" s="125"/>
      <c r="AC13" s="125"/>
      <c r="AD13" s="125"/>
      <c r="AE13" s="126"/>
      <c r="AF13" s="126"/>
    </row>
    <row r="14" spans="1:32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2"/>
      <c r="S14" s="133"/>
    </row>
    <row r="15" spans="1:32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>
        <v>0</v>
      </c>
      <c r="G15" s="137">
        <v>0</v>
      </c>
      <c r="H15" s="115">
        <v>0</v>
      </c>
      <c r="I15" s="136">
        <v>0</v>
      </c>
      <c r="J15" s="137">
        <v>0</v>
      </c>
      <c r="K15" s="115">
        <v>0</v>
      </c>
      <c r="L15" s="136">
        <v>0</v>
      </c>
      <c r="M15" s="137">
        <v>0</v>
      </c>
      <c r="N15" s="115">
        <v>0</v>
      </c>
      <c r="O15" s="136" t="s">
        <v>325</v>
      </c>
      <c r="P15" s="138" t="s">
        <v>338</v>
      </c>
      <c r="Q15" s="115">
        <v>6496</v>
      </c>
      <c r="R15" s="115">
        <f>H15+K15+Q15+N15</f>
        <v>6496</v>
      </c>
      <c r="S15" s="123" t="s">
        <v>197</v>
      </c>
    </row>
    <row r="16" spans="1:32" s="3" customFormat="1" ht="59.25" customHeight="1">
      <c r="A16" s="139" t="s">
        <v>61</v>
      </c>
      <c r="B16" s="140" t="s">
        <v>75</v>
      </c>
      <c r="C16" s="141" t="s">
        <v>76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 t="s">
        <v>326</v>
      </c>
      <c r="P16" s="146" t="s">
        <v>339</v>
      </c>
      <c r="Q16" s="145">
        <v>685</v>
      </c>
      <c r="R16" s="145">
        <f>H16+K16+Q16+N16</f>
        <v>685</v>
      </c>
      <c r="S16" s="123" t="s">
        <v>197</v>
      </c>
    </row>
    <row r="17" spans="1:19" s="153" customFormat="1">
      <c r="A17" s="134" t="s">
        <v>62</v>
      </c>
      <c r="B17" s="147" t="s">
        <v>79</v>
      </c>
      <c r="C17" s="148"/>
      <c r="D17" s="148"/>
      <c r="E17" s="148"/>
      <c r="F17" s="149">
        <v>0</v>
      </c>
      <c r="G17" s="150"/>
      <c r="H17" s="151">
        <f>H15+H16</f>
        <v>0</v>
      </c>
      <c r="I17" s="149">
        <v>0</v>
      </c>
      <c r="J17" s="150"/>
      <c r="K17" s="151">
        <f>K15+K16</f>
        <v>0</v>
      </c>
      <c r="L17" s="149">
        <v>0</v>
      </c>
      <c r="M17" s="150"/>
      <c r="N17" s="151">
        <f>N15+N16</f>
        <v>0</v>
      </c>
      <c r="O17" s="149">
        <v>52</v>
      </c>
      <c r="P17" s="150"/>
      <c r="Q17" s="151">
        <f>Q15+Q16</f>
        <v>7181</v>
      </c>
      <c r="R17" s="151">
        <f>R15+R16</f>
        <v>7181</v>
      </c>
      <c r="S17" s="152"/>
    </row>
    <row r="18" spans="1:19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7"/>
      <c r="S18" s="119"/>
    </row>
    <row r="19" spans="1:19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7"/>
      <c r="S19" s="119"/>
    </row>
    <row r="20" spans="1:19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327</v>
      </c>
      <c r="G20" s="113" t="s">
        <v>305</v>
      </c>
      <c r="H20" s="115">
        <v>177</v>
      </c>
      <c r="I20" s="76" t="s">
        <v>258</v>
      </c>
      <c r="J20" s="113" t="s">
        <v>313</v>
      </c>
      <c r="K20" s="115">
        <v>197</v>
      </c>
      <c r="L20" s="112" t="s">
        <v>328</v>
      </c>
      <c r="M20" s="113" t="s">
        <v>314</v>
      </c>
      <c r="N20" s="115">
        <v>427</v>
      </c>
      <c r="O20" s="112">
        <v>0</v>
      </c>
      <c r="P20" s="113">
        <v>0</v>
      </c>
      <c r="Q20" s="115">
        <v>0</v>
      </c>
      <c r="R20" s="115">
        <f t="shared" ref="R20:R25" si="0">H20+K20+Q20+N20</f>
        <v>801</v>
      </c>
      <c r="S20" s="119"/>
    </row>
    <row r="21" spans="1:19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112">
        <v>0</v>
      </c>
      <c r="P21" s="113">
        <v>0</v>
      </c>
      <c r="Q21" s="115">
        <v>0</v>
      </c>
      <c r="R21" s="115">
        <f t="shared" si="0"/>
        <v>0</v>
      </c>
      <c r="S21" s="119"/>
    </row>
    <row r="22" spans="1:19" s="3" customFormat="1" ht="70.5" customHeight="1">
      <c r="A22" s="134" t="s">
        <v>95</v>
      </c>
      <c r="B22" s="158" t="s">
        <v>83</v>
      </c>
      <c r="C22" s="135" t="s">
        <v>89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59">
        <v>0</v>
      </c>
      <c r="J22" s="160">
        <v>0</v>
      </c>
      <c r="K22" s="115">
        <v>0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15">
        <f>H22+K22+Q22+N22</f>
        <v>0</v>
      </c>
      <c r="S22" s="123"/>
    </row>
    <row r="23" spans="1:19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226</v>
      </c>
      <c r="H23" s="115">
        <v>140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15">
        <f>H23+K23+Q23+N23</f>
        <v>140</v>
      </c>
      <c r="S23" s="119"/>
    </row>
    <row r="24" spans="1:19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15">
        <f t="shared" si="0"/>
        <v>0</v>
      </c>
      <c r="S24" s="119"/>
    </row>
    <row r="25" spans="1:19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159">
        <v>0</v>
      </c>
      <c r="G25" s="160">
        <v>0</v>
      </c>
      <c r="H25" s="115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115">
        <f t="shared" si="0"/>
        <v>0</v>
      </c>
      <c r="S25" s="119"/>
    </row>
    <row r="26" spans="1:19" s="153" customFormat="1">
      <c r="A26" s="134" t="s">
        <v>99</v>
      </c>
      <c r="B26" s="147" t="s">
        <v>122</v>
      </c>
      <c r="C26" s="148"/>
      <c r="D26" s="148"/>
      <c r="E26" s="148"/>
      <c r="F26" s="149">
        <v>3</v>
      </c>
      <c r="G26" s="150"/>
      <c r="H26" s="161">
        <f>H20+H21+H22+H25+H24+H23</f>
        <v>317</v>
      </c>
      <c r="I26" s="159">
        <v>1</v>
      </c>
      <c r="J26" s="160">
        <v>0</v>
      </c>
      <c r="K26" s="161">
        <f>K20+K21+K22+K25+K24+K23</f>
        <v>197</v>
      </c>
      <c r="L26" s="162">
        <v>5</v>
      </c>
      <c r="M26" s="163"/>
      <c r="N26" s="161">
        <f>N20+N21+N22+N25+N24+N23</f>
        <v>427</v>
      </c>
      <c r="O26" s="162">
        <v>0</v>
      </c>
      <c r="P26" s="163"/>
      <c r="Q26" s="161">
        <f>Q20+Q21+Q22+Q25+Q24</f>
        <v>0</v>
      </c>
      <c r="R26" s="161">
        <f>SUM(R20:R25)</f>
        <v>941</v>
      </c>
      <c r="S26" s="152"/>
    </row>
    <row r="27" spans="1:19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155"/>
      <c r="P27" s="156"/>
      <c r="Q27" s="157"/>
      <c r="R27" s="157"/>
      <c r="S27" s="119"/>
    </row>
    <row r="28" spans="1:19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59">
        <v>0</v>
      </c>
      <c r="G28" s="160">
        <v>0</v>
      </c>
      <c r="H28" s="115">
        <v>0</v>
      </c>
      <c r="I28" s="159">
        <v>0</v>
      </c>
      <c r="J28" s="160">
        <v>0</v>
      </c>
      <c r="K28" s="115">
        <v>0</v>
      </c>
      <c r="L28" s="159">
        <v>0</v>
      </c>
      <c r="M28" s="160">
        <v>0</v>
      </c>
      <c r="N28" s="115">
        <v>0</v>
      </c>
      <c r="O28" s="112">
        <v>0</v>
      </c>
      <c r="P28" s="113">
        <v>0</v>
      </c>
      <c r="Q28" s="114">
        <v>0</v>
      </c>
      <c r="R28" s="115">
        <f>H28+K28+Q28+N28</f>
        <v>0</v>
      </c>
      <c r="S28" s="119"/>
    </row>
    <row r="29" spans="1:19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112">
        <v>0</v>
      </c>
      <c r="P29" s="113">
        <v>0</v>
      </c>
      <c r="Q29" s="114">
        <v>0</v>
      </c>
      <c r="R29" s="115">
        <f>H29+K29+Q29+N29</f>
        <v>0</v>
      </c>
      <c r="S29" s="119"/>
    </row>
    <row r="30" spans="1:19" s="3" customFormat="1" ht="69" customHeight="1">
      <c r="A30" s="134" t="s">
        <v>107</v>
      </c>
      <c r="B30" s="72" t="s">
        <v>83</v>
      </c>
      <c r="C30" s="135" t="s">
        <v>105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59">
        <v>0</v>
      </c>
      <c r="J30" s="160">
        <v>0</v>
      </c>
      <c r="K30" s="115">
        <v>0</v>
      </c>
      <c r="L30" s="159">
        <v>0</v>
      </c>
      <c r="M30" s="160">
        <v>0</v>
      </c>
      <c r="N30" s="115">
        <v>0</v>
      </c>
      <c r="O30" s="112">
        <v>0</v>
      </c>
      <c r="P30" s="113">
        <v>0</v>
      </c>
      <c r="Q30" s="114">
        <v>0</v>
      </c>
      <c r="R30" s="115">
        <f>H30+K30+Q30+N30</f>
        <v>0</v>
      </c>
      <c r="S30" s="119"/>
    </row>
    <row r="31" spans="1:19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0</v>
      </c>
      <c r="G31" s="165"/>
      <c r="H31" s="166">
        <f>H28+H29+H30</f>
        <v>0</v>
      </c>
      <c r="I31" s="164">
        <v>0</v>
      </c>
      <c r="J31" s="165"/>
      <c r="K31" s="166">
        <f>K28+K29+K30</f>
        <v>0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7">
        <f>SUM(R28:R30)</f>
        <v>0</v>
      </c>
      <c r="S31" s="152"/>
    </row>
    <row r="32" spans="1:19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155"/>
      <c r="P32" s="156"/>
      <c r="Q32" s="157"/>
      <c r="R32" s="157"/>
      <c r="S32" s="119"/>
    </row>
    <row r="33" spans="1:19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330</v>
      </c>
      <c r="G33" s="113" t="s">
        <v>306</v>
      </c>
      <c r="H33" s="114">
        <v>250</v>
      </c>
      <c r="I33" s="112" t="s">
        <v>330</v>
      </c>
      <c r="J33" s="113" t="s">
        <v>315</v>
      </c>
      <c r="K33" s="114">
        <v>230</v>
      </c>
      <c r="L33" s="159">
        <v>0</v>
      </c>
      <c r="M33" s="160">
        <v>0</v>
      </c>
      <c r="N33" s="115">
        <v>0</v>
      </c>
      <c r="O33" s="112">
        <v>0</v>
      </c>
      <c r="P33" s="113">
        <v>0</v>
      </c>
      <c r="Q33" s="114">
        <v>0</v>
      </c>
      <c r="R33" s="115">
        <f>H33+K33+Q33+N33</f>
        <v>480</v>
      </c>
      <c r="S33" s="119"/>
    </row>
    <row r="34" spans="1:19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112">
        <v>0</v>
      </c>
      <c r="P34" s="113">
        <v>0</v>
      </c>
      <c r="Q34" s="114">
        <v>0</v>
      </c>
      <c r="R34" s="115">
        <f>H34+K34+Q34+N34</f>
        <v>0</v>
      </c>
      <c r="S34" s="119"/>
    </row>
    <row r="35" spans="1:19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5">
        <f>H35+K35+Q35+N35</f>
        <v>0</v>
      </c>
      <c r="S35" s="119"/>
    </row>
    <row r="36" spans="1:19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5">
        <f>H36+K36+Q36+N36</f>
        <v>0</v>
      </c>
      <c r="S36" s="119"/>
    </row>
    <row r="37" spans="1:19" s="3" customFormat="1" ht="71.25" customHeight="1">
      <c r="A37" s="134" t="s">
        <v>117</v>
      </c>
      <c r="B37" s="72" t="s">
        <v>86</v>
      </c>
      <c r="C37" s="135" t="s">
        <v>317</v>
      </c>
      <c r="D37" s="113" t="s">
        <v>70</v>
      </c>
      <c r="E37" s="135" t="s">
        <v>69</v>
      </c>
      <c r="F37" s="159">
        <v>0</v>
      </c>
      <c r="G37" s="160">
        <v>0</v>
      </c>
      <c r="H37" s="115">
        <v>0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5">
        <f>H37+K37+Q37+N37</f>
        <v>0</v>
      </c>
      <c r="S37" s="119"/>
    </row>
    <row r="38" spans="1:19" s="153" customFormat="1">
      <c r="A38" s="134" t="s">
        <v>118</v>
      </c>
      <c r="B38" s="147" t="s">
        <v>123</v>
      </c>
      <c r="C38" s="148"/>
      <c r="D38" s="148"/>
      <c r="E38" s="148"/>
      <c r="F38" s="164">
        <v>1</v>
      </c>
      <c r="G38" s="165"/>
      <c r="H38" s="166">
        <f>H33+H34+H35+H36+H37</f>
        <v>250</v>
      </c>
      <c r="I38" s="164">
        <v>1</v>
      </c>
      <c r="J38" s="165"/>
      <c r="K38" s="166">
        <f>K33+K34+K35+K36+K37</f>
        <v>230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0</v>
      </c>
      <c r="R38" s="167">
        <f>SUM(R33:R37)</f>
        <v>480</v>
      </c>
      <c r="S38" s="152"/>
    </row>
    <row r="39" spans="1:19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112"/>
      <c r="P39" s="113"/>
      <c r="Q39" s="114"/>
      <c r="R39" s="114"/>
      <c r="S39" s="119"/>
    </row>
    <row r="40" spans="1:19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59">
        <v>0</v>
      </c>
      <c r="J40" s="160">
        <v>0</v>
      </c>
      <c r="K40" s="115">
        <v>0</v>
      </c>
      <c r="L40" s="159">
        <v>0</v>
      </c>
      <c r="M40" s="160">
        <v>0</v>
      </c>
      <c r="N40" s="115">
        <v>0</v>
      </c>
      <c r="O40" s="112">
        <v>0</v>
      </c>
      <c r="P40" s="113">
        <v>0</v>
      </c>
      <c r="Q40" s="114">
        <v>0</v>
      </c>
      <c r="R40" s="115">
        <f>H40+K40+Q40+N40</f>
        <v>0</v>
      </c>
      <c r="S40" s="119"/>
    </row>
    <row r="41" spans="1:19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112">
        <v>0</v>
      </c>
      <c r="P41" s="113">
        <v>0</v>
      </c>
      <c r="Q41" s="114">
        <v>0</v>
      </c>
      <c r="R41" s="115">
        <f>H41+K41+Q41+N41</f>
        <v>0</v>
      </c>
      <c r="S41" s="119"/>
    </row>
    <row r="42" spans="1:19" s="3" customFormat="1" ht="86.25" customHeight="1">
      <c r="A42" s="134" t="s">
        <v>134</v>
      </c>
      <c r="B42" s="72" t="s">
        <v>83</v>
      </c>
      <c r="C42" s="135" t="s">
        <v>89</v>
      </c>
      <c r="D42" s="113" t="s">
        <v>280</v>
      </c>
      <c r="E42" s="135" t="s">
        <v>69</v>
      </c>
      <c r="F42" s="159">
        <v>0</v>
      </c>
      <c r="G42" s="160">
        <v>0</v>
      </c>
      <c r="H42" s="115">
        <v>0</v>
      </c>
      <c r="I42" s="159">
        <v>0</v>
      </c>
      <c r="J42" s="160">
        <v>0</v>
      </c>
      <c r="K42" s="115">
        <v>0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5">
        <f>H42+K42+Q42+N42</f>
        <v>0</v>
      </c>
      <c r="S42" s="119"/>
    </row>
    <row r="43" spans="1:19" s="153" customFormat="1">
      <c r="A43" s="134" t="s">
        <v>135</v>
      </c>
      <c r="B43" s="147" t="s">
        <v>123</v>
      </c>
      <c r="C43" s="148"/>
      <c r="D43" s="148"/>
      <c r="E43" s="148"/>
      <c r="F43" s="164">
        <v>0</v>
      </c>
      <c r="G43" s="165"/>
      <c r="H43" s="166">
        <f>H40+H41+H42</f>
        <v>0</v>
      </c>
      <c r="I43" s="164">
        <v>0</v>
      </c>
      <c r="J43" s="165"/>
      <c r="K43" s="166">
        <f>K40+K41+K42</f>
        <v>0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7">
        <f>SUM(R40:R42)</f>
        <v>0</v>
      </c>
      <c r="S43" s="152"/>
    </row>
    <row r="44" spans="1:19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112"/>
      <c r="P44" s="113"/>
      <c r="Q44" s="114"/>
      <c r="R44" s="114"/>
      <c r="S44" s="119"/>
    </row>
    <row r="45" spans="1:19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112">
        <v>0</v>
      </c>
      <c r="P45" s="113">
        <v>0</v>
      </c>
      <c r="Q45" s="114">
        <v>0</v>
      </c>
      <c r="R45" s="115">
        <f>H45+K45+Q45+N45</f>
        <v>0</v>
      </c>
      <c r="S45" s="119"/>
    </row>
    <row r="46" spans="1:19" s="3" customFormat="1" ht="70.5" customHeight="1">
      <c r="A46" s="134" t="s">
        <v>138</v>
      </c>
      <c r="B46" s="72" t="s">
        <v>127</v>
      </c>
      <c r="C46" s="135" t="s">
        <v>89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2">
        <v>0</v>
      </c>
      <c r="J46" s="113">
        <v>0</v>
      </c>
      <c r="K46" s="114">
        <v>0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5">
        <f>H46+K46+Q46+N46</f>
        <v>0</v>
      </c>
      <c r="S46" s="119"/>
    </row>
    <row r="47" spans="1:19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112">
        <v>0</v>
      </c>
      <c r="P47" s="113">
        <v>0</v>
      </c>
      <c r="Q47" s="114">
        <v>0</v>
      </c>
      <c r="R47" s="115">
        <f>H47+K47+Q47+N47</f>
        <v>0</v>
      </c>
      <c r="S47" s="119"/>
    </row>
    <row r="48" spans="1:19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5">
        <f>H48+K48+Q48</f>
        <v>0</v>
      </c>
      <c r="S48" s="119"/>
    </row>
    <row r="49" spans="1:19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0</v>
      </c>
      <c r="J49" s="165"/>
      <c r="K49" s="166">
        <f>+K45+K46+K47+K48</f>
        <v>0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7">
        <f>SUM(R45:R47)</f>
        <v>0</v>
      </c>
      <c r="S49" s="152"/>
    </row>
    <row r="50" spans="1:19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112"/>
      <c r="P50" s="113"/>
      <c r="Q50" s="114"/>
      <c r="R50" s="114"/>
      <c r="S50" s="119"/>
    </row>
    <row r="51" spans="1:19" s="3" customFormat="1" ht="48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59">
        <v>0</v>
      </c>
      <c r="G51" s="160">
        <v>0</v>
      </c>
      <c r="H51" s="115">
        <v>0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112">
        <v>0</v>
      </c>
      <c r="P51" s="113">
        <v>0</v>
      </c>
      <c r="Q51" s="114">
        <v>0</v>
      </c>
      <c r="R51" s="115">
        <f>H51+K51+Q51+N51</f>
        <v>0</v>
      </c>
      <c r="S51" s="119"/>
    </row>
    <row r="52" spans="1:19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112">
        <v>0</v>
      </c>
      <c r="P52" s="113">
        <v>0</v>
      </c>
      <c r="Q52" s="114">
        <v>0</v>
      </c>
      <c r="R52" s="115">
        <f>H52+K52+Q52+N52</f>
        <v>0</v>
      </c>
      <c r="S52" s="119"/>
    </row>
    <row r="53" spans="1:19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5">
        <f>H53+K53+Q53+N53</f>
        <v>0</v>
      </c>
      <c r="S53" s="119"/>
    </row>
    <row r="54" spans="1:19" s="153" customFormat="1">
      <c r="A54" s="134" t="s">
        <v>143</v>
      </c>
      <c r="B54" s="147" t="s">
        <v>123</v>
      </c>
      <c r="C54" s="148"/>
      <c r="D54" s="148"/>
      <c r="E54" s="148"/>
      <c r="F54" s="149">
        <v>0</v>
      </c>
      <c r="G54" s="150"/>
      <c r="H54" s="151">
        <f>H51+H52+H53</f>
        <v>0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</f>
        <v>0</v>
      </c>
      <c r="R54" s="151">
        <f>R51+R52+R53</f>
        <v>0</v>
      </c>
      <c r="S54" s="152"/>
    </row>
    <row r="55" spans="1:19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112"/>
      <c r="P55" s="113"/>
      <c r="Q55" s="114"/>
      <c r="R55" s="114"/>
      <c r="S55" s="119"/>
    </row>
    <row r="56" spans="1:19" s="3" customFormat="1" ht="84.75" customHeight="1">
      <c r="A56" s="134" t="s">
        <v>296</v>
      </c>
      <c r="B56" s="72" t="s">
        <v>131</v>
      </c>
      <c r="C56" s="135" t="s">
        <v>89</v>
      </c>
      <c r="D56" s="113" t="s">
        <v>280</v>
      </c>
      <c r="E56" s="135" t="s">
        <v>69</v>
      </c>
      <c r="F56" s="112">
        <v>0</v>
      </c>
      <c r="G56" s="113">
        <v>0</v>
      </c>
      <c r="H56" s="114">
        <v>0</v>
      </c>
      <c r="I56" s="112">
        <v>0</v>
      </c>
      <c r="J56" s="113">
        <v>0</v>
      </c>
      <c r="K56" s="114">
        <v>0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5">
        <f>H56+K56+Q56+N56</f>
        <v>0</v>
      </c>
      <c r="S56" s="119"/>
    </row>
    <row r="57" spans="1:19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0</v>
      </c>
      <c r="J57" s="150"/>
      <c r="K57" s="151">
        <f>K56</f>
        <v>0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67">
        <f>SUM(R56)</f>
        <v>0</v>
      </c>
      <c r="S57" s="152"/>
    </row>
    <row r="58" spans="1:19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112"/>
      <c r="P58" s="113"/>
      <c r="Q58" s="114"/>
      <c r="R58" s="114"/>
      <c r="S58" s="119"/>
    </row>
    <row r="59" spans="1:19" s="3" customFormat="1" ht="69" customHeight="1">
      <c r="A59" s="134" t="s">
        <v>147</v>
      </c>
      <c r="B59" s="72" t="s">
        <v>193</v>
      </c>
      <c r="C59" s="135" t="s">
        <v>124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>
        <v>0</v>
      </c>
      <c r="J59" s="113">
        <v>0</v>
      </c>
      <c r="K59" s="114">
        <v>0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5">
        <f>H59+K59+Q59+N59</f>
        <v>0</v>
      </c>
      <c r="S59" s="119"/>
    </row>
    <row r="60" spans="1:19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0</v>
      </c>
      <c r="J60" s="150"/>
      <c r="K60" s="151">
        <f>K59</f>
        <v>0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67">
        <f>SUM(R59)</f>
        <v>0</v>
      </c>
      <c r="S60" s="152"/>
    </row>
    <row r="61" spans="1:19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112"/>
      <c r="P61" s="113"/>
      <c r="Q61" s="114"/>
      <c r="R61" s="114"/>
      <c r="S61" s="119"/>
    </row>
    <row r="62" spans="1:19" s="3" customFormat="1" ht="69" customHeight="1">
      <c r="A62" s="134" t="s">
        <v>205</v>
      </c>
      <c r="B62" s="72" t="s">
        <v>131</v>
      </c>
      <c r="C62" s="135" t="s">
        <v>89</v>
      </c>
      <c r="D62" s="113" t="s">
        <v>70</v>
      </c>
      <c r="E62" s="135" t="s">
        <v>69</v>
      </c>
      <c r="F62" s="112" t="s">
        <v>331</v>
      </c>
      <c r="G62" s="113" t="s">
        <v>308</v>
      </c>
      <c r="H62" s="114">
        <v>417</v>
      </c>
      <c r="I62" s="112" t="s">
        <v>331</v>
      </c>
      <c r="J62" s="113" t="s">
        <v>308</v>
      </c>
      <c r="K62" s="114">
        <v>417</v>
      </c>
      <c r="L62" s="112" t="s">
        <v>331</v>
      </c>
      <c r="M62" s="113" t="s">
        <v>308</v>
      </c>
      <c r="N62" s="114">
        <v>417</v>
      </c>
      <c r="O62" s="112">
        <v>0</v>
      </c>
      <c r="P62" s="113">
        <v>0</v>
      </c>
      <c r="Q62" s="114">
        <v>0</v>
      </c>
      <c r="R62" s="115">
        <f>H62+K62+Q62+N62</f>
        <v>1251</v>
      </c>
      <c r="S62" s="119"/>
    </row>
    <row r="63" spans="1:19" s="153" customFormat="1">
      <c r="A63" s="134" t="s">
        <v>206</v>
      </c>
      <c r="B63" s="147" t="s">
        <v>123</v>
      </c>
      <c r="C63" s="148"/>
      <c r="D63" s="148"/>
      <c r="E63" s="148"/>
      <c r="F63" s="149">
        <v>2</v>
      </c>
      <c r="G63" s="150"/>
      <c r="H63" s="151">
        <f>H62</f>
        <v>417</v>
      </c>
      <c r="I63" s="149">
        <v>2</v>
      </c>
      <c r="J63" s="150"/>
      <c r="K63" s="151">
        <f>K62</f>
        <v>417</v>
      </c>
      <c r="L63" s="149">
        <v>2</v>
      </c>
      <c r="M63" s="150"/>
      <c r="N63" s="151">
        <f>N62</f>
        <v>417</v>
      </c>
      <c r="O63" s="149">
        <v>0</v>
      </c>
      <c r="P63" s="150"/>
      <c r="Q63" s="151">
        <f>Q62</f>
        <v>0</v>
      </c>
      <c r="R63" s="167">
        <f>SUM(R62)</f>
        <v>1251</v>
      </c>
      <c r="S63" s="152"/>
    </row>
    <row r="64" spans="1:19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112"/>
      <c r="P64" s="113"/>
      <c r="Q64" s="114"/>
      <c r="R64" s="114"/>
      <c r="S64" s="119"/>
    </row>
    <row r="65" spans="1:32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112">
        <v>0</v>
      </c>
      <c r="J65" s="113">
        <v>0</v>
      </c>
      <c r="K65" s="114">
        <v>0</v>
      </c>
      <c r="L65" s="112">
        <v>0</v>
      </c>
      <c r="M65" s="113">
        <v>0</v>
      </c>
      <c r="N65" s="114">
        <v>0</v>
      </c>
      <c r="O65" s="112">
        <v>0</v>
      </c>
      <c r="P65" s="113">
        <v>0</v>
      </c>
      <c r="Q65" s="114">
        <v>0</v>
      </c>
      <c r="R65" s="115">
        <f>H65+K65+Q65+N65</f>
        <v>0</v>
      </c>
      <c r="S65" s="119"/>
    </row>
    <row r="66" spans="1:32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151">
        <f>K65</f>
        <v>0</v>
      </c>
      <c r="L66" s="149">
        <v>0</v>
      </c>
      <c r="M66" s="149"/>
      <c r="N66" s="151">
        <f>N65</f>
        <v>0</v>
      </c>
      <c r="O66" s="149">
        <v>0</v>
      </c>
      <c r="P66" s="149"/>
      <c r="Q66" s="151">
        <f>Q65</f>
        <v>0</v>
      </c>
      <c r="R66" s="167">
        <f>SUM(R65)</f>
        <v>0</v>
      </c>
      <c r="S66" s="152"/>
    </row>
    <row r="67" spans="1:32" s="153" customFormat="1" ht="69.75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112">
        <v>0</v>
      </c>
      <c r="P67" s="113">
        <v>0</v>
      </c>
      <c r="Q67" s="114">
        <v>0</v>
      </c>
      <c r="R67" s="115">
        <f>H67+K67+Q67+N67</f>
        <v>0</v>
      </c>
      <c r="S67" s="169"/>
    </row>
    <row r="68" spans="1:32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149"/>
      <c r="P68" s="149"/>
      <c r="Q68" s="151">
        <f>Q67</f>
        <v>0</v>
      </c>
      <c r="R68" s="167">
        <f>R67</f>
        <v>0</v>
      </c>
      <c r="S68" s="152"/>
    </row>
    <row r="69" spans="1:32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171">
        <f>H26+H31+H43+H49+H54+H38+H60+H57+H63+H66+H68</f>
        <v>984</v>
      </c>
      <c r="I69" s="172"/>
      <c r="J69" s="173"/>
      <c r="K69" s="171">
        <f>K26+K31+K43+K49+K54+K38+K60+K57+K63+K66+K68</f>
        <v>844</v>
      </c>
      <c r="L69" s="172"/>
      <c r="M69" s="172"/>
      <c r="N69" s="171">
        <f>N26+N31+N43+N49+N54+N38+N60+N57+N63+N66+N68</f>
        <v>844</v>
      </c>
      <c r="O69" s="172"/>
      <c r="P69" s="172"/>
      <c r="Q69" s="171">
        <f>Q26+Q31+Q43+Q49+Q54+Q38+Q60+Q57+Q63+Q66</f>
        <v>0</v>
      </c>
      <c r="R69" s="171">
        <f>R26+R31+R43+R49+R54+R38+R60+R57+R63+R66+R68</f>
        <v>2672</v>
      </c>
      <c r="S69" s="119"/>
    </row>
    <row r="70" spans="1:32" s="179" customFormat="1" ht="29.2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166">
        <f>H71+H72+H73+H74+H76+H78+H75+H77</f>
        <v>984</v>
      </c>
      <c r="I70" s="175"/>
      <c r="J70" s="176"/>
      <c r="K70" s="177">
        <f>K71+K72+K73+K74+K76+K78+K75+K77</f>
        <v>844</v>
      </c>
      <c r="L70" s="175"/>
      <c r="M70" s="175"/>
      <c r="N70" s="166">
        <f>N71+N72+N73+N74+N76+N78+N75+N77</f>
        <v>844</v>
      </c>
      <c r="O70" s="175"/>
      <c r="P70" s="175"/>
      <c r="Q70" s="166">
        <f>Q71+Q72+Q73+Q74+Q76+Q78+Q75+Q77</f>
        <v>7181</v>
      </c>
      <c r="R70" s="166">
        <f>Q70+N70+K70+H70</f>
        <v>9853</v>
      </c>
      <c r="S70" s="178"/>
    </row>
    <row r="71" spans="1:32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114">
        <f>H15+H16</f>
        <v>0</v>
      </c>
      <c r="I71" s="112"/>
      <c r="J71" s="113"/>
      <c r="K71" s="182">
        <f>K15+K16</f>
        <v>0</v>
      </c>
      <c r="L71" s="112"/>
      <c r="M71" s="112"/>
      <c r="N71" s="114">
        <f>N15+N16</f>
        <v>0</v>
      </c>
      <c r="O71" s="112"/>
      <c r="P71" s="112"/>
      <c r="Q71" s="114">
        <f>Q15+Q16</f>
        <v>7181</v>
      </c>
      <c r="R71" s="114">
        <f>R15+R16</f>
        <v>7181</v>
      </c>
      <c r="S71" s="183"/>
    </row>
    <row r="72" spans="1:32" s="3" customFormat="1" ht="25.5">
      <c r="A72" s="134" t="s">
        <v>153</v>
      </c>
      <c r="B72" s="72" t="s">
        <v>87</v>
      </c>
      <c r="C72" s="172"/>
      <c r="D72" s="155"/>
      <c r="E72" s="155"/>
      <c r="F72" s="159"/>
      <c r="G72" s="159"/>
      <c r="H72" s="115">
        <f>H20+H28+H33+H40+H45+H51+H59</f>
        <v>427</v>
      </c>
      <c r="I72" s="159"/>
      <c r="J72" s="160"/>
      <c r="K72" s="185">
        <f>K20+K28+K33+K40+K45+K51+K59</f>
        <v>427</v>
      </c>
      <c r="L72" s="159"/>
      <c r="M72" s="159"/>
      <c r="N72" s="115">
        <f>N20+N28+N33+N40+N45+N51+N59</f>
        <v>427</v>
      </c>
      <c r="O72" s="159"/>
      <c r="P72" s="159"/>
      <c r="Q72" s="115">
        <f>Q20+Q28+Q33+Q40+Q45+Q51+Q59</f>
        <v>0</v>
      </c>
      <c r="R72" s="115">
        <f>R20+R28+R33+R40+R45+R51+R59</f>
        <v>1281</v>
      </c>
      <c r="S72" s="119"/>
    </row>
    <row r="73" spans="1:32" s="3" customFormat="1" ht="25.5">
      <c r="A73" s="134" t="s">
        <v>154</v>
      </c>
      <c r="B73" s="72" t="s">
        <v>88</v>
      </c>
      <c r="C73" s="172"/>
      <c r="D73" s="155"/>
      <c r="E73" s="155"/>
      <c r="F73" s="159"/>
      <c r="G73" s="159"/>
      <c r="H73" s="115">
        <f>H21+H29+H34+H41+H47+H52</f>
        <v>0</v>
      </c>
      <c r="I73" s="159"/>
      <c r="J73" s="160"/>
      <c r="K73" s="185">
        <f>K21+K29+K34+K41+K47+K52</f>
        <v>0</v>
      </c>
      <c r="L73" s="159"/>
      <c r="M73" s="159"/>
      <c r="N73" s="115">
        <f>N21+N29+N34+N41+N47+N52</f>
        <v>0</v>
      </c>
      <c r="O73" s="159"/>
      <c r="P73" s="159"/>
      <c r="Q73" s="115">
        <f>Q21+Q29+Q34+Q41+Q47+Q52</f>
        <v>0</v>
      </c>
      <c r="R73" s="115">
        <f>R21+R29+R34+R41+R47+R52</f>
        <v>0</v>
      </c>
      <c r="S73" s="119"/>
    </row>
    <row r="74" spans="1:32" s="3" customFormat="1" ht="25.5">
      <c r="A74" s="134" t="s">
        <v>155</v>
      </c>
      <c r="B74" s="72" t="s">
        <v>89</v>
      </c>
      <c r="C74" s="172"/>
      <c r="D74" s="155"/>
      <c r="E74" s="155"/>
      <c r="F74" s="159"/>
      <c r="G74" s="159"/>
      <c r="H74" s="115">
        <f>H22+H30+H35+H42+H46+H56+H62+H65+H53+H67</f>
        <v>417</v>
      </c>
      <c r="I74" s="159"/>
      <c r="J74" s="160"/>
      <c r="K74" s="115">
        <f>K22+K30+K35+K42+K46+K56+K62+K65+K53+K67</f>
        <v>417</v>
      </c>
      <c r="L74" s="159"/>
      <c r="M74" s="159"/>
      <c r="N74" s="115">
        <f>N22+N30+N35+N42+N46+N56+N62+N65+N53+N67</f>
        <v>417</v>
      </c>
      <c r="O74" s="159"/>
      <c r="P74" s="159"/>
      <c r="Q74" s="115">
        <f>Q22+Q30+Q35+Q42+Q46+Q56+Q62+Q65</f>
        <v>0</v>
      </c>
      <c r="R74" s="115">
        <f>R22+R30+R35+R42+R46+R56+R62+R65</f>
        <v>1251</v>
      </c>
      <c r="S74" s="119"/>
    </row>
    <row r="75" spans="1:32" s="3" customFormat="1" ht="40.5" customHeight="1">
      <c r="A75" s="134" t="s">
        <v>194</v>
      </c>
      <c r="B75" s="72" t="s">
        <v>318</v>
      </c>
      <c r="C75" s="155"/>
      <c r="D75" s="155"/>
      <c r="E75" s="155"/>
      <c r="F75" s="159"/>
      <c r="G75" s="159"/>
      <c r="H75" s="115">
        <f>H23</f>
        <v>140</v>
      </c>
      <c r="I75" s="159"/>
      <c r="J75" s="160"/>
      <c r="K75" s="185">
        <f t="shared" ref="K75:Q75" si="1">K23</f>
        <v>0</v>
      </c>
      <c r="L75" s="159"/>
      <c r="M75" s="159"/>
      <c r="N75" s="115">
        <f t="shared" si="1"/>
        <v>0</v>
      </c>
      <c r="O75" s="159"/>
      <c r="P75" s="159"/>
      <c r="Q75" s="115">
        <f t="shared" si="1"/>
        <v>0</v>
      </c>
      <c r="R75" s="115">
        <f>R23</f>
        <v>140</v>
      </c>
      <c r="S75" s="119"/>
    </row>
    <row r="76" spans="1:32" s="3" customFormat="1" ht="37.5" customHeight="1">
      <c r="A76" s="134" t="s">
        <v>214</v>
      </c>
      <c r="B76" s="72" t="s">
        <v>90</v>
      </c>
      <c r="C76" s="155"/>
      <c r="D76" s="155"/>
      <c r="E76" s="155"/>
      <c r="F76" s="159"/>
      <c r="G76" s="159"/>
      <c r="H76" s="115">
        <f>H25</f>
        <v>0</v>
      </c>
      <c r="I76" s="159"/>
      <c r="J76" s="160"/>
      <c r="K76" s="185">
        <f>K25</f>
        <v>0</v>
      </c>
      <c r="L76" s="159"/>
      <c r="M76" s="159"/>
      <c r="N76" s="115">
        <f>N25</f>
        <v>0</v>
      </c>
      <c r="O76" s="159"/>
      <c r="P76" s="159"/>
      <c r="Q76" s="115">
        <f>Q25</f>
        <v>0</v>
      </c>
      <c r="R76" s="115">
        <f>R25</f>
        <v>0</v>
      </c>
      <c r="S76" s="119"/>
    </row>
    <row r="77" spans="1:32" s="3" customFormat="1" ht="25.5">
      <c r="A77" s="134" t="s">
        <v>215</v>
      </c>
      <c r="B77" s="72" t="s">
        <v>181</v>
      </c>
      <c r="C77" s="155"/>
      <c r="D77" s="155"/>
      <c r="E77" s="155"/>
      <c r="F77" s="159"/>
      <c r="G77" s="159"/>
      <c r="H77" s="115">
        <f>H24</f>
        <v>0</v>
      </c>
      <c r="I77" s="159"/>
      <c r="J77" s="160"/>
      <c r="K77" s="185">
        <f t="shared" ref="K77:R77" si="2">K24</f>
        <v>0</v>
      </c>
      <c r="L77" s="159"/>
      <c r="M77" s="159"/>
      <c r="N77" s="115">
        <f t="shared" si="2"/>
        <v>0</v>
      </c>
      <c r="O77" s="159"/>
      <c r="P77" s="159"/>
      <c r="Q77" s="115">
        <f t="shared" si="2"/>
        <v>0</v>
      </c>
      <c r="R77" s="115">
        <f t="shared" si="2"/>
        <v>0</v>
      </c>
      <c r="S77" s="119"/>
    </row>
    <row r="78" spans="1:32" s="3" customFormat="1" ht="25.5">
      <c r="A78" s="134" t="s">
        <v>216</v>
      </c>
      <c r="B78" s="72" t="s">
        <v>316</v>
      </c>
      <c r="C78" s="155"/>
      <c r="D78" s="155"/>
      <c r="E78" s="155"/>
      <c r="F78" s="159"/>
      <c r="G78" s="159"/>
      <c r="H78" s="115">
        <f>H37</f>
        <v>0</v>
      </c>
      <c r="I78" s="159"/>
      <c r="J78" s="160"/>
      <c r="K78" s="185">
        <f t="shared" ref="K78:R78" si="3">K37</f>
        <v>0</v>
      </c>
      <c r="L78" s="159"/>
      <c r="M78" s="159"/>
      <c r="N78" s="115">
        <f t="shared" si="3"/>
        <v>0</v>
      </c>
      <c r="O78" s="159"/>
      <c r="P78" s="159"/>
      <c r="Q78" s="115">
        <f t="shared" si="3"/>
        <v>0</v>
      </c>
      <c r="R78" s="115">
        <f t="shared" si="3"/>
        <v>0</v>
      </c>
      <c r="S78" s="119"/>
    </row>
    <row r="79" spans="1:32" s="3" customFormat="1" ht="41.25" hidden="1" customHeight="1">
      <c r="A79" s="121" t="s">
        <v>320</v>
      </c>
      <c r="B79" s="471" t="s">
        <v>179</v>
      </c>
      <c r="C79" s="472"/>
      <c r="D79" s="472"/>
      <c r="E79" s="472"/>
      <c r="F79" s="472"/>
      <c r="G79" s="472"/>
      <c r="H79" s="472"/>
      <c r="I79" s="472"/>
      <c r="J79" s="472"/>
      <c r="K79" s="472"/>
      <c r="L79" s="472"/>
      <c r="M79" s="472"/>
      <c r="N79" s="472"/>
      <c r="O79" s="472"/>
      <c r="P79" s="472"/>
      <c r="Q79" s="472"/>
      <c r="R79" s="473"/>
      <c r="S79" s="123"/>
      <c r="T79" s="124"/>
      <c r="U79" s="124"/>
      <c r="V79" s="124"/>
      <c r="W79" s="124"/>
      <c r="X79" s="124"/>
      <c r="Y79" s="124"/>
      <c r="Z79" s="125"/>
      <c r="AA79" s="125"/>
      <c r="AB79" s="125"/>
      <c r="AC79" s="125"/>
      <c r="AD79" s="125"/>
      <c r="AE79" s="126"/>
      <c r="AF79" s="126"/>
    </row>
    <row r="80" spans="1:32" s="3" customFormat="1" ht="82.5" hidden="1" customHeight="1">
      <c r="A80" s="134" t="s">
        <v>160</v>
      </c>
      <c r="B80" s="186" t="s">
        <v>156</v>
      </c>
      <c r="C80" s="135" t="s">
        <v>157</v>
      </c>
      <c r="D80" s="113" t="s">
        <v>70</v>
      </c>
      <c r="E80" s="135" t="s">
        <v>69</v>
      </c>
      <c r="F80" s="112">
        <v>0</v>
      </c>
      <c r="G80" s="112">
        <v>0</v>
      </c>
      <c r="H80" s="182">
        <v>0</v>
      </c>
      <c r="I80" s="112">
        <v>0</v>
      </c>
      <c r="J80" s="112">
        <v>0</v>
      </c>
      <c r="K80" s="182">
        <v>0</v>
      </c>
      <c r="L80" s="112">
        <v>0</v>
      </c>
      <c r="M80" s="112">
        <v>0</v>
      </c>
      <c r="N80" s="182">
        <v>0</v>
      </c>
      <c r="O80" s="112">
        <v>0</v>
      </c>
      <c r="P80" s="112">
        <v>0</v>
      </c>
      <c r="Q80" s="182">
        <v>0</v>
      </c>
      <c r="R80" s="187">
        <f>H80+K80+Q80</f>
        <v>0</v>
      </c>
      <c r="S80" s="123" t="s">
        <v>198</v>
      </c>
      <c r="T80" s="124"/>
      <c r="U80" s="124"/>
      <c r="V80" s="124"/>
      <c r="W80" s="124"/>
      <c r="X80" s="124"/>
      <c r="Y80" s="124"/>
      <c r="Z80" s="125"/>
      <c r="AA80" s="125"/>
      <c r="AB80" s="125"/>
      <c r="AC80" s="125"/>
      <c r="AD80" s="125"/>
      <c r="AE80" s="126"/>
      <c r="AF80" s="126"/>
    </row>
    <row r="81" spans="1:32" s="3" customFormat="1" ht="60.75" hidden="1" customHeight="1">
      <c r="A81" s="134" t="s">
        <v>161</v>
      </c>
      <c r="B81" s="186" t="s">
        <v>158</v>
      </c>
      <c r="C81" s="135" t="s">
        <v>76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87">
        <f>H81+K81+Q81+N81</f>
        <v>0</v>
      </c>
      <c r="S81" s="123" t="s">
        <v>197</v>
      </c>
      <c r="T81" s="124"/>
      <c r="U81" s="124"/>
      <c r="V81" s="124"/>
      <c r="W81" s="124"/>
      <c r="X81" s="124"/>
      <c r="Y81" s="124"/>
      <c r="Z81" s="125"/>
      <c r="AA81" s="125"/>
      <c r="AB81" s="125"/>
      <c r="AC81" s="125"/>
      <c r="AD81" s="125"/>
      <c r="AE81" s="126"/>
      <c r="AF81" s="126"/>
    </row>
    <row r="82" spans="1:32" s="3" customFormat="1" ht="70.5" hidden="1" customHeight="1">
      <c r="A82" s="134" t="s">
        <v>162</v>
      </c>
      <c r="B82" s="186" t="s">
        <v>159</v>
      </c>
      <c r="C82" s="135" t="s">
        <v>181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87">
        <f>H82+K82+Q82+N82</f>
        <v>0</v>
      </c>
      <c r="S82" s="123" t="s">
        <v>198</v>
      </c>
      <c r="T82" s="124"/>
      <c r="U82" s="124"/>
      <c r="V82" s="124"/>
      <c r="W82" s="124"/>
      <c r="X82" s="124"/>
      <c r="Y82" s="124"/>
      <c r="Z82" s="125"/>
      <c r="AA82" s="125"/>
      <c r="AB82" s="125"/>
      <c r="AC82" s="125"/>
      <c r="AD82" s="125"/>
      <c r="AE82" s="126"/>
      <c r="AF82" s="126"/>
    </row>
    <row r="83" spans="1:32" s="153" customFormat="1" ht="33.75" hidden="1" customHeight="1">
      <c r="A83" s="134" t="s">
        <v>163</v>
      </c>
      <c r="B83" s="469" t="s">
        <v>174</v>
      </c>
      <c r="C83" s="470"/>
      <c r="D83" s="188"/>
      <c r="E83" s="188"/>
      <c r="F83" s="188"/>
      <c r="G83" s="188"/>
      <c r="H83" s="189">
        <f>H84+H85+H86</f>
        <v>0</v>
      </c>
      <c r="I83" s="188"/>
      <c r="J83" s="188"/>
      <c r="K83" s="189">
        <f>K84+K85+K86</f>
        <v>0</v>
      </c>
      <c r="L83" s="188"/>
      <c r="M83" s="188"/>
      <c r="N83" s="189">
        <f>N84+N85+N86</f>
        <v>0</v>
      </c>
      <c r="O83" s="188"/>
      <c r="P83" s="188"/>
      <c r="Q83" s="189">
        <f>Q84+Q85+Q86</f>
        <v>0</v>
      </c>
      <c r="R83" s="190">
        <f>H83+K83+Q83+N83</f>
        <v>0</v>
      </c>
      <c r="S83" s="191"/>
      <c r="T83" s="192"/>
      <c r="U83" s="192"/>
      <c r="V83" s="192"/>
      <c r="W83" s="192"/>
      <c r="X83" s="192"/>
      <c r="Y83" s="192"/>
      <c r="Z83" s="193"/>
      <c r="AA83" s="193"/>
      <c r="AB83" s="193"/>
      <c r="AC83" s="193"/>
      <c r="AD83" s="193"/>
      <c r="AE83" s="194"/>
      <c r="AF83" s="194"/>
    </row>
    <row r="84" spans="1:32" s="3" customFormat="1" ht="24.75" hidden="1" customHeight="1">
      <c r="A84" s="134" t="s">
        <v>168</v>
      </c>
      <c r="B84" s="135" t="s">
        <v>157</v>
      </c>
      <c r="C84" s="195"/>
      <c r="D84" s="196"/>
      <c r="E84" s="196"/>
      <c r="F84" s="196"/>
      <c r="G84" s="196"/>
      <c r="H84" s="197">
        <f>H80</f>
        <v>0</v>
      </c>
      <c r="I84" s="196"/>
      <c r="J84" s="196"/>
      <c r="K84" s="197">
        <f>K80</f>
        <v>0</v>
      </c>
      <c r="L84" s="196"/>
      <c r="M84" s="196"/>
      <c r="N84" s="197">
        <f>N80</f>
        <v>0</v>
      </c>
      <c r="O84" s="196"/>
      <c r="P84" s="196"/>
      <c r="Q84" s="197">
        <f>Q80</f>
        <v>0</v>
      </c>
      <c r="R84" s="187">
        <f>H84+K84+Q84</f>
        <v>0</v>
      </c>
      <c r="S84" s="123"/>
      <c r="T84" s="124"/>
      <c r="U84" s="124"/>
      <c r="V84" s="124"/>
      <c r="W84" s="124"/>
      <c r="X84" s="124"/>
      <c r="Y84" s="124"/>
      <c r="Z84" s="125"/>
      <c r="AA84" s="125"/>
      <c r="AB84" s="125"/>
      <c r="AC84" s="125"/>
      <c r="AD84" s="125"/>
      <c r="AE84" s="126"/>
      <c r="AF84" s="126"/>
    </row>
    <row r="85" spans="1:32" s="3" customFormat="1" ht="24" hidden="1" customHeight="1">
      <c r="A85" s="134" t="s">
        <v>169</v>
      </c>
      <c r="B85" s="135" t="s">
        <v>76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7">
        <f>R81</f>
        <v>0</v>
      </c>
      <c r="S85" s="123"/>
      <c r="T85" s="124"/>
      <c r="U85" s="124"/>
      <c r="V85" s="124"/>
      <c r="W85" s="124"/>
      <c r="X85" s="124"/>
      <c r="Y85" s="124"/>
      <c r="Z85" s="125"/>
      <c r="AA85" s="125"/>
      <c r="AB85" s="125"/>
      <c r="AC85" s="125"/>
      <c r="AD85" s="125"/>
      <c r="AE85" s="126"/>
      <c r="AF85" s="126"/>
    </row>
    <row r="86" spans="1:32" s="3" customFormat="1" ht="32.25" hidden="1" customHeight="1">
      <c r="A86" s="134" t="s">
        <v>170</v>
      </c>
      <c r="B86" s="135" t="s">
        <v>181</v>
      </c>
      <c r="C86" s="196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6">
        <f>Q82</f>
        <v>0</v>
      </c>
      <c r="R86" s="196">
        <f>R82</f>
        <v>0</v>
      </c>
      <c r="S86" s="123"/>
      <c r="T86" s="124"/>
      <c r="U86" s="124"/>
      <c r="V86" s="124"/>
      <c r="W86" s="124"/>
      <c r="X86" s="124"/>
      <c r="Y86" s="124"/>
      <c r="Z86" s="125"/>
      <c r="AA86" s="125"/>
      <c r="AB86" s="125"/>
      <c r="AC86" s="125"/>
      <c r="AD86" s="125"/>
      <c r="AE86" s="126"/>
      <c r="AF86" s="126"/>
    </row>
    <row r="87" spans="1:32" s="3" customFormat="1" ht="18.75" customHeight="1">
      <c r="A87" s="121" t="s">
        <v>217</v>
      </c>
      <c r="B87" s="461" t="s">
        <v>218</v>
      </c>
      <c r="C87" s="462"/>
      <c r="D87" s="462"/>
      <c r="E87" s="462"/>
      <c r="F87" s="462"/>
      <c r="G87" s="462"/>
      <c r="H87" s="462"/>
      <c r="I87" s="462"/>
      <c r="J87" s="462"/>
      <c r="K87" s="462"/>
      <c r="L87" s="462"/>
      <c r="M87" s="462"/>
      <c r="N87" s="462"/>
      <c r="O87" s="462"/>
      <c r="P87" s="462"/>
      <c r="Q87" s="462"/>
      <c r="R87" s="463"/>
      <c r="S87" s="123"/>
      <c r="T87" s="124"/>
      <c r="U87" s="124"/>
      <c r="V87" s="124"/>
      <c r="W87" s="124"/>
      <c r="X87" s="124"/>
      <c r="Y87" s="124"/>
      <c r="Z87" s="125"/>
      <c r="AA87" s="125"/>
      <c r="AB87" s="125"/>
      <c r="AC87" s="125"/>
      <c r="AD87" s="125"/>
      <c r="AE87" s="126"/>
      <c r="AF87" s="126"/>
    </row>
    <row r="88" spans="1:32" s="3" customFormat="1" ht="123" customHeight="1">
      <c r="A88" s="134" t="s">
        <v>160</v>
      </c>
      <c r="B88" s="198" t="s">
        <v>176</v>
      </c>
      <c r="C88" s="141" t="s">
        <v>171</v>
      </c>
      <c r="D88" s="113" t="s">
        <v>70</v>
      </c>
      <c r="E88" s="135" t="s">
        <v>69</v>
      </c>
      <c r="F88" s="199" t="s">
        <v>332</v>
      </c>
      <c r="G88" s="207" t="s">
        <v>336</v>
      </c>
      <c r="H88" s="205">
        <f>4926-160</f>
        <v>4766</v>
      </c>
      <c r="I88" s="199" t="s">
        <v>333</v>
      </c>
      <c r="J88" s="113" t="s">
        <v>251</v>
      </c>
      <c r="K88" s="182">
        <v>4926</v>
      </c>
      <c r="L88" s="199" t="s">
        <v>333</v>
      </c>
      <c r="M88" s="113" t="s">
        <v>251</v>
      </c>
      <c r="N88" s="182">
        <v>4926</v>
      </c>
      <c r="O88" s="199" t="s">
        <v>334</v>
      </c>
      <c r="P88" s="113" t="s">
        <v>251</v>
      </c>
      <c r="Q88" s="182">
        <v>19704</v>
      </c>
      <c r="R88" s="204">
        <f>H88+K88+Q88+N88</f>
        <v>34322</v>
      </c>
      <c r="S88" s="119"/>
    </row>
    <row r="89" spans="1:32" s="3" customFormat="1" ht="80.25" hidden="1" customHeight="1">
      <c r="A89" s="134" t="s">
        <v>161</v>
      </c>
      <c r="B89" s="200" t="s">
        <v>182</v>
      </c>
      <c r="C89" s="135" t="s">
        <v>157</v>
      </c>
      <c r="D89" s="113" t="s">
        <v>70</v>
      </c>
      <c r="E89" s="135" t="s">
        <v>69</v>
      </c>
      <c r="F89" s="159">
        <v>0</v>
      </c>
      <c r="G89" s="159">
        <v>0</v>
      </c>
      <c r="H89" s="182">
        <v>0</v>
      </c>
      <c r="I89" s="159">
        <v>0</v>
      </c>
      <c r="J89" s="159">
        <v>0</v>
      </c>
      <c r="K89" s="182">
        <v>0</v>
      </c>
      <c r="L89" s="159">
        <v>0</v>
      </c>
      <c r="M89" s="159">
        <v>0</v>
      </c>
      <c r="N89" s="182">
        <v>0</v>
      </c>
      <c r="O89" s="159">
        <v>0</v>
      </c>
      <c r="P89" s="159">
        <v>0</v>
      </c>
      <c r="Q89" s="182">
        <v>0</v>
      </c>
      <c r="R89" s="185">
        <f>H89+K89+Q89+N89</f>
        <v>0</v>
      </c>
      <c r="S89" s="119"/>
    </row>
    <row r="90" spans="1:32" s="3" customFormat="1" ht="80.25" hidden="1" customHeight="1">
      <c r="A90" s="134" t="s">
        <v>162</v>
      </c>
      <c r="B90" s="200" t="s">
        <v>180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182">
        <v>0</v>
      </c>
      <c r="I90" s="159">
        <v>0</v>
      </c>
      <c r="J90" s="159">
        <v>0</v>
      </c>
      <c r="K90" s="182">
        <v>0</v>
      </c>
      <c r="L90" s="112">
        <v>0</v>
      </c>
      <c r="M90" s="112">
        <v>0</v>
      </c>
      <c r="N90" s="182">
        <v>0</v>
      </c>
      <c r="O90" s="112">
        <v>0</v>
      </c>
      <c r="P90" s="112">
        <v>0</v>
      </c>
      <c r="Q90" s="182">
        <v>0</v>
      </c>
      <c r="R90" s="185">
        <f>H90+K90+Q90+N90</f>
        <v>0</v>
      </c>
      <c r="S90" s="123" t="s">
        <v>198</v>
      </c>
    </row>
    <row r="91" spans="1:32" s="153" customFormat="1" ht="19.5" customHeight="1">
      <c r="A91" s="134" t="s">
        <v>161</v>
      </c>
      <c r="B91" s="469" t="s">
        <v>174</v>
      </c>
      <c r="C91" s="470"/>
      <c r="D91" s="201"/>
      <c r="E91" s="201"/>
      <c r="F91" s="201"/>
      <c r="G91" s="201"/>
      <c r="H91" s="206">
        <f>H92+H93</f>
        <v>4766</v>
      </c>
      <c r="I91" s="201"/>
      <c r="J91" s="201"/>
      <c r="K91" s="202">
        <f>K92+K93</f>
        <v>4926</v>
      </c>
      <c r="L91" s="201"/>
      <c r="M91" s="201"/>
      <c r="N91" s="202">
        <f>N92+N93</f>
        <v>4926</v>
      </c>
      <c r="O91" s="201"/>
      <c r="P91" s="201"/>
      <c r="Q91" s="202">
        <f>Q92+Q93</f>
        <v>19704</v>
      </c>
      <c r="R91" s="206">
        <f>R92+R93</f>
        <v>34322</v>
      </c>
      <c r="S91" s="152"/>
    </row>
    <row r="92" spans="1:32" s="3" customFormat="1" ht="26.25" customHeight="1">
      <c r="A92" s="134" t="s">
        <v>162</v>
      </c>
      <c r="B92" s="141" t="s">
        <v>171</v>
      </c>
      <c r="C92" s="155"/>
      <c r="D92" s="159"/>
      <c r="E92" s="159"/>
      <c r="F92" s="159"/>
      <c r="G92" s="159"/>
      <c r="H92" s="204">
        <f>H88</f>
        <v>4766</v>
      </c>
      <c r="I92" s="159"/>
      <c r="J92" s="159"/>
      <c r="K92" s="185">
        <f>K88</f>
        <v>4926</v>
      </c>
      <c r="L92" s="159"/>
      <c r="M92" s="159"/>
      <c r="N92" s="185">
        <f>N88</f>
        <v>4926</v>
      </c>
      <c r="O92" s="159"/>
      <c r="P92" s="159"/>
      <c r="Q92" s="185">
        <f>Q88</f>
        <v>19704</v>
      </c>
      <c r="R92" s="204">
        <f>R88</f>
        <v>34322</v>
      </c>
      <c r="S92" s="119"/>
    </row>
    <row r="93" spans="1:32" s="3" customFormat="1" ht="25.5" hidden="1" customHeight="1">
      <c r="A93" s="134" t="s">
        <v>173</v>
      </c>
      <c r="B93" s="135" t="s">
        <v>157</v>
      </c>
      <c r="C93" s="155"/>
      <c r="D93" s="159"/>
      <c r="E93" s="159"/>
      <c r="F93" s="159"/>
      <c r="G93" s="159"/>
      <c r="H93" s="185">
        <f>H89++H90</f>
        <v>0</v>
      </c>
      <c r="I93" s="159"/>
      <c r="J93" s="159"/>
      <c r="K93" s="185">
        <f>K89++K90</f>
        <v>0</v>
      </c>
      <c r="L93" s="159"/>
      <c r="M93" s="159"/>
      <c r="N93" s="185">
        <f>N89++N90</f>
        <v>0</v>
      </c>
      <c r="O93" s="159"/>
      <c r="P93" s="159"/>
      <c r="Q93" s="185">
        <f>Q89++Q90</f>
        <v>0</v>
      </c>
      <c r="R93" s="185">
        <f>R89++R90</f>
        <v>0</v>
      </c>
      <c r="S93" s="119"/>
    </row>
    <row r="94" spans="1:32" s="3" customFormat="1" ht="31.5" customHeight="1">
      <c r="A94" s="134" t="s">
        <v>297</v>
      </c>
      <c r="B94" s="474" t="s">
        <v>175</v>
      </c>
      <c r="C94" s="475"/>
      <c r="D94" s="203"/>
      <c r="E94" s="203"/>
      <c r="F94" s="203"/>
      <c r="G94" s="203"/>
      <c r="H94" s="206">
        <f>H70+H83+H91</f>
        <v>5750</v>
      </c>
      <c r="I94" s="203"/>
      <c r="J94" s="203"/>
      <c r="K94" s="202">
        <f>K70+K83+K91</f>
        <v>5770</v>
      </c>
      <c r="L94" s="203"/>
      <c r="M94" s="203"/>
      <c r="N94" s="202">
        <f>N70+N83+N91</f>
        <v>5770</v>
      </c>
      <c r="O94" s="203"/>
      <c r="P94" s="203"/>
      <c r="Q94" s="202">
        <f>Q70+Q83+Q91</f>
        <v>26885</v>
      </c>
      <c r="R94" s="206">
        <f>R70+R83+R91</f>
        <v>44175</v>
      </c>
      <c r="S94" s="119"/>
    </row>
    <row r="95" spans="1:32" s="3" customFormat="1" ht="22.5">
      <c r="A95" s="134" t="s">
        <v>164</v>
      </c>
      <c r="B95" s="135" t="s">
        <v>78</v>
      </c>
      <c r="C95" s="155"/>
      <c r="D95" s="159"/>
      <c r="E95" s="159"/>
      <c r="F95" s="159"/>
      <c r="G95" s="159"/>
      <c r="H95" s="185">
        <f>H71+H85</f>
        <v>0</v>
      </c>
      <c r="I95" s="159"/>
      <c r="J95" s="159"/>
      <c r="K95" s="185">
        <f>K71+K85</f>
        <v>0</v>
      </c>
      <c r="L95" s="159"/>
      <c r="M95" s="159"/>
      <c r="N95" s="185">
        <f>N71+N85</f>
        <v>0</v>
      </c>
      <c r="O95" s="159"/>
      <c r="P95" s="159"/>
      <c r="Q95" s="185">
        <f>Q71+Q85</f>
        <v>7181</v>
      </c>
      <c r="R95" s="185">
        <f>R71+R85</f>
        <v>7181</v>
      </c>
      <c r="S95" s="119"/>
    </row>
    <row r="96" spans="1:32" s="3" customFormat="1" ht="22.5">
      <c r="A96" s="134" t="s">
        <v>165</v>
      </c>
      <c r="B96" s="135" t="s">
        <v>87</v>
      </c>
      <c r="C96" s="155"/>
      <c r="D96" s="159"/>
      <c r="E96" s="159"/>
      <c r="F96" s="159"/>
      <c r="G96" s="159"/>
      <c r="H96" s="185">
        <f>H72</f>
        <v>427</v>
      </c>
      <c r="I96" s="159"/>
      <c r="J96" s="159"/>
      <c r="K96" s="185">
        <f>K72</f>
        <v>427</v>
      </c>
      <c r="L96" s="159"/>
      <c r="M96" s="159"/>
      <c r="N96" s="185">
        <f>N72</f>
        <v>427</v>
      </c>
      <c r="O96" s="159"/>
      <c r="P96" s="159"/>
      <c r="Q96" s="185">
        <f t="shared" ref="Q96:R98" si="4">Q72</f>
        <v>0</v>
      </c>
      <c r="R96" s="185">
        <f t="shared" si="4"/>
        <v>1281</v>
      </c>
      <c r="S96" s="119"/>
    </row>
    <row r="97" spans="1:19" s="3" customFormat="1" ht="22.5">
      <c r="A97" s="134" t="s">
        <v>166</v>
      </c>
      <c r="B97" s="135" t="s">
        <v>88</v>
      </c>
      <c r="C97" s="155"/>
      <c r="D97" s="159"/>
      <c r="E97" s="159"/>
      <c r="F97" s="159"/>
      <c r="G97" s="159"/>
      <c r="H97" s="185">
        <f>H73</f>
        <v>0</v>
      </c>
      <c r="I97" s="159"/>
      <c r="J97" s="159"/>
      <c r="K97" s="185">
        <f>K73</f>
        <v>0</v>
      </c>
      <c r="L97" s="159"/>
      <c r="M97" s="159"/>
      <c r="N97" s="185">
        <f>N73</f>
        <v>0</v>
      </c>
      <c r="O97" s="159"/>
      <c r="P97" s="159"/>
      <c r="Q97" s="185">
        <f t="shared" si="4"/>
        <v>0</v>
      </c>
      <c r="R97" s="185">
        <f t="shared" si="4"/>
        <v>0</v>
      </c>
      <c r="S97" s="119"/>
    </row>
    <row r="98" spans="1:19" s="3" customFormat="1" ht="22.5">
      <c r="A98" s="134" t="s">
        <v>219</v>
      </c>
      <c r="B98" s="135" t="s">
        <v>89</v>
      </c>
      <c r="C98" s="155"/>
      <c r="D98" s="159"/>
      <c r="E98" s="159"/>
      <c r="F98" s="159"/>
      <c r="G98" s="159"/>
      <c r="H98" s="185">
        <f>H74</f>
        <v>417</v>
      </c>
      <c r="I98" s="159"/>
      <c r="J98" s="159"/>
      <c r="K98" s="185">
        <f>K74</f>
        <v>417</v>
      </c>
      <c r="L98" s="159"/>
      <c r="M98" s="159"/>
      <c r="N98" s="185">
        <f>N74</f>
        <v>417</v>
      </c>
      <c r="O98" s="159"/>
      <c r="P98" s="159"/>
      <c r="Q98" s="185">
        <f t="shared" si="4"/>
        <v>0</v>
      </c>
      <c r="R98" s="185">
        <f t="shared" si="4"/>
        <v>1251</v>
      </c>
      <c r="S98" s="119"/>
    </row>
    <row r="99" spans="1:19" s="3" customFormat="1" ht="22.5">
      <c r="A99" s="134" t="s">
        <v>167</v>
      </c>
      <c r="B99" s="135" t="s">
        <v>90</v>
      </c>
      <c r="C99" s="155"/>
      <c r="D99" s="159"/>
      <c r="E99" s="159"/>
      <c r="F99" s="159"/>
      <c r="G99" s="159"/>
      <c r="H99" s="185">
        <f>H76</f>
        <v>0</v>
      </c>
      <c r="I99" s="159"/>
      <c r="J99" s="159"/>
      <c r="K99" s="185">
        <f>K76</f>
        <v>0</v>
      </c>
      <c r="L99" s="159"/>
      <c r="M99" s="159"/>
      <c r="N99" s="185">
        <f>N76</f>
        <v>0</v>
      </c>
      <c r="O99" s="159"/>
      <c r="P99" s="159"/>
      <c r="Q99" s="185">
        <f>Q76</f>
        <v>0</v>
      </c>
      <c r="R99" s="185">
        <f>R76</f>
        <v>0</v>
      </c>
      <c r="S99" s="119"/>
    </row>
    <row r="100" spans="1:19" s="3" customFormat="1">
      <c r="A100" s="134" t="s">
        <v>172</v>
      </c>
      <c r="B100" s="135" t="s">
        <v>316</v>
      </c>
      <c r="C100" s="155"/>
      <c r="D100" s="159"/>
      <c r="E100" s="159"/>
      <c r="F100" s="159"/>
      <c r="G100" s="159"/>
      <c r="H100" s="185">
        <f>H78</f>
        <v>0</v>
      </c>
      <c r="I100" s="159"/>
      <c r="J100" s="159"/>
      <c r="K100" s="185">
        <f>K78</f>
        <v>0</v>
      </c>
      <c r="L100" s="159"/>
      <c r="M100" s="159"/>
      <c r="N100" s="185">
        <f>N78</f>
        <v>0</v>
      </c>
      <c r="O100" s="159"/>
      <c r="P100" s="159"/>
      <c r="Q100" s="185">
        <f>Q78</f>
        <v>0</v>
      </c>
      <c r="R100" s="185">
        <f>R78</f>
        <v>0</v>
      </c>
      <c r="S100" s="119"/>
    </row>
    <row r="101" spans="1:19" s="3" customFormat="1" ht="22.5">
      <c r="A101" s="134" t="s">
        <v>173</v>
      </c>
      <c r="B101" s="135" t="s">
        <v>181</v>
      </c>
      <c r="C101" s="155"/>
      <c r="D101" s="159"/>
      <c r="E101" s="159"/>
      <c r="F101" s="159"/>
      <c r="G101" s="159"/>
      <c r="H101" s="185">
        <f>H86+H77</f>
        <v>0</v>
      </c>
      <c r="I101" s="159"/>
      <c r="J101" s="159"/>
      <c r="K101" s="185">
        <f>K86+K77</f>
        <v>0</v>
      </c>
      <c r="L101" s="159"/>
      <c r="M101" s="159"/>
      <c r="N101" s="185">
        <f>N86+N77</f>
        <v>0</v>
      </c>
      <c r="O101" s="159"/>
      <c r="P101" s="159"/>
      <c r="Q101" s="185">
        <f>Q86+Q77</f>
        <v>0</v>
      </c>
      <c r="R101" s="185">
        <f>R86+R77</f>
        <v>0</v>
      </c>
      <c r="S101" s="119"/>
    </row>
    <row r="102" spans="1:19" s="3" customFormat="1" ht="22.5">
      <c r="A102" s="134" t="s">
        <v>220</v>
      </c>
      <c r="B102" s="135" t="s">
        <v>178</v>
      </c>
      <c r="C102" s="155"/>
      <c r="D102" s="159"/>
      <c r="E102" s="159"/>
      <c r="F102" s="159"/>
      <c r="G102" s="159"/>
      <c r="H102" s="204">
        <f>H92+H75</f>
        <v>4906</v>
      </c>
      <c r="I102" s="159"/>
      <c r="J102" s="159"/>
      <c r="K102" s="185">
        <f>K92+K75</f>
        <v>4926</v>
      </c>
      <c r="L102" s="159"/>
      <c r="M102" s="159"/>
      <c r="N102" s="185">
        <f>N92+N75</f>
        <v>4926</v>
      </c>
      <c r="O102" s="159"/>
      <c r="P102" s="159"/>
      <c r="Q102" s="185">
        <f>Q92+Q75</f>
        <v>19704</v>
      </c>
      <c r="R102" s="204">
        <f>R92+R75</f>
        <v>34462</v>
      </c>
      <c r="S102" s="119"/>
    </row>
    <row r="103" spans="1:19" s="3" customFormat="1" ht="12.75" customHeight="1">
      <c r="A103" s="117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119"/>
    </row>
    <row r="104" spans="1:19" s="3" customFormat="1">
      <c r="A104" s="117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119"/>
    </row>
    <row r="105" spans="1:19" s="3" customFormat="1" ht="15">
      <c r="A105" s="468" t="s">
        <v>177</v>
      </c>
      <c r="B105" s="468"/>
      <c r="C105" s="468"/>
      <c r="D105" s="468"/>
      <c r="E105" s="468"/>
      <c r="F105" s="468"/>
      <c r="G105" s="468"/>
      <c r="H105" s="468"/>
      <c r="I105" s="468"/>
      <c r="J105" s="468"/>
      <c r="K105" s="468"/>
      <c r="L105" s="468"/>
      <c r="M105" s="468"/>
      <c r="N105" s="468"/>
      <c r="O105" s="468"/>
      <c r="P105" s="468"/>
      <c r="Q105" s="468"/>
      <c r="R105" s="468"/>
      <c r="S105" s="119"/>
    </row>
    <row r="106" spans="1:19" s="3" customFormat="1">
      <c r="A106" s="117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119"/>
    </row>
    <row r="107" spans="1:19" s="3" customFormat="1">
      <c r="A107" s="117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119"/>
    </row>
    <row r="108" spans="1:19" s="3" customFormat="1">
      <c r="A108" s="117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119"/>
    </row>
    <row r="109" spans="1:19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4"/>
    </row>
    <row r="110" spans="1:19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4"/>
    </row>
    <row r="111" spans="1:19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4"/>
    </row>
    <row r="112" spans="1:19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4"/>
    </row>
    <row r="113" spans="4:18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4"/>
    </row>
    <row r="114" spans="4:18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4"/>
    </row>
    <row r="115" spans="4:18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4"/>
    </row>
    <row r="116" spans="4:18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4"/>
    </row>
    <row r="117" spans="4:18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4"/>
    </row>
    <row r="118" spans="4:18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4"/>
    </row>
    <row r="119" spans="4:18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4"/>
    </row>
    <row r="120" spans="4:18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4"/>
    </row>
    <row r="121" spans="4:18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4"/>
    </row>
    <row r="122" spans="4:18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4"/>
    </row>
    <row r="123" spans="4:18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4"/>
    </row>
    <row r="124" spans="4:18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4"/>
    </row>
    <row r="125" spans="4:18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4"/>
    </row>
    <row r="126" spans="4:18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4"/>
    </row>
    <row r="127" spans="4:18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4"/>
    </row>
    <row r="128" spans="4:18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4"/>
    </row>
    <row r="129" spans="4:18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4"/>
    </row>
    <row r="130" spans="4:18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4"/>
    </row>
    <row r="131" spans="4:18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4"/>
    </row>
    <row r="132" spans="4:18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4"/>
    </row>
    <row r="133" spans="4:18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4"/>
    </row>
    <row r="134" spans="4:18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4"/>
    </row>
    <row r="135" spans="4:18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4"/>
    </row>
    <row r="136" spans="4:18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4"/>
    </row>
    <row r="137" spans="4:18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4"/>
    </row>
    <row r="138" spans="4:18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4"/>
    </row>
    <row r="139" spans="4:18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4"/>
    </row>
    <row r="140" spans="4:18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4"/>
    </row>
    <row r="141" spans="4:18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4"/>
    </row>
    <row r="142" spans="4:18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4"/>
    </row>
    <row r="143" spans="4:18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4"/>
    </row>
    <row r="144" spans="4:18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4"/>
    </row>
    <row r="145" spans="4:18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4"/>
    </row>
    <row r="146" spans="4:18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4"/>
    </row>
    <row r="147" spans="4:18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4"/>
    </row>
    <row r="148" spans="4:18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4"/>
    </row>
    <row r="149" spans="4:18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4"/>
    </row>
    <row r="150" spans="4:18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4"/>
    </row>
    <row r="151" spans="4:18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4"/>
    </row>
    <row r="152" spans="4:18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4"/>
    </row>
    <row r="153" spans="4:18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4"/>
    </row>
    <row r="154" spans="4:18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4"/>
    </row>
    <row r="155" spans="4:18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4"/>
    </row>
    <row r="156" spans="4:18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4"/>
    </row>
    <row r="157" spans="4:18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4"/>
    </row>
    <row r="158" spans="4:18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4"/>
    </row>
    <row r="159" spans="4:18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4"/>
    </row>
    <row r="160" spans="4:18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4"/>
    </row>
    <row r="161" spans="4:18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4"/>
    </row>
    <row r="162" spans="4:18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4"/>
    </row>
    <row r="163" spans="4:18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4"/>
    </row>
    <row r="164" spans="4:18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4"/>
    </row>
    <row r="165" spans="4:18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4"/>
    </row>
    <row r="166" spans="4:18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4"/>
    </row>
    <row r="167" spans="4:18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4"/>
    </row>
    <row r="168" spans="4:18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4"/>
    </row>
    <row r="169" spans="4:18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4"/>
    </row>
    <row r="170" spans="4:18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4"/>
    </row>
    <row r="171" spans="4:18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4"/>
    </row>
    <row r="172" spans="4:18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4"/>
    </row>
    <row r="173" spans="4:18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4"/>
    </row>
    <row r="174" spans="4:18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4"/>
    </row>
    <row r="175" spans="4:18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4"/>
    </row>
    <row r="176" spans="4:18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4"/>
    </row>
    <row r="177" spans="4:18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4"/>
    </row>
    <row r="178" spans="4:18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4"/>
    </row>
    <row r="179" spans="4:18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4"/>
    </row>
    <row r="180" spans="4:18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4"/>
    </row>
    <row r="181" spans="4:18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4"/>
    </row>
    <row r="182" spans="4:18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4"/>
    </row>
    <row r="183" spans="4:18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4"/>
    </row>
    <row r="184" spans="4:18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4"/>
    </row>
    <row r="185" spans="4:18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4"/>
    </row>
    <row r="186" spans="4:18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4"/>
    </row>
    <row r="187" spans="4:18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4"/>
    </row>
    <row r="188" spans="4:18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4"/>
    </row>
    <row r="189" spans="4:18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4"/>
    </row>
    <row r="190" spans="4:18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4"/>
    </row>
    <row r="191" spans="4:18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4"/>
    </row>
    <row r="192" spans="4:18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4"/>
    </row>
    <row r="193" spans="4:18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4"/>
    </row>
    <row r="194" spans="4:18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4"/>
    </row>
    <row r="195" spans="4:18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4"/>
    </row>
    <row r="196" spans="4:18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4"/>
    </row>
    <row r="197" spans="4:18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4"/>
    </row>
    <row r="198" spans="4:18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4"/>
    </row>
    <row r="199" spans="4:18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4"/>
    </row>
    <row r="200" spans="4:18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4"/>
    </row>
    <row r="201" spans="4:18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4"/>
    </row>
    <row r="202" spans="4:18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4"/>
    </row>
    <row r="203" spans="4:18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4"/>
    </row>
    <row r="204" spans="4:18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4"/>
    </row>
    <row r="205" spans="4:18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4"/>
    </row>
    <row r="206" spans="4:18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4"/>
    </row>
    <row r="207" spans="4:18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4"/>
    </row>
    <row r="208" spans="4:18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4"/>
    </row>
    <row r="209" spans="4:18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4"/>
    </row>
    <row r="210" spans="4:18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4"/>
    </row>
    <row r="211" spans="4:18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4"/>
    </row>
    <row r="212" spans="4:18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4"/>
    </row>
    <row r="213" spans="4:18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4"/>
    </row>
    <row r="214" spans="4:18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4"/>
    </row>
    <row r="215" spans="4:18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4"/>
    </row>
    <row r="216" spans="4:18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4"/>
    </row>
    <row r="217" spans="4:18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4"/>
    </row>
    <row r="218" spans="4:18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4"/>
    </row>
    <row r="219" spans="4:18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4"/>
    </row>
    <row r="220" spans="4:18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4"/>
    </row>
    <row r="221" spans="4:18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4"/>
    </row>
    <row r="222" spans="4:18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4"/>
    </row>
    <row r="223" spans="4:18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4"/>
    </row>
    <row r="224" spans="4:18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4"/>
    </row>
    <row r="225" spans="4:18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4"/>
    </row>
    <row r="226" spans="4:18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4"/>
    </row>
    <row r="227" spans="4:18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4"/>
    </row>
    <row r="228" spans="4:18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4"/>
    </row>
    <row r="229" spans="4:18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4"/>
    </row>
    <row r="230" spans="4:18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4"/>
    </row>
    <row r="231" spans="4:18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4"/>
    </row>
    <row r="232" spans="4:18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4"/>
    </row>
    <row r="233" spans="4:18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4"/>
    </row>
    <row r="234" spans="4:18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4"/>
    </row>
    <row r="235" spans="4:18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4"/>
    </row>
    <row r="236" spans="4:18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4"/>
    </row>
    <row r="237" spans="4:18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4"/>
    </row>
    <row r="238" spans="4:18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4"/>
    </row>
    <row r="239" spans="4:18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4"/>
    </row>
    <row r="240" spans="4:18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4"/>
    </row>
    <row r="241" spans="4:18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4"/>
    </row>
    <row r="242" spans="4:18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4"/>
    </row>
    <row r="243" spans="4:18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4"/>
    </row>
    <row r="244" spans="4:18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4"/>
    </row>
    <row r="245" spans="4:18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4"/>
    </row>
    <row r="246" spans="4:18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4"/>
    </row>
    <row r="247" spans="4:18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4"/>
    </row>
    <row r="248" spans="4:18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4"/>
    </row>
    <row r="249" spans="4:18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4"/>
    </row>
    <row r="250" spans="4:18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4"/>
    </row>
    <row r="251" spans="4:18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4"/>
    </row>
    <row r="252" spans="4:18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4"/>
    </row>
    <row r="253" spans="4:18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4"/>
    </row>
    <row r="254" spans="4:18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4"/>
    </row>
    <row r="255" spans="4:18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4"/>
    </row>
    <row r="256" spans="4:18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4"/>
    </row>
    <row r="257" spans="4:18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4"/>
    </row>
    <row r="258" spans="4:18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4"/>
    </row>
    <row r="259" spans="4:18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4"/>
    </row>
    <row r="260" spans="4:18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4"/>
    </row>
    <row r="261" spans="4:18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4"/>
    </row>
    <row r="262" spans="4:18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4"/>
    </row>
    <row r="263" spans="4:18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4"/>
    </row>
    <row r="264" spans="4:18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4"/>
    </row>
    <row r="265" spans="4:18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4"/>
    </row>
    <row r="266" spans="4:18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4"/>
    </row>
    <row r="267" spans="4:18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4"/>
    </row>
    <row r="268" spans="4:18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4"/>
    </row>
    <row r="269" spans="4:18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4"/>
    </row>
    <row r="270" spans="4:18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4"/>
    </row>
    <row r="271" spans="4:18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4"/>
    </row>
    <row r="272" spans="4:18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4"/>
    </row>
    <row r="273" spans="4:18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4"/>
    </row>
    <row r="274" spans="4:18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4"/>
    </row>
    <row r="275" spans="4:18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4"/>
    </row>
    <row r="276" spans="4:18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4"/>
    </row>
    <row r="277" spans="4:18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4"/>
    </row>
    <row r="278" spans="4:18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4"/>
    </row>
    <row r="279" spans="4:18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4"/>
    </row>
    <row r="280" spans="4:18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4"/>
    </row>
    <row r="281" spans="4:18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4"/>
    </row>
    <row r="282" spans="4:18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4"/>
    </row>
    <row r="283" spans="4:18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4"/>
    </row>
    <row r="284" spans="4:18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4"/>
    </row>
  </sheetData>
  <mergeCells count="24">
    <mergeCell ref="B94:C94"/>
    <mergeCell ref="A105:R105"/>
    <mergeCell ref="B13:R13"/>
    <mergeCell ref="B70:C70"/>
    <mergeCell ref="B79:R79"/>
    <mergeCell ref="B83:C83"/>
    <mergeCell ref="B87:R87"/>
    <mergeCell ref="B91:C91"/>
    <mergeCell ref="B12:R12"/>
    <mergeCell ref="J2:R2"/>
    <mergeCell ref="I3:R3"/>
    <mergeCell ref="I4:R4"/>
    <mergeCell ref="K6:R6"/>
    <mergeCell ref="A7:R7"/>
    <mergeCell ref="A9:A10"/>
    <mergeCell ref="B9:B10"/>
    <mergeCell ref="C9:C10"/>
    <mergeCell ref="D9:D10"/>
    <mergeCell ref="O9:Q9"/>
    <mergeCell ref="R9:R10"/>
    <mergeCell ref="E9:E10"/>
    <mergeCell ref="F9:H9"/>
    <mergeCell ref="I9:K9"/>
    <mergeCell ref="L9:N9"/>
  </mergeCells>
  <phoneticPr fontId="28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F284"/>
  <sheetViews>
    <sheetView topLeftCell="A73" workbookViewId="0">
      <selection activeCell="G15" sqref="G15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6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.28515625" style="1" customWidth="1"/>
    <col min="16" max="16" width="8" style="1" customWidth="1"/>
    <col min="17" max="17" width="10.28515625" style="1" customWidth="1"/>
    <col min="18" max="18" width="8.7109375" style="3" customWidth="1"/>
    <col min="19" max="19" width="44.5703125" style="5" customWidth="1"/>
    <col min="20" max="16384" width="9.140625" style="1"/>
  </cols>
  <sheetData>
    <row r="2" spans="1:32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119"/>
    </row>
    <row r="3" spans="1:32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119"/>
    </row>
    <row r="4" spans="1:32" s="3" customFormat="1" ht="23.2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119"/>
    </row>
    <row r="5" spans="1:32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9"/>
    </row>
    <row r="6" spans="1:32" s="3" customFormat="1" ht="60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119"/>
    </row>
    <row r="7" spans="1:32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119"/>
    </row>
    <row r="8" spans="1:32" s="3" customFormat="1" ht="9" customHeight="1">
      <c r="A8" s="117"/>
      <c r="S8" s="119"/>
    </row>
    <row r="9" spans="1:32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187</v>
      </c>
      <c r="P9" s="480"/>
      <c r="Q9" s="480"/>
      <c r="R9" s="478" t="s">
        <v>322</v>
      </c>
      <c r="S9" s="119"/>
    </row>
    <row r="10" spans="1:32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479"/>
      <c r="S10" s="119"/>
    </row>
    <row r="11" spans="1:32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19"/>
    </row>
    <row r="12" spans="1:32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7"/>
      <c r="S12" s="119"/>
    </row>
    <row r="13" spans="1:32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3"/>
      <c r="S13" s="123"/>
      <c r="T13" s="124"/>
      <c r="U13" s="124"/>
      <c r="V13" s="124"/>
      <c r="W13" s="124"/>
      <c r="X13" s="124"/>
      <c r="Y13" s="124"/>
      <c r="Z13" s="125"/>
      <c r="AA13" s="125"/>
      <c r="AB13" s="125"/>
      <c r="AC13" s="125"/>
      <c r="AD13" s="125"/>
      <c r="AE13" s="126"/>
      <c r="AF13" s="126"/>
    </row>
    <row r="14" spans="1:32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2"/>
      <c r="S14" s="133"/>
    </row>
    <row r="15" spans="1:32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211" t="s">
        <v>345</v>
      </c>
      <c r="G15" s="208" t="s">
        <v>346</v>
      </c>
      <c r="H15" s="210">
        <v>600</v>
      </c>
      <c r="I15" s="136">
        <v>0</v>
      </c>
      <c r="J15" s="137">
        <v>0</v>
      </c>
      <c r="K15" s="115">
        <v>0</v>
      </c>
      <c r="L15" s="136">
        <v>0</v>
      </c>
      <c r="M15" s="137">
        <v>0</v>
      </c>
      <c r="N15" s="115">
        <v>0</v>
      </c>
      <c r="O15" s="136" t="s">
        <v>325</v>
      </c>
      <c r="P15" s="138" t="s">
        <v>338</v>
      </c>
      <c r="Q15" s="115">
        <v>6496</v>
      </c>
      <c r="R15" s="210">
        <f>H15+K15+Q15+N15</f>
        <v>7096</v>
      </c>
      <c r="S15" s="123" t="s">
        <v>197</v>
      </c>
    </row>
    <row r="16" spans="1:32" s="3" customFormat="1" ht="59.25" customHeight="1">
      <c r="A16" s="139" t="s">
        <v>61</v>
      </c>
      <c r="B16" s="140" t="s">
        <v>75</v>
      </c>
      <c r="C16" s="141" t="s">
        <v>76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 t="s">
        <v>326</v>
      </c>
      <c r="P16" s="146" t="s">
        <v>339</v>
      </c>
      <c r="Q16" s="145">
        <v>685</v>
      </c>
      <c r="R16" s="145">
        <f>H16+K16+Q16+N16</f>
        <v>685</v>
      </c>
      <c r="S16" s="123" t="s">
        <v>197</v>
      </c>
    </row>
    <row r="17" spans="1:19" s="153" customFormat="1">
      <c r="A17" s="134" t="s">
        <v>62</v>
      </c>
      <c r="B17" s="147" t="s">
        <v>79</v>
      </c>
      <c r="C17" s="148"/>
      <c r="D17" s="148"/>
      <c r="E17" s="148"/>
      <c r="F17" s="213">
        <v>4</v>
      </c>
      <c r="G17" s="150"/>
      <c r="H17" s="212">
        <f>H15+H16</f>
        <v>600</v>
      </c>
      <c r="I17" s="149">
        <v>0</v>
      </c>
      <c r="J17" s="150"/>
      <c r="K17" s="151">
        <f>K15+K16</f>
        <v>0</v>
      </c>
      <c r="L17" s="149">
        <v>0</v>
      </c>
      <c r="M17" s="150"/>
      <c r="N17" s="151">
        <f>N15+N16</f>
        <v>0</v>
      </c>
      <c r="O17" s="149">
        <v>52</v>
      </c>
      <c r="P17" s="150"/>
      <c r="Q17" s="151">
        <f>Q15+Q16</f>
        <v>7181</v>
      </c>
      <c r="R17" s="212">
        <f>R15+R16</f>
        <v>7781</v>
      </c>
      <c r="S17" s="152"/>
    </row>
    <row r="18" spans="1:19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7"/>
      <c r="S18" s="119"/>
    </row>
    <row r="19" spans="1:19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7"/>
      <c r="S19" s="119"/>
    </row>
    <row r="20" spans="1:19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347</v>
      </c>
      <c r="G20" s="113" t="s">
        <v>348</v>
      </c>
      <c r="H20" s="210">
        <v>222</v>
      </c>
      <c r="I20" s="76" t="s">
        <v>258</v>
      </c>
      <c r="J20" s="113" t="s">
        <v>313</v>
      </c>
      <c r="K20" s="115">
        <v>197</v>
      </c>
      <c r="L20" s="112" t="s">
        <v>328</v>
      </c>
      <c r="M20" s="113" t="s">
        <v>314</v>
      </c>
      <c r="N20" s="115">
        <v>427</v>
      </c>
      <c r="O20" s="112">
        <v>0</v>
      </c>
      <c r="P20" s="113">
        <v>0</v>
      </c>
      <c r="Q20" s="115">
        <v>0</v>
      </c>
      <c r="R20" s="210">
        <f t="shared" ref="R20:R25" si="0">H20+K20+Q20+N20</f>
        <v>846</v>
      </c>
      <c r="S20" s="119"/>
    </row>
    <row r="21" spans="1:19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112">
        <v>0</v>
      </c>
      <c r="P21" s="113">
        <v>0</v>
      </c>
      <c r="Q21" s="115">
        <v>0</v>
      </c>
      <c r="R21" s="115">
        <f t="shared" si="0"/>
        <v>0</v>
      </c>
      <c r="S21" s="119"/>
    </row>
    <row r="22" spans="1:19" s="3" customFormat="1" ht="70.5" customHeight="1">
      <c r="A22" s="134" t="s">
        <v>95</v>
      </c>
      <c r="B22" s="158" t="s">
        <v>83</v>
      </c>
      <c r="C22" s="135" t="s">
        <v>89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59">
        <v>0</v>
      </c>
      <c r="J22" s="160">
        <v>0</v>
      </c>
      <c r="K22" s="115">
        <v>0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15">
        <f>H22+K22+Q22+N22</f>
        <v>0</v>
      </c>
      <c r="S22" s="123"/>
    </row>
    <row r="23" spans="1:19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226</v>
      </c>
      <c r="H23" s="115">
        <v>140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15">
        <f>H23+K23+Q23+N23</f>
        <v>140</v>
      </c>
      <c r="S23" s="119"/>
    </row>
    <row r="24" spans="1:19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15">
        <f t="shared" si="0"/>
        <v>0</v>
      </c>
      <c r="S24" s="119"/>
    </row>
    <row r="25" spans="1:19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214" t="s">
        <v>342</v>
      </c>
      <c r="G25" s="207" t="s">
        <v>341</v>
      </c>
      <c r="H25" s="210">
        <v>90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210">
        <f t="shared" si="0"/>
        <v>90</v>
      </c>
      <c r="S25" s="119"/>
    </row>
    <row r="26" spans="1:19" s="153" customFormat="1">
      <c r="A26" s="134" t="s">
        <v>99</v>
      </c>
      <c r="B26" s="147" t="s">
        <v>122</v>
      </c>
      <c r="C26" s="148"/>
      <c r="D26" s="148"/>
      <c r="E26" s="148"/>
      <c r="F26" s="213">
        <v>6</v>
      </c>
      <c r="G26" s="215"/>
      <c r="H26" s="216">
        <f>H20+H21+H22+H25+H24+H23</f>
        <v>452</v>
      </c>
      <c r="I26" s="159">
        <v>1</v>
      </c>
      <c r="J26" s="160">
        <v>0</v>
      </c>
      <c r="K26" s="161">
        <f>K20+K21+K22+K25+K24+K23</f>
        <v>197</v>
      </c>
      <c r="L26" s="162">
        <v>5</v>
      </c>
      <c r="M26" s="163"/>
      <c r="N26" s="161">
        <f>N20+N21+N22+N25+N24+N23</f>
        <v>427</v>
      </c>
      <c r="O26" s="162">
        <v>0</v>
      </c>
      <c r="P26" s="163"/>
      <c r="Q26" s="161">
        <f>Q20+Q21+Q22+Q25+Q24</f>
        <v>0</v>
      </c>
      <c r="R26" s="216">
        <f>SUM(R20:R25)</f>
        <v>1076</v>
      </c>
      <c r="S26" s="152"/>
    </row>
    <row r="27" spans="1:19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155"/>
      <c r="P27" s="156"/>
      <c r="Q27" s="157"/>
      <c r="R27" s="157"/>
      <c r="S27" s="119"/>
    </row>
    <row r="28" spans="1:19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59">
        <v>0</v>
      </c>
      <c r="G28" s="160">
        <v>0</v>
      </c>
      <c r="H28" s="115">
        <v>0</v>
      </c>
      <c r="I28" s="159">
        <v>0</v>
      </c>
      <c r="J28" s="160">
        <v>0</v>
      </c>
      <c r="K28" s="115">
        <v>0</v>
      </c>
      <c r="L28" s="159">
        <v>0</v>
      </c>
      <c r="M28" s="160">
        <v>0</v>
      </c>
      <c r="N28" s="115">
        <v>0</v>
      </c>
      <c r="O28" s="112">
        <v>0</v>
      </c>
      <c r="P28" s="113">
        <v>0</v>
      </c>
      <c r="Q28" s="114">
        <v>0</v>
      </c>
      <c r="R28" s="115">
        <f>H28+K28+Q28+N28</f>
        <v>0</v>
      </c>
      <c r="S28" s="119"/>
    </row>
    <row r="29" spans="1:19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112">
        <v>0</v>
      </c>
      <c r="P29" s="113">
        <v>0</v>
      </c>
      <c r="Q29" s="114">
        <v>0</v>
      </c>
      <c r="R29" s="115">
        <f>H29+K29+Q29+N29</f>
        <v>0</v>
      </c>
      <c r="S29" s="119"/>
    </row>
    <row r="30" spans="1:19" s="3" customFormat="1" ht="69" customHeight="1">
      <c r="A30" s="134" t="s">
        <v>107</v>
      </c>
      <c r="B30" s="72" t="s">
        <v>83</v>
      </c>
      <c r="C30" s="135" t="s">
        <v>105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59">
        <v>0</v>
      </c>
      <c r="J30" s="160">
        <v>0</v>
      </c>
      <c r="K30" s="115">
        <v>0</v>
      </c>
      <c r="L30" s="159">
        <v>0</v>
      </c>
      <c r="M30" s="160">
        <v>0</v>
      </c>
      <c r="N30" s="115">
        <v>0</v>
      </c>
      <c r="O30" s="112">
        <v>0</v>
      </c>
      <c r="P30" s="113">
        <v>0</v>
      </c>
      <c r="Q30" s="114">
        <v>0</v>
      </c>
      <c r="R30" s="115">
        <f>H30+K30+Q30+N30</f>
        <v>0</v>
      </c>
      <c r="S30" s="119"/>
    </row>
    <row r="31" spans="1:19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0</v>
      </c>
      <c r="G31" s="165"/>
      <c r="H31" s="166">
        <f>H28+H29+H30</f>
        <v>0</v>
      </c>
      <c r="I31" s="164">
        <v>0</v>
      </c>
      <c r="J31" s="165"/>
      <c r="K31" s="166">
        <f>K28+K29+K30</f>
        <v>0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7">
        <f>SUM(R28:R30)</f>
        <v>0</v>
      </c>
      <c r="S31" s="152"/>
    </row>
    <row r="32" spans="1:19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155"/>
      <c r="P32" s="156"/>
      <c r="Q32" s="157"/>
      <c r="R32" s="157"/>
      <c r="S32" s="119"/>
    </row>
    <row r="33" spans="1:19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214" t="s">
        <v>343</v>
      </c>
      <c r="G33" s="113" t="s">
        <v>351</v>
      </c>
      <c r="H33" s="217">
        <v>414</v>
      </c>
      <c r="I33" s="112" t="s">
        <v>330</v>
      </c>
      <c r="J33" s="113" t="s">
        <v>315</v>
      </c>
      <c r="K33" s="114">
        <v>230</v>
      </c>
      <c r="L33" s="159">
        <v>0</v>
      </c>
      <c r="M33" s="160">
        <v>0</v>
      </c>
      <c r="N33" s="115">
        <v>0</v>
      </c>
      <c r="O33" s="112">
        <v>0</v>
      </c>
      <c r="P33" s="113">
        <v>0</v>
      </c>
      <c r="Q33" s="114">
        <v>0</v>
      </c>
      <c r="R33" s="210">
        <f>H33+K33+Q33+N33</f>
        <v>644</v>
      </c>
      <c r="S33" s="119"/>
    </row>
    <row r="34" spans="1:19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112">
        <v>0</v>
      </c>
      <c r="P34" s="113">
        <v>0</v>
      </c>
      <c r="Q34" s="114">
        <v>0</v>
      </c>
      <c r="R34" s="115">
        <f>H34+K34+Q34+N34</f>
        <v>0</v>
      </c>
      <c r="S34" s="119"/>
    </row>
    <row r="35" spans="1:19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5">
        <f>H35+K35+Q35+N35</f>
        <v>0</v>
      </c>
      <c r="S35" s="119"/>
    </row>
    <row r="36" spans="1:19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5">
        <f>H36+K36+Q36+N36</f>
        <v>0</v>
      </c>
      <c r="S36" s="119"/>
    </row>
    <row r="37" spans="1:19" s="3" customFormat="1" ht="71.25" customHeight="1">
      <c r="A37" s="134" t="s">
        <v>117</v>
      </c>
      <c r="B37" s="72" t="s">
        <v>86</v>
      </c>
      <c r="C37" s="135" t="s">
        <v>317</v>
      </c>
      <c r="D37" s="113" t="s">
        <v>70</v>
      </c>
      <c r="E37" s="135" t="s">
        <v>69</v>
      </c>
      <c r="F37" s="207" t="s">
        <v>349</v>
      </c>
      <c r="G37" s="207" t="s">
        <v>344</v>
      </c>
      <c r="H37" s="210">
        <v>120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210">
        <f>H37+K37+Q37+N37</f>
        <v>120</v>
      </c>
      <c r="S37" s="119"/>
    </row>
    <row r="38" spans="1:19" s="153" customFormat="1">
      <c r="A38" s="134" t="s">
        <v>118</v>
      </c>
      <c r="B38" s="147" t="s">
        <v>123</v>
      </c>
      <c r="C38" s="148"/>
      <c r="D38" s="148"/>
      <c r="E38" s="148"/>
      <c r="F38" s="220">
        <v>3</v>
      </c>
      <c r="G38" s="221"/>
      <c r="H38" s="219">
        <f>H33+H34+H35+H36+H37</f>
        <v>534</v>
      </c>
      <c r="I38" s="164">
        <v>1</v>
      </c>
      <c r="J38" s="165"/>
      <c r="K38" s="166">
        <f>K33+K34+K35+K36+K37</f>
        <v>230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0</v>
      </c>
      <c r="R38" s="222">
        <f>SUM(R33:R37)</f>
        <v>764</v>
      </c>
      <c r="S38" s="152"/>
    </row>
    <row r="39" spans="1:19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112"/>
      <c r="P39" s="113"/>
      <c r="Q39" s="114"/>
      <c r="R39" s="114"/>
      <c r="S39" s="119"/>
    </row>
    <row r="40" spans="1:19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59">
        <v>0</v>
      </c>
      <c r="J40" s="160">
        <v>0</v>
      </c>
      <c r="K40" s="115">
        <v>0</v>
      </c>
      <c r="L40" s="159">
        <v>0</v>
      </c>
      <c r="M40" s="160">
        <v>0</v>
      </c>
      <c r="N40" s="115">
        <v>0</v>
      </c>
      <c r="O40" s="112">
        <v>0</v>
      </c>
      <c r="P40" s="113">
        <v>0</v>
      </c>
      <c r="Q40" s="114">
        <v>0</v>
      </c>
      <c r="R40" s="115">
        <f>H40+K40+Q40+N40</f>
        <v>0</v>
      </c>
      <c r="S40" s="119"/>
    </row>
    <row r="41" spans="1:19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112">
        <v>0</v>
      </c>
      <c r="P41" s="113">
        <v>0</v>
      </c>
      <c r="Q41" s="114">
        <v>0</v>
      </c>
      <c r="R41" s="115">
        <f>H41+K41+Q41+N41</f>
        <v>0</v>
      </c>
      <c r="S41" s="119"/>
    </row>
    <row r="42" spans="1:19" s="3" customFormat="1" ht="86.25" customHeight="1">
      <c r="A42" s="134" t="s">
        <v>134</v>
      </c>
      <c r="B42" s="72" t="s">
        <v>83</v>
      </c>
      <c r="C42" s="135" t="s">
        <v>89</v>
      </c>
      <c r="D42" s="113" t="s">
        <v>280</v>
      </c>
      <c r="E42" s="135" t="s">
        <v>69</v>
      </c>
      <c r="F42" s="207" t="s">
        <v>352</v>
      </c>
      <c r="G42" s="207" t="s">
        <v>350</v>
      </c>
      <c r="H42" s="210">
        <v>564.1</v>
      </c>
      <c r="I42" s="159">
        <v>0</v>
      </c>
      <c r="J42" s="160">
        <v>0</v>
      </c>
      <c r="K42" s="115">
        <v>0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210">
        <f>H42+K42+Q42+N42</f>
        <v>564.1</v>
      </c>
      <c r="S42" s="119"/>
    </row>
    <row r="43" spans="1:19" s="153" customFormat="1">
      <c r="A43" s="134" t="s">
        <v>135</v>
      </c>
      <c r="B43" s="147" t="s">
        <v>123</v>
      </c>
      <c r="C43" s="148"/>
      <c r="D43" s="148"/>
      <c r="E43" s="148"/>
      <c r="F43" s="220">
        <v>1</v>
      </c>
      <c r="G43" s="165"/>
      <c r="H43" s="219">
        <f>H40+H41+H42</f>
        <v>564.1</v>
      </c>
      <c r="I43" s="164">
        <v>0</v>
      </c>
      <c r="J43" s="165"/>
      <c r="K43" s="166">
        <f>K40+K41+K42</f>
        <v>0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222">
        <f>SUM(R40:R42)</f>
        <v>564.1</v>
      </c>
      <c r="S43" s="152"/>
    </row>
    <row r="44" spans="1:19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112"/>
      <c r="P44" s="113"/>
      <c r="Q44" s="114"/>
      <c r="R44" s="114"/>
      <c r="S44" s="119"/>
    </row>
    <row r="45" spans="1:19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112">
        <v>0</v>
      </c>
      <c r="P45" s="113">
        <v>0</v>
      </c>
      <c r="Q45" s="114">
        <v>0</v>
      </c>
      <c r="R45" s="115">
        <f>H45+K45+Q45+N45</f>
        <v>0</v>
      </c>
      <c r="S45" s="119"/>
    </row>
    <row r="46" spans="1:19" s="3" customFormat="1" ht="70.5" customHeight="1">
      <c r="A46" s="134" t="s">
        <v>138</v>
      </c>
      <c r="B46" s="72" t="s">
        <v>127</v>
      </c>
      <c r="C46" s="135" t="s">
        <v>89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2">
        <v>0</v>
      </c>
      <c r="J46" s="113">
        <v>0</v>
      </c>
      <c r="K46" s="114">
        <v>0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5">
        <f>H46+K46+Q46+N46</f>
        <v>0</v>
      </c>
      <c r="S46" s="119"/>
    </row>
    <row r="47" spans="1:19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112">
        <v>0</v>
      </c>
      <c r="P47" s="113">
        <v>0</v>
      </c>
      <c r="Q47" s="114">
        <v>0</v>
      </c>
      <c r="R47" s="115">
        <f>H47+K47+Q47+N47</f>
        <v>0</v>
      </c>
      <c r="S47" s="119"/>
    </row>
    <row r="48" spans="1:19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5">
        <f>H48+K48+Q48</f>
        <v>0</v>
      </c>
      <c r="S48" s="119"/>
    </row>
    <row r="49" spans="1:19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0</v>
      </c>
      <c r="J49" s="165"/>
      <c r="K49" s="166">
        <f>+K45+K46+K47+K48</f>
        <v>0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7">
        <f>SUM(R45:R47)</f>
        <v>0</v>
      </c>
      <c r="S49" s="152"/>
    </row>
    <row r="50" spans="1:19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112"/>
      <c r="P50" s="113"/>
      <c r="Q50" s="114"/>
      <c r="R50" s="114"/>
      <c r="S50" s="119"/>
    </row>
    <row r="51" spans="1:19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207" t="s">
        <v>353</v>
      </c>
      <c r="G51" s="207" t="s">
        <v>354</v>
      </c>
      <c r="H51" s="210">
        <v>4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112">
        <v>0</v>
      </c>
      <c r="P51" s="113">
        <v>0</v>
      </c>
      <c r="Q51" s="114">
        <v>0</v>
      </c>
      <c r="R51" s="210">
        <f>H51+K51+Q51+N51</f>
        <v>4</v>
      </c>
      <c r="S51" s="119"/>
    </row>
    <row r="52" spans="1:19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112">
        <v>0</v>
      </c>
      <c r="P52" s="113">
        <v>0</v>
      </c>
      <c r="Q52" s="114">
        <v>0</v>
      </c>
      <c r="R52" s="115">
        <f>H52+K52+Q52+N52</f>
        <v>0</v>
      </c>
      <c r="S52" s="119"/>
    </row>
    <row r="53" spans="1:19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5">
        <f>H53+K53+Q53+N53</f>
        <v>0</v>
      </c>
      <c r="S53" s="119"/>
    </row>
    <row r="54" spans="1:19" s="153" customFormat="1">
      <c r="A54" s="134" t="s">
        <v>143</v>
      </c>
      <c r="B54" s="147" t="s">
        <v>123</v>
      </c>
      <c r="C54" s="148"/>
      <c r="D54" s="148"/>
      <c r="E54" s="148"/>
      <c r="F54" s="213">
        <v>1</v>
      </c>
      <c r="G54" s="215"/>
      <c r="H54" s="212">
        <f>H51+H52+H53</f>
        <v>4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</f>
        <v>0</v>
      </c>
      <c r="R54" s="212">
        <f>R51+R52+R53</f>
        <v>4</v>
      </c>
      <c r="S54" s="152"/>
    </row>
    <row r="55" spans="1:19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112"/>
      <c r="P55" s="113"/>
      <c r="Q55" s="114"/>
      <c r="R55" s="114"/>
      <c r="S55" s="119"/>
    </row>
    <row r="56" spans="1:19" s="3" customFormat="1" ht="84.75" customHeight="1">
      <c r="A56" s="134" t="s">
        <v>296</v>
      </c>
      <c r="B56" s="72" t="s">
        <v>131</v>
      </c>
      <c r="C56" s="135" t="s">
        <v>89</v>
      </c>
      <c r="D56" s="113" t="s">
        <v>280</v>
      </c>
      <c r="E56" s="135" t="s">
        <v>69</v>
      </c>
      <c r="F56" s="112">
        <v>0</v>
      </c>
      <c r="G56" s="113">
        <v>0</v>
      </c>
      <c r="H56" s="114">
        <v>0</v>
      </c>
      <c r="I56" s="112">
        <v>0</v>
      </c>
      <c r="J56" s="113">
        <v>0</v>
      </c>
      <c r="K56" s="114">
        <v>0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5">
        <f>H56+K56+Q56+N56</f>
        <v>0</v>
      </c>
      <c r="S56" s="119"/>
    </row>
    <row r="57" spans="1:19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0</v>
      </c>
      <c r="J57" s="150"/>
      <c r="K57" s="151">
        <f>K56</f>
        <v>0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67">
        <f>SUM(R56)</f>
        <v>0</v>
      </c>
      <c r="S57" s="152"/>
    </row>
    <row r="58" spans="1:19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112"/>
      <c r="P58" s="113"/>
      <c r="Q58" s="114"/>
      <c r="R58" s="114"/>
      <c r="S58" s="119"/>
    </row>
    <row r="59" spans="1:19" s="3" customFormat="1" ht="69" customHeight="1">
      <c r="A59" s="134" t="s">
        <v>147</v>
      </c>
      <c r="B59" s="72" t="s">
        <v>193</v>
      </c>
      <c r="C59" s="135" t="s">
        <v>124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>
        <v>0</v>
      </c>
      <c r="J59" s="113">
        <v>0</v>
      </c>
      <c r="K59" s="114">
        <v>0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5">
        <f>H59+K59+Q59+N59</f>
        <v>0</v>
      </c>
      <c r="S59" s="119"/>
    </row>
    <row r="60" spans="1:19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0</v>
      </c>
      <c r="J60" s="150"/>
      <c r="K60" s="151">
        <f>K59</f>
        <v>0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67">
        <f>SUM(R59)</f>
        <v>0</v>
      </c>
      <c r="S60" s="152"/>
    </row>
    <row r="61" spans="1:19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112"/>
      <c r="P61" s="113"/>
      <c r="Q61" s="114"/>
      <c r="R61" s="114"/>
      <c r="S61" s="119"/>
    </row>
    <row r="62" spans="1:19" s="3" customFormat="1" ht="69" customHeight="1">
      <c r="A62" s="134" t="s">
        <v>205</v>
      </c>
      <c r="B62" s="72" t="s">
        <v>131</v>
      </c>
      <c r="C62" s="135" t="s">
        <v>89</v>
      </c>
      <c r="D62" s="113" t="s">
        <v>70</v>
      </c>
      <c r="E62" s="135" t="s">
        <v>69</v>
      </c>
      <c r="F62" s="112" t="s">
        <v>331</v>
      </c>
      <c r="G62" s="113" t="s">
        <v>355</v>
      </c>
      <c r="H62" s="114">
        <v>417</v>
      </c>
      <c r="I62" s="112" t="s">
        <v>331</v>
      </c>
      <c r="J62" s="113" t="s">
        <v>355</v>
      </c>
      <c r="K62" s="114">
        <v>417</v>
      </c>
      <c r="L62" s="112" t="s">
        <v>331</v>
      </c>
      <c r="M62" s="113" t="s">
        <v>355</v>
      </c>
      <c r="N62" s="114">
        <v>417</v>
      </c>
      <c r="O62" s="112">
        <v>0</v>
      </c>
      <c r="P62" s="113">
        <v>0</v>
      </c>
      <c r="Q62" s="114">
        <v>0</v>
      </c>
      <c r="R62" s="115">
        <f>H62+K62+Q62+N62</f>
        <v>1251</v>
      </c>
      <c r="S62" s="119"/>
    </row>
    <row r="63" spans="1:19" s="153" customFormat="1">
      <c r="A63" s="134" t="s">
        <v>206</v>
      </c>
      <c r="B63" s="147" t="s">
        <v>123</v>
      </c>
      <c r="C63" s="148"/>
      <c r="D63" s="148"/>
      <c r="E63" s="148"/>
      <c r="F63" s="149">
        <v>2</v>
      </c>
      <c r="G63" s="150"/>
      <c r="H63" s="151">
        <f>H62</f>
        <v>417</v>
      </c>
      <c r="I63" s="149">
        <v>2</v>
      </c>
      <c r="J63" s="150"/>
      <c r="K63" s="151">
        <f>K62</f>
        <v>417</v>
      </c>
      <c r="L63" s="149">
        <v>2</v>
      </c>
      <c r="M63" s="150"/>
      <c r="N63" s="151">
        <f>N62</f>
        <v>417</v>
      </c>
      <c r="O63" s="149">
        <v>0</v>
      </c>
      <c r="P63" s="150"/>
      <c r="Q63" s="151">
        <f>Q62</f>
        <v>0</v>
      </c>
      <c r="R63" s="167">
        <f>SUM(R62)</f>
        <v>1251</v>
      </c>
      <c r="S63" s="152"/>
    </row>
    <row r="64" spans="1:19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112"/>
      <c r="P64" s="113"/>
      <c r="Q64" s="114"/>
      <c r="R64" s="114"/>
      <c r="S64" s="119"/>
    </row>
    <row r="65" spans="1:32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112">
        <v>0</v>
      </c>
      <c r="J65" s="113">
        <v>0</v>
      </c>
      <c r="K65" s="114">
        <v>0</v>
      </c>
      <c r="L65" s="112">
        <v>0</v>
      </c>
      <c r="M65" s="113">
        <v>0</v>
      </c>
      <c r="N65" s="114">
        <v>0</v>
      </c>
      <c r="O65" s="112">
        <v>0</v>
      </c>
      <c r="P65" s="113">
        <v>0</v>
      </c>
      <c r="Q65" s="114">
        <v>0</v>
      </c>
      <c r="R65" s="115">
        <f>H65+K65+Q65+N65</f>
        <v>0</v>
      </c>
      <c r="S65" s="119"/>
    </row>
    <row r="66" spans="1:32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151">
        <f>K65</f>
        <v>0</v>
      </c>
      <c r="L66" s="149">
        <v>0</v>
      </c>
      <c r="M66" s="149"/>
      <c r="N66" s="151">
        <f>N65</f>
        <v>0</v>
      </c>
      <c r="O66" s="149">
        <v>0</v>
      </c>
      <c r="P66" s="149"/>
      <c r="Q66" s="151">
        <f>Q65</f>
        <v>0</v>
      </c>
      <c r="R66" s="167">
        <f>SUM(R65)</f>
        <v>0</v>
      </c>
      <c r="S66" s="152"/>
    </row>
    <row r="67" spans="1:32" s="153" customFormat="1" ht="69.75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112">
        <v>0</v>
      </c>
      <c r="P67" s="113">
        <v>0</v>
      </c>
      <c r="Q67" s="114">
        <v>0</v>
      </c>
      <c r="R67" s="115">
        <f>H67+K67+Q67+N67</f>
        <v>0</v>
      </c>
      <c r="S67" s="169"/>
    </row>
    <row r="68" spans="1:32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149"/>
      <c r="P68" s="149"/>
      <c r="Q68" s="151">
        <f>Q67</f>
        <v>0</v>
      </c>
      <c r="R68" s="167">
        <f>R67</f>
        <v>0</v>
      </c>
      <c r="S68" s="152"/>
    </row>
    <row r="69" spans="1:32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218">
        <f>H26+H31+H43+H49+H54+H38+H60+H57+H63+H66+H68</f>
        <v>1971.1</v>
      </c>
      <c r="I69" s="172"/>
      <c r="J69" s="173"/>
      <c r="K69" s="171">
        <f>K26+K31+K43+K49+K54+K38+K60+K57+K63+K66+K68</f>
        <v>844</v>
      </c>
      <c r="L69" s="172"/>
      <c r="M69" s="172"/>
      <c r="N69" s="171">
        <f>N26+N31+N43+N49+N54+N38+N60+N57+N63+N66+N68</f>
        <v>844</v>
      </c>
      <c r="O69" s="172"/>
      <c r="P69" s="172"/>
      <c r="Q69" s="171">
        <f>Q26+Q31+Q43+Q49+Q54+Q38+Q60+Q57+Q63+Q66</f>
        <v>0</v>
      </c>
      <c r="R69" s="218">
        <f>R26+R31+R43+R49+R54+R38+R60+R57+R63+R66+R68</f>
        <v>3659.1</v>
      </c>
      <c r="S69" s="119"/>
    </row>
    <row r="70" spans="1:32" s="179" customFormat="1" ht="29.2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219">
        <f>H71+H72+H73+H74+H76+H78+H75+H77</f>
        <v>2571.1</v>
      </c>
      <c r="I70" s="175"/>
      <c r="J70" s="176"/>
      <c r="K70" s="177">
        <f>K71+K72+K73+K74+K76+K78+K75+K77</f>
        <v>844</v>
      </c>
      <c r="L70" s="175"/>
      <c r="M70" s="175"/>
      <c r="N70" s="166">
        <f>N71+N72+N73+N74+N76+N78+N75+N77</f>
        <v>844</v>
      </c>
      <c r="O70" s="175"/>
      <c r="P70" s="175"/>
      <c r="Q70" s="166">
        <f>Q71+Q72+Q73+Q74+Q76+Q78+Q75+Q77</f>
        <v>7181</v>
      </c>
      <c r="R70" s="219">
        <f>Q70+N70+K70+H70</f>
        <v>11440.1</v>
      </c>
      <c r="S70" s="178"/>
    </row>
    <row r="71" spans="1:32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217">
        <f>H15+H16</f>
        <v>600</v>
      </c>
      <c r="I71" s="112"/>
      <c r="J71" s="113"/>
      <c r="K71" s="182">
        <f>K15+K16</f>
        <v>0</v>
      </c>
      <c r="L71" s="112"/>
      <c r="M71" s="112"/>
      <c r="N71" s="114">
        <f>N15+N16</f>
        <v>0</v>
      </c>
      <c r="O71" s="112"/>
      <c r="P71" s="112"/>
      <c r="Q71" s="114">
        <f>Q15+Q16</f>
        <v>7181</v>
      </c>
      <c r="R71" s="217">
        <f>R15+R16</f>
        <v>7781</v>
      </c>
      <c r="S71" s="183"/>
    </row>
    <row r="72" spans="1:32" s="3" customFormat="1" ht="25.5">
      <c r="A72" s="134" t="s">
        <v>153</v>
      </c>
      <c r="B72" s="72" t="s">
        <v>87</v>
      </c>
      <c r="C72" s="172"/>
      <c r="D72" s="155"/>
      <c r="E72" s="155"/>
      <c r="F72" s="159"/>
      <c r="G72" s="159"/>
      <c r="H72" s="210">
        <f>H20+H28+H33+H40+H45+H51+H59</f>
        <v>640</v>
      </c>
      <c r="I72" s="159"/>
      <c r="J72" s="160"/>
      <c r="K72" s="185">
        <f>K20+K28+K33+K40+K45+K51+K59</f>
        <v>427</v>
      </c>
      <c r="L72" s="159"/>
      <c r="M72" s="159"/>
      <c r="N72" s="115">
        <f>N20+N28+N33+N40+N45+N51+N59</f>
        <v>427</v>
      </c>
      <c r="O72" s="159"/>
      <c r="P72" s="159"/>
      <c r="Q72" s="115">
        <f>Q20+Q28+Q33+Q40+Q45+Q51+Q59</f>
        <v>0</v>
      </c>
      <c r="R72" s="210">
        <f>R20+R28+R33+R40+R45+R51+R59</f>
        <v>1494</v>
      </c>
      <c r="S72" s="119"/>
    </row>
    <row r="73" spans="1:32" s="3" customFormat="1" ht="25.5">
      <c r="A73" s="134" t="s">
        <v>154</v>
      </c>
      <c r="B73" s="72" t="s">
        <v>88</v>
      </c>
      <c r="C73" s="172"/>
      <c r="D73" s="155"/>
      <c r="E73" s="155"/>
      <c r="F73" s="159"/>
      <c r="G73" s="159"/>
      <c r="H73" s="115">
        <f>H21+H29+H34+H41+H47+H52</f>
        <v>0</v>
      </c>
      <c r="I73" s="159"/>
      <c r="J73" s="160"/>
      <c r="K73" s="185">
        <f>K21+K29+K34+K41+K47+K52</f>
        <v>0</v>
      </c>
      <c r="L73" s="159"/>
      <c r="M73" s="159"/>
      <c r="N73" s="115">
        <f>N21+N29+N34+N41+N47+N52</f>
        <v>0</v>
      </c>
      <c r="O73" s="159"/>
      <c r="P73" s="159"/>
      <c r="Q73" s="115">
        <f>Q21+Q29+Q34+Q41+Q47+Q52</f>
        <v>0</v>
      </c>
      <c r="R73" s="115">
        <f>R21+R29+R34+R41+R47+R52</f>
        <v>0</v>
      </c>
      <c r="S73" s="119"/>
    </row>
    <row r="74" spans="1:32" s="3" customFormat="1" ht="25.5">
      <c r="A74" s="134" t="s">
        <v>155</v>
      </c>
      <c r="B74" s="72" t="s">
        <v>89</v>
      </c>
      <c r="C74" s="172"/>
      <c r="D74" s="155"/>
      <c r="E74" s="155"/>
      <c r="F74" s="159"/>
      <c r="G74" s="159"/>
      <c r="H74" s="210">
        <f>H22+H30+H35+H42+H46+H56+H62+H65+H53+H67</f>
        <v>981.1</v>
      </c>
      <c r="I74" s="159"/>
      <c r="J74" s="160"/>
      <c r="K74" s="115">
        <f>K22+K30+K35+K42+K46+K56+K62+K65+K53+K67</f>
        <v>417</v>
      </c>
      <c r="L74" s="159"/>
      <c r="M74" s="159"/>
      <c r="N74" s="115">
        <f>N22+N30+N35+N42+N46+N56+N62+N65+N53+N67</f>
        <v>417</v>
      </c>
      <c r="O74" s="159"/>
      <c r="P74" s="159"/>
      <c r="Q74" s="115">
        <f>Q22+Q30+Q35+Q42+Q46+Q56+Q62+Q65</f>
        <v>0</v>
      </c>
      <c r="R74" s="210">
        <f>R22+R30+R35+R42+R46+R56+R62+R65</f>
        <v>1815.1</v>
      </c>
      <c r="S74" s="119"/>
    </row>
    <row r="75" spans="1:32" s="3" customFormat="1" ht="40.5" customHeight="1">
      <c r="A75" s="134" t="s">
        <v>194</v>
      </c>
      <c r="B75" s="72" t="s">
        <v>318</v>
      </c>
      <c r="C75" s="155"/>
      <c r="D75" s="155"/>
      <c r="E75" s="155"/>
      <c r="F75" s="159"/>
      <c r="G75" s="159"/>
      <c r="H75" s="115">
        <f>H23</f>
        <v>140</v>
      </c>
      <c r="I75" s="159"/>
      <c r="J75" s="160"/>
      <c r="K75" s="185">
        <f t="shared" ref="K75:Q75" si="1">K23</f>
        <v>0</v>
      </c>
      <c r="L75" s="159"/>
      <c r="M75" s="159"/>
      <c r="N75" s="115">
        <f t="shared" si="1"/>
        <v>0</v>
      </c>
      <c r="O75" s="159"/>
      <c r="P75" s="159"/>
      <c r="Q75" s="115">
        <f t="shared" si="1"/>
        <v>0</v>
      </c>
      <c r="R75" s="115">
        <f>R23</f>
        <v>140</v>
      </c>
      <c r="S75" s="119"/>
    </row>
    <row r="76" spans="1:32" s="3" customFormat="1" ht="37.5" customHeight="1">
      <c r="A76" s="134" t="s">
        <v>214</v>
      </c>
      <c r="B76" s="72" t="s">
        <v>90</v>
      </c>
      <c r="C76" s="155"/>
      <c r="D76" s="155"/>
      <c r="E76" s="155"/>
      <c r="F76" s="159"/>
      <c r="G76" s="159"/>
      <c r="H76" s="210">
        <f>H25</f>
        <v>90</v>
      </c>
      <c r="I76" s="159"/>
      <c r="J76" s="160"/>
      <c r="K76" s="185">
        <f>K25</f>
        <v>0</v>
      </c>
      <c r="L76" s="159"/>
      <c r="M76" s="159"/>
      <c r="N76" s="115">
        <f>N25</f>
        <v>0</v>
      </c>
      <c r="O76" s="159"/>
      <c r="P76" s="159"/>
      <c r="Q76" s="115">
        <f>Q25</f>
        <v>0</v>
      </c>
      <c r="R76" s="210">
        <f>R25</f>
        <v>90</v>
      </c>
      <c r="S76" s="119"/>
    </row>
    <row r="77" spans="1:32" s="3" customFormat="1" ht="25.5">
      <c r="A77" s="134" t="s">
        <v>215</v>
      </c>
      <c r="B77" s="72" t="s">
        <v>181</v>
      </c>
      <c r="C77" s="155"/>
      <c r="D77" s="155"/>
      <c r="E77" s="155"/>
      <c r="F77" s="159"/>
      <c r="G77" s="159"/>
      <c r="H77" s="115">
        <f>H24</f>
        <v>0</v>
      </c>
      <c r="I77" s="159"/>
      <c r="J77" s="160"/>
      <c r="K77" s="185">
        <f t="shared" ref="K77:R77" si="2">K24</f>
        <v>0</v>
      </c>
      <c r="L77" s="159"/>
      <c r="M77" s="159"/>
      <c r="N77" s="115">
        <f t="shared" si="2"/>
        <v>0</v>
      </c>
      <c r="O77" s="159"/>
      <c r="P77" s="159"/>
      <c r="Q77" s="115">
        <f t="shared" si="2"/>
        <v>0</v>
      </c>
      <c r="R77" s="115">
        <f t="shared" si="2"/>
        <v>0</v>
      </c>
      <c r="S77" s="119"/>
    </row>
    <row r="78" spans="1:32" s="3" customFormat="1" ht="25.5">
      <c r="A78" s="134" t="s">
        <v>216</v>
      </c>
      <c r="B78" s="72" t="s">
        <v>316</v>
      </c>
      <c r="C78" s="155"/>
      <c r="D78" s="155"/>
      <c r="E78" s="155"/>
      <c r="F78" s="159"/>
      <c r="G78" s="159"/>
      <c r="H78" s="210">
        <f>H37</f>
        <v>120</v>
      </c>
      <c r="I78" s="159"/>
      <c r="J78" s="160"/>
      <c r="K78" s="185">
        <f t="shared" ref="K78:R78" si="3">K37</f>
        <v>0</v>
      </c>
      <c r="L78" s="159"/>
      <c r="M78" s="159"/>
      <c r="N78" s="115">
        <f t="shared" si="3"/>
        <v>0</v>
      </c>
      <c r="O78" s="159"/>
      <c r="P78" s="159"/>
      <c r="Q78" s="115">
        <f t="shared" si="3"/>
        <v>0</v>
      </c>
      <c r="R78" s="210">
        <f t="shared" si="3"/>
        <v>120</v>
      </c>
      <c r="S78" s="119"/>
    </row>
    <row r="79" spans="1:32" s="3" customFormat="1" ht="41.25" hidden="1" customHeight="1">
      <c r="A79" s="121" t="s">
        <v>320</v>
      </c>
      <c r="B79" s="471" t="s">
        <v>179</v>
      </c>
      <c r="C79" s="472"/>
      <c r="D79" s="472"/>
      <c r="E79" s="472"/>
      <c r="F79" s="472"/>
      <c r="G79" s="472"/>
      <c r="H79" s="472"/>
      <c r="I79" s="472"/>
      <c r="J79" s="472"/>
      <c r="K79" s="472"/>
      <c r="L79" s="472"/>
      <c r="M79" s="472"/>
      <c r="N79" s="472"/>
      <c r="O79" s="472"/>
      <c r="P79" s="472"/>
      <c r="Q79" s="472"/>
      <c r="R79" s="473"/>
      <c r="S79" s="123"/>
      <c r="T79" s="124"/>
      <c r="U79" s="124"/>
      <c r="V79" s="124"/>
      <c r="W79" s="124"/>
      <c r="X79" s="124"/>
      <c r="Y79" s="124"/>
      <c r="Z79" s="125"/>
      <c r="AA79" s="125"/>
      <c r="AB79" s="125"/>
      <c r="AC79" s="125"/>
      <c r="AD79" s="125"/>
      <c r="AE79" s="126"/>
      <c r="AF79" s="126"/>
    </row>
    <row r="80" spans="1:32" s="3" customFormat="1" ht="82.5" hidden="1" customHeight="1">
      <c r="A80" s="134" t="s">
        <v>160</v>
      </c>
      <c r="B80" s="186" t="s">
        <v>156</v>
      </c>
      <c r="C80" s="135" t="s">
        <v>157</v>
      </c>
      <c r="D80" s="113" t="s">
        <v>70</v>
      </c>
      <c r="E80" s="135" t="s">
        <v>69</v>
      </c>
      <c r="F80" s="112">
        <v>0</v>
      </c>
      <c r="G80" s="112">
        <v>0</v>
      </c>
      <c r="H80" s="182">
        <v>0</v>
      </c>
      <c r="I80" s="112">
        <v>0</v>
      </c>
      <c r="J80" s="112">
        <v>0</v>
      </c>
      <c r="K80" s="182">
        <v>0</v>
      </c>
      <c r="L80" s="112">
        <v>0</v>
      </c>
      <c r="M80" s="112">
        <v>0</v>
      </c>
      <c r="N80" s="182">
        <v>0</v>
      </c>
      <c r="O80" s="112">
        <v>0</v>
      </c>
      <c r="P80" s="112">
        <v>0</v>
      </c>
      <c r="Q80" s="182">
        <v>0</v>
      </c>
      <c r="R80" s="187">
        <f>H80+K80+Q80</f>
        <v>0</v>
      </c>
      <c r="S80" s="123" t="s">
        <v>198</v>
      </c>
      <c r="T80" s="124"/>
      <c r="U80" s="124"/>
      <c r="V80" s="124"/>
      <c r="W80" s="124"/>
      <c r="X80" s="124"/>
      <c r="Y80" s="124"/>
      <c r="Z80" s="125"/>
      <c r="AA80" s="125"/>
      <c r="AB80" s="125"/>
      <c r="AC80" s="125"/>
      <c r="AD80" s="125"/>
      <c r="AE80" s="126"/>
      <c r="AF80" s="126"/>
    </row>
    <row r="81" spans="1:32" s="3" customFormat="1" ht="60.75" hidden="1" customHeight="1">
      <c r="A81" s="134" t="s">
        <v>161</v>
      </c>
      <c r="B81" s="186" t="s">
        <v>158</v>
      </c>
      <c r="C81" s="135" t="s">
        <v>76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87">
        <f>H81+K81+Q81+N81</f>
        <v>0</v>
      </c>
      <c r="S81" s="123" t="s">
        <v>197</v>
      </c>
      <c r="T81" s="124"/>
      <c r="U81" s="124"/>
      <c r="V81" s="124"/>
      <c r="W81" s="124"/>
      <c r="X81" s="124"/>
      <c r="Y81" s="124"/>
      <c r="Z81" s="125"/>
      <c r="AA81" s="125"/>
      <c r="AB81" s="125"/>
      <c r="AC81" s="125"/>
      <c r="AD81" s="125"/>
      <c r="AE81" s="126"/>
      <c r="AF81" s="126"/>
    </row>
    <row r="82" spans="1:32" s="3" customFormat="1" ht="70.5" hidden="1" customHeight="1">
      <c r="A82" s="134" t="s">
        <v>162</v>
      </c>
      <c r="B82" s="186" t="s">
        <v>159</v>
      </c>
      <c r="C82" s="135" t="s">
        <v>181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87">
        <f>H82+K82+Q82+N82</f>
        <v>0</v>
      </c>
      <c r="S82" s="123" t="s">
        <v>198</v>
      </c>
      <c r="T82" s="124"/>
      <c r="U82" s="124"/>
      <c r="V82" s="124"/>
      <c r="W82" s="124"/>
      <c r="X82" s="124"/>
      <c r="Y82" s="124"/>
      <c r="Z82" s="125"/>
      <c r="AA82" s="125"/>
      <c r="AB82" s="125"/>
      <c r="AC82" s="125"/>
      <c r="AD82" s="125"/>
      <c r="AE82" s="126"/>
      <c r="AF82" s="126"/>
    </row>
    <row r="83" spans="1:32" s="153" customFormat="1" ht="33.75" hidden="1" customHeight="1">
      <c r="A83" s="134" t="s">
        <v>163</v>
      </c>
      <c r="B83" s="469" t="s">
        <v>174</v>
      </c>
      <c r="C83" s="470"/>
      <c r="D83" s="188"/>
      <c r="E83" s="188"/>
      <c r="F83" s="188"/>
      <c r="G83" s="188"/>
      <c r="H83" s="189">
        <f>H84+H85+H86</f>
        <v>0</v>
      </c>
      <c r="I83" s="188"/>
      <c r="J83" s="188"/>
      <c r="K83" s="189">
        <f>K84+K85+K86</f>
        <v>0</v>
      </c>
      <c r="L83" s="188"/>
      <c r="M83" s="188"/>
      <c r="N83" s="189">
        <f>N84+N85+N86</f>
        <v>0</v>
      </c>
      <c r="O83" s="188"/>
      <c r="P83" s="188"/>
      <c r="Q83" s="189">
        <f>Q84+Q85+Q86</f>
        <v>0</v>
      </c>
      <c r="R83" s="190">
        <f>H83+K83+Q83+N83</f>
        <v>0</v>
      </c>
      <c r="S83" s="191"/>
      <c r="T83" s="192"/>
      <c r="U83" s="192"/>
      <c r="V83" s="192"/>
      <c r="W83" s="192"/>
      <c r="X83" s="192"/>
      <c r="Y83" s="192"/>
      <c r="Z83" s="193"/>
      <c r="AA83" s="193"/>
      <c r="AB83" s="193"/>
      <c r="AC83" s="193"/>
      <c r="AD83" s="193"/>
      <c r="AE83" s="194"/>
      <c r="AF83" s="194"/>
    </row>
    <row r="84" spans="1:32" s="3" customFormat="1" ht="24.75" hidden="1" customHeight="1">
      <c r="A84" s="134" t="s">
        <v>168</v>
      </c>
      <c r="B84" s="135" t="s">
        <v>157</v>
      </c>
      <c r="C84" s="195"/>
      <c r="D84" s="196"/>
      <c r="E84" s="196"/>
      <c r="F84" s="196"/>
      <c r="G84" s="196"/>
      <c r="H84" s="197">
        <f>H80</f>
        <v>0</v>
      </c>
      <c r="I84" s="196"/>
      <c r="J84" s="196"/>
      <c r="K84" s="197">
        <f>K80</f>
        <v>0</v>
      </c>
      <c r="L84" s="196"/>
      <c r="M84" s="196"/>
      <c r="N84" s="197">
        <f>N80</f>
        <v>0</v>
      </c>
      <c r="O84" s="196"/>
      <c r="P84" s="196"/>
      <c r="Q84" s="197">
        <f>Q80</f>
        <v>0</v>
      </c>
      <c r="R84" s="187">
        <f>H84+K84+Q84</f>
        <v>0</v>
      </c>
      <c r="S84" s="123"/>
      <c r="T84" s="124"/>
      <c r="U84" s="124"/>
      <c r="V84" s="124"/>
      <c r="W84" s="124"/>
      <c r="X84" s="124"/>
      <c r="Y84" s="124"/>
      <c r="Z84" s="125"/>
      <c r="AA84" s="125"/>
      <c r="AB84" s="125"/>
      <c r="AC84" s="125"/>
      <c r="AD84" s="125"/>
      <c r="AE84" s="126"/>
      <c r="AF84" s="126"/>
    </row>
    <row r="85" spans="1:32" s="3" customFormat="1" ht="24" hidden="1" customHeight="1">
      <c r="A85" s="134" t="s">
        <v>169</v>
      </c>
      <c r="B85" s="135" t="s">
        <v>76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7">
        <f>R81</f>
        <v>0</v>
      </c>
      <c r="S85" s="123"/>
      <c r="T85" s="124"/>
      <c r="U85" s="124"/>
      <c r="V85" s="124"/>
      <c r="W85" s="124"/>
      <c r="X85" s="124"/>
      <c r="Y85" s="124"/>
      <c r="Z85" s="125"/>
      <c r="AA85" s="125"/>
      <c r="AB85" s="125"/>
      <c r="AC85" s="125"/>
      <c r="AD85" s="125"/>
      <c r="AE85" s="126"/>
      <c r="AF85" s="126"/>
    </row>
    <row r="86" spans="1:32" s="3" customFormat="1" ht="32.25" hidden="1" customHeight="1">
      <c r="A86" s="134" t="s">
        <v>170</v>
      </c>
      <c r="B86" s="135" t="s">
        <v>181</v>
      </c>
      <c r="C86" s="196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6">
        <f>Q82</f>
        <v>0</v>
      </c>
      <c r="R86" s="196">
        <f>R82</f>
        <v>0</v>
      </c>
      <c r="S86" s="123"/>
      <c r="T86" s="124"/>
      <c r="U86" s="124"/>
      <c r="V86" s="124"/>
      <c r="W86" s="124"/>
      <c r="X86" s="124"/>
      <c r="Y86" s="124"/>
      <c r="Z86" s="125"/>
      <c r="AA86" s="125"/>
      <c r="AB86" s="125"/>
      <c r="AC86" s="125"/>
      <c r="AD86" s="125"/>
      <c r="AE86" s="126"/>
      <c r="AF86" s="126"/>
    </row>
    <row r="87" spans="1:32" s="3" customFormat="1" ht="18.75" customHeight="1">
      <c r="A87" s="121" t="s">
        <v>217</v>
      </c>
      <c r="B87" s="461" t="s">
        <v>218</v>
      </c>
      <c r="C87" s="462"/>
      <c r="D87" s="462"/>
      <c r="E87" s="462"/>
      <c r="F87" s="462"/>
      <c r="G87" s="462"/>
      <c r="H87" s="462"/>
      <c r="I87" s="462"/>
      <c r="J87" s="462"/>
      <c r="K87" s="462"/>
      <c r="L87" s="462"/>
      <c r="M87" s="462"/>
      <c r="N87" s="462"/>
      <c r="O87" s="462"/>
      <c r="P87" s="462"/>
      <c r="Q87" s="462"/>
      <c r="R87" s="463"/>
      <c r="S87" s="123"/>
      <c r="T87" s="124"/>
      <c r="U87" s="124"/>
      <c r="V87" s="124"/>
      <c r="W87" s="124"/>
      <c r="X87" s="124"/>
      <c r="Y87" s="124"/>
      <c r="Z87" s="125"/>
      <c r="AA87" s="125"/>
      <c r="AB87" s="125"/>
      <c r="AC87" s="125"/>
      <c r="AD87" s="125"/>
      <c r="AE87" s="126"/>
      <c r="AF87" s="126"/>
    </row>
    <row r="88" spans="1:32" s="3" customFormat="1" ht="123" customHeight="1">
      <c r="A88" s="134" t="s">
        <v>160</v>
      </c>
      <c r="B88" s="198" t="s">
        <v>176</v>
      </c>
      <c r="C88" s="141" t="s">
        <v>171</v>
      </c>
      <c r="D88" s="113" t="s">
        <v>70</v>
      </c>
      <c r="E88" s="135" t="s">
        <v>69</v>
      </c>
      <c r="F88" s="199" t="s">
        <v>332</v>
      </c>
      <c r="G88" s="113" t="s">
        <v>336</v>
      </c>
      <c r="H88" s="182">
        <f>4926-160</f>
        <v>4766</v>
      </c>
      <c r="I88" s="199" t="s">
        <v>333</v>
      </c>
      <c r="J88" s="113" t="s">
        <v>251</v>
      </c>
      <c r="K88" s="182">
        <v>4926</v>
      </c>
      <c r="L88" s="199" t="s">
        <v>333</v>
      </c>
      <c r="M88" s="113" t="s">
        <v>251</v>
      </c>
      <c r="N88" s="182">
        <v>4926</v>
      </c>
      <c r="O88" s="199" t="s">
        <v>334</v>
      </c>
      <c r="P88" s="113" t="s">
        <v>251</v>
      </c>
      <c r="Q88" s="182">
        <v>19704</v>
      </c>
      <c r="R88" s="185">
        <f>H88+K88+Q88+N88</f>
        <v>34322</v>
      </c>
      <c r="S88" s="119"/>
    </row>
    <row r="89" spans="1:32" s="3" customFormat="1" ht="80.25" hidden="1" customHeight="1">
      <c r="A89" s="134" t="s">
        <v>161</v>
      </c>
      <c r="B89" s="200" t="s">
        <v>182</v>
      </c>
      <c r="C89" s="135" t="s">
        <v>157</v>
      </c>
      <c r="D89" s="113" t="s">
        <v>70</v>
      </c>
      <c r="E89" s="135" t="s">
        <v>69</v>
      </c>
      <c r="F89" s="159">
        <v>0</v>
      </c>
      <c r="G89" s="159">
        <v>0</v>
      </c>
      <c r="H89" s="182">
        <v>0</v>
      </c>
      <c r="I89" s="159">
        <v>0</v>
      </c>
      <c r="J89" s="159">
        <v>0</v>
      </c>
      <c r="K89" s="182">
        <v>0</v>
      </c>
      <c r="L89" s="159">
        <v>0</v>
      </c>
      <c r="M89" s="159">
        <v>0</v>
      </c>
      <c r="N89" s="182">
        <v>0</v>
      </c>
      <c r="O89" s="159">
        <v>0</v>
      </c>
      <c r="P89" s="159">
        <v>0</v>
      </c>
      <c r="Q89" s="182">
        <v>0</v>
      </c>
      <c r="R89" s="185">
        <f>H89+K89+Q89+N89</f>
        <v>0</v>
      </c>
      <c r="S89" s="119"/>
    </row>
    <row r="90" spans="1:32" s="3" customFormat="1" ht="80.25" hidden="1" customHeight="1">
      <c r="A90" s="134" t="s">
        <v>162</v>
      </c>
      <c r="B90" s="200" t="s">
        <v>180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182">
        <v>0</v>
      </c>
      <c r="I90" s="159">
        <v>0</v>
      </c>
      <c r="J90" s="159">
        <v>0</v>
      </c>
      <c r="K90" s="182">
        <v>0</v>
      </c>
      <c r="L90" s="112">
        <v>0</v>
      </c>
      <c r="M90" s="112">
        <v>0</v>
      </c>
      <c r="N90" s="182">
        <v>0</v>
      </c>
      <c r="O90" s="112">
        <v>0</v>
      </c>
      <c r="P90" s="112">
        <v>0</v>
      </c>
      <c r="Q90" s="182">
        <v>0</v>
      </c>
      <c r="R90" s="185">
        <f>H90+K90+Q90+N90</f>
        <v>0</v>
      </c>
      <c r="S90" s="123" t="s">
        <v>198</v>
      </c>
    </row>
    <row r="91" spans="1:32" s="153" customFormat="1" ht="19.5" customHeight="1">
      <c r="A91" s="134" t="s">
        <v>161</v>
      </c>
      <c r="B91" s="469" t="s">
        <v>174</v>
      </c>
      <c r="C91" s="470"/>
      <c r="D91" s="201"/>
      <c r="E91" s="201"/>
      <c r="F91" s="201"/>
      <c r="G91" s="201"/>
      <c r="H91" s="202">
        <f>H92+H93</f>
        <v>4766</v>
      </c>
      <c r="I91" s="201"/>
      <c r="J91" s="201"/>
      <c r="K91" s="202">
        <f>K92+K93</f>
        <v>4926</v>
      </c>
      <c r="L91" s="201"/>
      <c r="M91" s="201"/>
      <c r="N91" s="202">
        <f>N92+N93</f>
        <v>4926</v>
      </c>
      <c r="O91" s="201"/>
      <c r="P91" s="201"/>
      <c r="Q91" s="202">
        <f>Q92+Q93</f>
        <v>19704</v>
      </c>
      <c r="R91" s="202">
        <f>R92+R93</f>
        <v>34322</v>
      </c>
      <c r="S91" s="152"/>
    </row>
    <row r="92" spans="1:32" s="3" customFormat="1" ht="26.25" customHeight="1">
      <c r="A92" s="134" t="s">
        <v>162</v>
      </c>
      <c r="B92" s="141" t="s">
        <v>171</v>
      </c>
      <c r="C92" s="155"/>
      <c r="D92" s="159"/>
      <c r="E92" s="159"/>
      <c r="F92" s="159"/>
      <c r="G92" s="159"/>
      <c r="H92" s="185">
        <f>H88</f>
        <v>4766</v>
      </c>
      <c r="I92" s="159"/>
      <c r="J92" s="159"/>
      <c r="K92" s="185">
        <f>K88</f>
        <v>4926</v>
      </c>
      <c r="L92" s="159"/>
      <c r="M92" s="159"/>
      <c r="N92" s="185">
        <f>N88</f>
        <v>4926</v>
      </c>
      <c r="O92" s="159"/>
      <c r="P92" s="159"/>
      <c r="Q92" s="185">
        <f>Q88</f>
        <v>19704</v>
      </c>
      <c r="R92" s="185">
        <f>R88</f>
        <v>34322</v>
      </c>
      <c r="S92" s="119"/>
    </row>
    <row r="93" spans="1:32" s="3" customFormat="1" ht="25.5" hidden="1" customHeight="1">
      <c r="A93" s="134" t="s">
        <v>173</v>
      </c>
      <c r="B93" s="135" t="s">
        <v>157</v>
      </c>
      <c r="C93" s="155"/>
      <c r="D93" s="159"/>
      <c r="E93" s="159"/>
      <c r="F93" s="159"/>
      <c r="G93" s="159"/>
      <c r="H93" s="185">
        <f>H89++H90</f>
        <v>0</v>
      </c>
      <c r="I93" s="159"/>
      <c r="J93" s="159"/>
      <c r="K93" s="185">
        <f>K89++K90</f>
        <v>0</v>
      </c>
      <c r="L93" s="159"/>
      <c r="M93" s="159"/>
      <c r="N93" s="185">
        <f>N89++N90</f>
        <v>0</v>
      </c>
      <c r="O93" s="159"/>
      <c r="P93" s="159"/>
      <c r="Q93" s="185">
        <f>Q89++Q90</f>
        <v>0</v>
      </c>
      <c r="R93" s="185">
        <f>R89++R90</f>
        <v>0</v>
      </c>
      <c r="S93" s="119"/>
    </row>
    <row r="94" spans="1:32" s="3" customFormat="1" ht="31.5" customHeight="1">
      <c r="A94" s="134" t="s">
        <v>297</v>
      </c>
      <c r="B94" s="474" t="s">
        <v>175</v>
      </c>
      <c r="C94" s="475"/>
      <c r="D94" s="203"/>
      <c r="E94" s="203"/>
      <c r="F94" s="203"/>
      <c r="G94" s="203"/>
      <c r="H94" s="206">
        <f>H70+H83+H91</f>
        <v>7337.1</v>
      </c>
      <c r="I94" s="203"/>
      <c r="J94" s="203"/>
      <c r="K94" s="202">
        <f>K70+K83+K91</f>
        <v>5770</v>
      </c>
      <c r="L94" s="203"/>
      <c r="M94" s="203"/>
      <c r="N94" s="202">
        <f>N70+N83+N91</f>
        <v>5770</v>
      </c>
      <c r="O94" s="203"/>
      <c r="P94" s="203"/>
      <c r="Q94" s="202">
        <f>Q70+Q83+Q91</f>
        <v>26885</v>
      </c>
      <c r="R94" s="206">
        <f>R70+R83+R91</f>
        <v>45762.1</v>
      </c>
      <c r="S94" s="119"/>
    </row>
    <row r="95" spans="1:32" s="3" customFormat="1" ht="22.5">
      <c r="A95" s="134" t="s">
        <v>164</v>
      </c>
      <c r="B95" s="135" t="s">
        <v>78</v>
      </c>
      <c r="C95" s="155"/>
      <c r="D95" s="159"/>
      <c r="E95" s="159"/>
      <c r="F95" s="159"/>
      <c r="G95" s="159"/>
      <c r="H95" s="204">
        <f>H71+H85</f>
        <v>600</v>
      </c>
      <c r="I95" s="159"/>
      <c r="J95" s="159"/>
      <c r="K95" s="185">
        <f>K71+K85</f>
        <v>0</v>
      </c>
      <c r="L95" s="159"/>
      <c r="M95" s="159"/>
      <c r="N95" s="185">
        <f>N71+N85</f>
        <v>0</v>
      </c>
      <c r="O95" s="159"/>
      <c r="P95" s="159"/>
      <c r="Q95" s="185">
        <f>Q71+Q85</f>
        <v>7181</v>
      </c>
      <c r="R95" s="204">
        <f>R71+R85</f>
        <v>7781</v>
      </c>
      <c r="S95" s="119"/>
    </row>
    <row r="96" spans="1:32" s="3" customFormat="1" ht="22.5">
      <c r="A96" s="134" t="s">
        <v>165</v>
      </c>
      <c r="B96" s="135" t="s">
        <v>87</v>
      </c>
      <c r="C96" s="155"/>
      <c r="D96" s="159"/>
      <c r="E96" s="159"/>
      <c r="F96" s="159"/>
      <c r="G96" s="159"/>
      <c r="H96" s="204">
        <f>H72</f>
        <v>640</v>
      </c>
      <c r="I96" s="159"/>
      <c r="J96" s="159"/>
      <c r="K96" s="185">
        <f>K72</f>
        <v>427</v>
      </c>
      <c r="L96" s="159"/>
      <c r="M96" s="159"/>
      <c r="N96" s="185">
        <f>N72</f>
        <v>427</v>
      </c>
      <c r="O96" s="159"/>
      <c r="P96" s="159"/>
      <c r="Q96" s="185">
        <f t="shared" ref="Q96:R98" si="4">Q72</f>
        <v>0</v>
      </c>
      <c r="R96" s="204">
        <f t="shared" si="4"/>
        <v>1494</v>
      </c>
      <c r="S96" s="119"/>
    </row>
    <row r="97" spans="1:19" s="3" customFormat="1" ht="22.5">
      <c r="A97" s="134" t="s">
        <v>166</v>
      </c>
      <c r="B97" s="135" t="s">
        <v>88</v>
      </c>
      <c r="C97" s="155"/>
      <c r="D97" s="159"/>
      <c r="E97" s="159"/>
      <c r="F97" s="159"/>
      <c r="G97" s="159"/>
      <c r="H97" s="185">
        <f>H73</f>
        <v>0</v>
      </c>
      <c r="I97" s="159"/>
      <c r="J97" s="159"/>
      <c r="K97" s="185">
        <f>K73</f>
        <v>0</v>
      </c>
      <c r="L97" s="159"/>
      <c r="M97" s="159"/>
      <c r="N97" s="185">
        <f>N73</f>
        <v>0</v>
      </c>
      <c r="O97" s="159"/>
      <c r="P97" s="159"/>
      <c r="Q97" s="185">
        <f t="shared" si="4"/>
        <v>0</v>
      </c>
      <c r="R97" s="185">
        <f t="shared" si="4"/>
        <v>0</v>
      </c>
      <c r="S97" s="119"/>
    </row>
    <row r="98" spans="1:19" s="3" customFormat="1" ht="22.5">
      <c r="A98" s="134" t="s">
        <v>219</v>
      </c>
      <c r="B98" s="135" t="s">
        <v>89</v>
      </c>
      <c r="C98" s="155"/>
      <c r="D98" s="159"/>
      <c r="E98" s="159"/>
      <c r="F98" s="159"/>
      <c r="G98" s="159"/>
      <c r="H98" s="185">
        <f>H74</f>
        <v>981.1</v>
      </c>
      <c r="I98" s="159"/>
      <c r="J98" s="159"/>
      <c r="K98" s="185">
        <f>K74</f>
        <v>417</v>
      </c>
      <c r="L98" s="159"/>
      <c r="M98" s="159"/>
      <c r="N98" s="185">
        <f>N74</f>
        <v>417</v>
      </c>
      <c r="O98" s="159"/>
      <c r="P98" s="159"/>
      <c r="Q98" s="185">
        <f t="shared" si="4"/>
        <v>0</v>
      </c>
      <c r="R98" s="185">
        <f t="shared" si="4"/>
        <v>1815.1</v>
      </c>
      <c r="S98" s="119"/>
    </row>
    <row r="99" spans="1:19" s="3" customFormat="1" ht="22.5">
      <c r="A99" s="134" t="s">
        <v>167</v>
      </c>
      <c r="B99" s="135" t="s">
        <v>90</v>
      </c>
      <c r="C99" s="155"/>
      <c r="D99" s="159"/>
      <c r="E99" s="159"/>
      <c r="F99" s="159"/>
      <c r="G99" s="159"/>
      <c r="H99" s="204">
        <f>H76</f>
        <v>90</v>
      </c>
      <c r="I99" s="159"/>
      <c r="J99" s="159"/>
      <c r="K99" s="185">
        <f>K76</f>
        <v>0</v>
      </c>
      <c r="L99" s="159"/>
      <c r="M99" s="159"/>
      <c r="N99" s="185">
        <f>N76</f>
        <v>0</v>
      </c>
      <c r="O99" s="159"/>
      <c r="P99" s="159"/>
      <c r="Q99" s="185">
        <f>Q76</f>
        <v>0</v>
      </c>
      <c r="R99" s="204">
        <f>R76</f>
        <v>90</v>
      </c>
      <c r="S99" s="119"/>
    </row>
    <row r="100" spans="1:19" s="3" customFormat="1">
      <c r="A100" s="134" t="s">
        <v>172</v>
      </c>
      <c r="B100" s="135" t="s">
        <v>316</v>
      </c>
      <c r="C100" s="155"/>
      <c r="D100" s="159"/>
      <c r="E100" s="159"/>
      <c r="F100" s="159"/>
      <c r="G100" s="159"/>
      <c r="H100" s="204">
        <f>H78</f>
        <v>120</v>
      </c>
      <c r="I100" s="159"/>
      <c r="J100" s="159"/>
      <c r="K100" s="185">
        <f>K78</f>
        <v>0</v>
      </c>
      <c r="L100" s="159"/>
      <c r="M100" s="159"/>
      <c r="N100" s="185">
        <f>N78</f>
        <v>0</v>
      </c>
      <c r="O100" s="159"/>
      <c r="P100" s="159"/>
      <c r="Q100" s="185">
        <f>Q78</f>
        <v>0</v>
      </c>
      <c r="R100" s="204">
        <f>R78</f>
        <v>120</v>
      </c>
      <c r="S100" s="119"/>
    </row>
    <row r="101" spans="1:19" s="3" customFormat="1" ht="22.5">
      <c r="A101" s="134" t="s">
        <v>173</v>
      </c>
      <c r="B101" s="135" t="s">
        <v>181</v>
      </c>
      <c r="C101" s="155"/>
      <c r="D101" s="159"/>
      <c r="E101" s="159"/>
      <c r="F101" s="159"/>
      <c r="G101" s="159"/>
      <c r="H101" s="185">
        <f>H86+H77</f>
        <v>0</v>
      </c>
      <c r="I101" s="159"/>
      <c r="J101" s="159"/>
      <c r="K101" s="185">
        <f>K86+K77</f>
        <v>0</v>
      </c>
      <c r="L101" s="159"/>
      <c r="M101" s="159"/>
      <c r="N101" s="185">
        <f>N86+N77</f>
        <v>0</v>
      </c>
      <c r="O101" s="159"/>
      <c r="P101" s="159"/>
      <c r="Q101" s="185">
        <f>Q86+Q77</f>
        <v>0</v>
      </c>
      <c r="R101" s="185">
        <f>R86+R77</f>
        <v>0</v>
      </c>
      <c r="S101" s="119"/>
    </row>
    <row r="102" spans="1:19" s="3" customFormat="1" ht="22.5">
      <c r="A102" s="134" t="s">
        <v>220</v>
      </c>
      <c r="B102" s="135" t="s">
        <v>178</v>
      </c>
      <c r="C102" s="155"/>
      <c r="D102" s="159"/>
      <c r="E102" s="159"/>
      <c r="F102" s="159"/>
      <c r="G102" s="159"/>
      <c r="H102" s="185">
        <f>H92+H75</f>
        <v>4906</v>
      </c>
      <c r="I102" s="159"/>
      <c r="J102" s="159"/>
      <c r="K102" s="185">
        <f>K92+K75</f>
        <v>4926</v>
      </c>
      <c r="L102" s="159"/>
      <c r="M102" s="159"/>
      <c r="N102" s="185">
        <f>N92+N75</f>
        <v>4926</v>
      </c>
      <c r="O102" s="159"/>
      <c r="P102" s="159"/>
      <c r="Q102" s="185">
        <f>Q92+Q75</f>
        <v>19704</v>
      </c>
      <c r="R102" s="185">
        <f>R92+R75</f>
        <v>34462</v>
      </c>
      <c r="S102" s="119"/>
    </row>
    <row r="103" spans="1:19" s="3" customFormat="1" ht="12.75" customHeight="1">
      <c r="A103" s="117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119"/>
    </row>
    <row r="104" spans="1:19" s="3" customFormat="1">
      <c r="A104" s="117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119"/>
    </row>
    <row r="105" spans="1:19" s="3" customFormat="1" ht="15">
      <c r="A105" s="468" t="s">
        <v>177</v>
      </c>
      <c r="B105" s="468"/>
      <c r="C105" s="468"/>
      <c r="D105" s="468"/>
      <c r="E105" s="468"/>
      <c r="F105" s="468"/>
      <c r="G105" s="468"/>
      <c r="H105" s="468"/>
      <c r="I105" s="468"/>
      <c r="J105" s="468"/>
      <c r="K105" s="468"/>
      <c r="L105" s="468"/>
      <c r="M105" s="468"/>
      <c r="N105" s="468"/>
      <c r="O105" s="468"/>
      <c r="P105" s="468"/>
      <c r="Q105" s="468"/>
      <c r="R105" s="468"/>
      <c r="S105" s="119"/>
    </row>
    <row r="106" spans="1:19" s="3" customFormat="1">
      <c r="A106" s="117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119"/>
    </row>
    <row r="107" spans="1:19" s="3" customFormat="1">
      <c r="A107" s="117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119"/>
    </row>
    <row r="108" spans="1:19" s="3" customFormat="1">
      <c r="A108" s="117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119"/>
    </row>
    <row r="109" spans="1:19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4"/>
    </row>
    <row r="110" spans="1:19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4"/>
    </row>
    <row r="111" spans="1:19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4"/>
    </row>
    <row r="112" spans="1:19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4"/>
    </row>
    <row r="113" spans="4:18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4"/>
    </row>
    <row r="114" spans="4:18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4"/>
    </row>
    <row r="115" spans="4:18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4"/>
    </row>
    <row r="116" spans="4:18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4"/>
    </row>
    <row r="117" spans="4:18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4"/>
    </row>
    <row r="118" spans="4:18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4"/>
    </row>
    <row r="119" spans="4:18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4"/>
    </row>
    <row r="120" spans="4:18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4"/>
    </row>
    <row r="121" spans="4:18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4"/>
    </row>
    <row r="122" spans="4:18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4"/>
    </row>
    <row r="123" spans="4:18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4"/>
    </row>
    <row r="124" spans="4:18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4"/>
    </row>
    <row r="125" spans="4:18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4"/>
    </row>
    <row r="126" spans="4:18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4"/>
    </row>
    <row r="127" spans="4:18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4"/>
    </row>
    <row r="128" spans="4:18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4"/>
    </row>
    <row r="129" spans="4:18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4"/>
    </row>
    <row r="130" spans="4:18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4"/>
    </row>
    <row r="131" spans="4:18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4"/>
    </row>
    <row r="132" spans="4:18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4"/>
    </row>
    <row r="133" spans="4:18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4"/>
    </row>
    <row r="134" spans="4:18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4"/>
    </row>
    <row r="135" spans="4:18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4"/>
    </row>
    <row r="136" spans="4:18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4"/>
    </row>
    <row r="137" spans="4:18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4"/>
    </row>
    <row r="138" spans="4:18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4"/>
    </row>
    <row r="139" spans="4:18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4"/>
    </row>
    <row r="140" spans="4:18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4"/>
    </row>
    <row r="141" spans="4:18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4"/>
    </row>
    <row r="142" spans="4:18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4"/>
    </row>
    <row r="143" spans="4:18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4"/>
    </row>
    <row r="144" spans="4:18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4"/>
    </row>
    <row r="145" spans="4:18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4"/>
    </row>
    <row r="146" spans="4:18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4"/>
    </row>
    <row r="147" spans="4:18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4"/>
    </row>
    <row r="148" spans="4:18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4"/>
    </row>
    <row r="149" spans="4:18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4"/>
    </row>
    <row r="150" spans="4:18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4"/>
    </row>
    <row r="151" spans="4:18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4"/>
    </row>
    <row r="152" spans="4:18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4"/>
    </row>
    <row r="153" spans="4:18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4"/>
    </row>
    <row r="154" spans="4:18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4"/>
    </row>
    <row r="155" spans="4:18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4"/>
    </row>
    <row r="156" spans="4:18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4"/>
    </row>
    <row r="157" spans="4:18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4"/>
    </row>
    <row r="158" spans="4:18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4"/>
    </row>
    <row r="159" spans="4:18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4"/>
    </row>
    <row r="160" spans="4:18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4"/>
    </row>
    <row r="161" spans="4:18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4"/>
    </row>
    <row r="162" spans="4:18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4"/>
    </row>
    <row r="163" spans="4:18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4"/>
    </row>
    <row r="164" spans="4:18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4"/>
    </row>
    <row r="165" spans="4:18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4"/>
    </row>
    <row r="166" spans="4:18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4"/>
    </row>
    <row r="167" spans="4:18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4"/>
    </row>
    <row r="168" spans="4:18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4"/>
    </row>
    <row r="169" spans="4:18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4"/>
    </row>
    <row r="170" spans="4:18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4"/>
    </row>
    <row r="171" spans="4:18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4"/>
    </row>
    <row r="172" spans="4:18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4"/>
    </row>
    <row r="173" spans="4:18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4"/>
    </row>
    <row r="174" spans="4:18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4"/>
    </row>
    <row r="175" spans="4:18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4"/>
    </row>
    <row r="176" spans="4:18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4"/>
    </row>
    <row r="177" spans="4:18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4"/>
    </row>
    <row r="178" spans="4:18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4"/>
    </row>
    <row r="179" spans="4:18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4"/>
    </row>
    <row r="180" spans="4:18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4"/>
    </row>
    <row r="181" spans="4:18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4"/>
    </row>
    <row r="182" spans="4:18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4"/>
    </row>
    <row r="183" spans="4:18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4"/>
    </row>
    <row r="184" spans="4:18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4"/>
    </row>
    <row r="185" spans="4:18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4"/>
    </row>
    <row r="186" spans="4:18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4"/>
    </row>
    <row r="187" spans="4:18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4"/>
    </row>
    <row r="188" spans="4:18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4"/>
    </row>
    <row r="189" spans="4:18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4"/>
    </row>
    <row r="190" spans="4:18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4"/>
    </row>
    <row r="191" spans="4:18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4"/>
    </row>
    <row r="192" spans="4:18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4"/>
    </row>
    <row r="193" spans="4:18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4"/>
    </row>
    <row r="194" spans="4:18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4"/>
    </row>
    <row r="195" spans="4:18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4"/>
    </row>
    <row r="196" spans="4:18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4"/>
    </row>
    <row r="197" spans="4:18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4"/>
    </row>
    <row r="198" spans="4:18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4"/>
    </row>
    <row r="199" spans="4:18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4"/>
    </row>
    <row r="200" spans="4:18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4"/>
    </row>
    <row r="201" spans="4:18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4"/>
    </row>
    <row r="202" spans="4:18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4"/>
    </row>
    <row r="203" spans="4:18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4"/>
    </row>
    <row r="204" spans="4:18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4"/>
    </row>
    <row r="205" spans="4:18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4"/>
    </row>
    <row r="206" spans="4:18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4"/>
    </row>
    <row r="207" spans="4:18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4"/>
    </row>
    <row r="208" spans="4:18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4"/>
    </row>
    <row r="209" spans="4:18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4"/>
    </row>
    <row r="210" spans="4:18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4"/>
    </row>
    <row r="211" spans="4:18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4"/>
    </row>
    <row r="212" spans="4:18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4"/>
    </row>
    <row r="213" spans="4:18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4"/>
    </row>
    <row r="214" spans="4:18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4"/>
    </row>
    <row r="215" spans="4:18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4"/>
    </row>
    <row r="216" spans="4:18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4"/>
    </row>
    <row r="217" spans="4:18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4"/>
    </row>
    <row r="218" spans="4:18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4"/>
    </row>
    <row r="219" spans="4:18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4"/>
    </row>
    <row r="220" spans="4:18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4"/>
    </row>
    <row r="221" spans="4:18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4"/>
    </row>
    <row r="222" spans="4:18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4"/>
    </row>
    <row r="223" spans="4:18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4"/>
    </row>
    <row r="224" spans="4:18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4"/>
    </row>
    <row r="225" spans="4:18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4"/>
    </row>
    <row r="226" spans="4:18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4"/>
    </row>
    <row r="227" spans="4:18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4"/>
    </row>
    <row r="228" spans="4:18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4"/>
    </row>
    <row r="229" spans="4:18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4"/>
    </row>
    <row r="230" spans="4:18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4"/>
    </row>
    <row r="231" spans="4:18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4"/>
    </row>
    <row r="232" spans="4:18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4"/>
    </row>
    <row r="233" spans="4:18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4"/>
    </row>
    <row r="234" spans="4:18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4"/>
    </row>
    <row r="235" spans="4:18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4"/>
    </row>
    <row r="236" spans="4:18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4"/>
    </row>
    <row r="237" spans="4:18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4"/>
    </row>
    <row r="238" spans="4:18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4"/>
    </row>
    <row r="239" spans="4:18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4"/>
    </row>
    <row r="240" spans="4:18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4"/>
    </row>
    <row r="241" spans="4:18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4"/>
    </row>
    <row r="242" spans="4:18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4"/>
    </row>
    <row r="243" spans="4:18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4"/>
    </row>
    <row r="244" spans="4:18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4"/>
    </row>
    <row r="245" spans="4:18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4"/>
    </row>
    <row r="246" spans="4:18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4"/>
    </row>
    <row r="247" spans="4:18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4"/>
    </row>
    <row r="248" spans="4:18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4"/>
    </row>
    <row r="249" spans="4:18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4"/>
    </row>
    <row r="250" spans="4:18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4"/>
    </row>
    <row r="251" spans="4:18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4"/>
    </row>
    <row r="252" spans="4:18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4"/>
    </row>
    <row r="253" spans="4:18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4"/>
    </row>
    <row r="254" spans="4:18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4"/>
    </row>
    <row r="255" spans="4:18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4"/>
    </row>
    <row r="256" spans="4:18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4"/>
    </row>
    <row r="257" spans="4:18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4"/>
    </row>
    <row r="258" spans="4:18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4"/>
    </row>
    <row r="259" spans="4:18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4"/>
    </row>
    <row r="260" spans="4:18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4"/>
    </row>
    <row r="261" spans="4:18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4"/>
    </row>
    <row r="262" spans="4:18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4"/>
    </row>
    <row r="263" spans="4:18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4"/>
    </row>
    <row r="264" spans="4:18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4"/>
    </row>
    <row r="265" spans="4:18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4"/>
    </row>
    <row r="266" spans="4:18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4"/>
    </row>
    <row r="267" spans="4:18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4"/>
    </row>
    <row r="268" spans="4:18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4"/>
    </row>
    <row r="269" spans="4:18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4"/>
    </row>
    <row r="270" spans="4:18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4"/>
    </row>
    <row r="271" spans="4:18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4"/>
    </row>
    <row r="272" spans="4:18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4"/>
    </row>
    <row r="273" spans="4:18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4"/>
    </row>
    <row r="274" spans="4:18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4"/>
    </row>
    <row r="275" spans="4:18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4"/>
    </row>
    <row r="276" spans="4:18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4"/>
    </row>
    <row r="277" spans="4:18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4"/>
    </row>
    <row r="278" spans="4:18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4"/>
    </row>
    <row r="279" spans="4:18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4"/>
    </row>
    <row r="280" spans="4:18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4"/>
    </row>
    <row r="281" spans="4:18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4"/>
    </row>
    <row r="282" spans="4:18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4"/>
    </row>
    <row r="283" spans="4:18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4"/>
    </row>
    <row r="284" spans="4:18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4"/>
    </row>
  </sheetData>
  <mergeCells count="24">
    <mergeCell ref="B94:C94"/>
    <mergeCell ref="A105:R105"/>
    <mergeCell ref="B13:R13"/>
    <mergeCell ref="B70:C70"/>
    <mergeCell ref="B79:R79"/>
    <mergeCell ref="B83:C83"/>
    <mergeCell ref="B87:R87"/>
    <mergeCell ref="B91:C91"/>
    <mergeCell ref="B12:R12"/>
    <mergeCell ref="J2:R2"/>
    <mergeCell ref="I3:R3"/>
    <mergeCell ref="I4:R4"/>
    <mergeCell ref="K6:R6"/>
    <mergeCell ref="A7:R7"/>
    <mergeCell ref="A9:A10"/>
    <mergeCell ref="B9:B10"/>
    <mergeCell ref="C9:C10"/>
    <mergeCell ref="D9:D10"/>
    <mergeCell ref="O9:Q9"/>
    <mergeCell ref="R9:R10"/>
    <mergeCell ref="E9:E10"/>
    <mergeCell ref="F9:H9"/>
    <mergeCell ref="I9:K9"/>
    <mergeCell ref="L9:N9"/>
  </mergeCells>
  <phoneticPr fontId="28" type="noConversion"/>
  <pageMargins left="0.21" right="0.16" top="0.46" bottom="0.27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AK290"/>
  <sheetViews>
    <sheetView topLeftCell="A4" workbookViewId="0">
      <selection activeCell="A4" sqref="A1:IV65536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28515625" style="1" customWidth="1"/>
    <col min="19" max="19" width="8" style="1" customWidth="1"/>
    <col min="20" max="20" width="10.28515625" style="1" customWidth="1"/>
    <col min="21" max="21" width="8.7109375" style="3" customWidth="1"/>
    <col min="22" max="22" width="44.5703125" style="5" customWidth="1"/>
    <col min="23" max="16384" width="9.140625" style="1"/>
  </cols>
  <sheetData>
    <row r="2" spans="1:35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119"/>
    </row>
    <row r="3" spans="1:35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119"/>
    </row>
    <row r="4" spans="1:35" s="3" customFormat="1" ht="23.2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119"/>
    </row>
    <row r="5" spans="1:35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8"/>
      <c r="T5" s="118"/>
      <c r="U5" s="118"/>
      <c r="V5" s="119"/>
    </row>
    <row r="6" spans="1:35" s="3" customFormat="1" ht="60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119"/>
    </row>
    <row r="7" spans="1:35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119"/>
    </row>
    <row r="8" spans="1:35" s="3" customFormat="1" ht="9" customHeight="1">
      <c r="A8" s="117"/>
      <c r="V8" s="119"/>
    </row>
    <row r="9" spans="1:35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91" t="s">
        <v>361</v>
      </c>
      <c r="P9" s="491"/>
      <c r="Q9" s="491"/>
      <c r="R9" s="488" t="s">
        <v>364</v>
      </c>
      <c r="S9" s="489"/>
      <c r="T9" s="490"/>
      <c r="U9" s="478" t="s">
        <v>322</v>
      </c>
      <c r="V9" s="119"/>
    </row>
    <row r="10" spans="1:35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224" t="s">
        <v>68</v>
      </c>
      <c r="P10" s="224" t="s">
        <v>362</v>
      </c>
      <c r="Q10" s="224" t="s">
        <v>363</v>
      </c>
      <c r="R10" s="120" t="s">
        <v>68</v>
      </c>
      <c r="S10" s="120" t="s">
        <v>323</v>
      </c>
      <c r="T10" s="120" t="s">
        <v>324</v>
      </c>
      <c r="U10" s="479"/>
      <c r="V10" s="119"/>
    </row>
    <row r="11" spans="1:35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225">
        <v>15</v>
      </c>
      <c r="P11" s="225">
        <v>16</v>
      </c>
      <c r="Q11" s="225">
        <v>17</v>
      </c>
      <c r="R11" s="225">
        <v>18</v>
      </c>
      <c r="S11" s="225">
        <v>19</v>
      </c>
      <c r="T11" s="225">
        <v>20</v>
      </c>
      <c r="U11" s="225">
        <v>21</v>
      </c>
      <c r="V11" s="119"/>
    </row>
    <row r="12" spans="1:35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7"/>
      <c r="V12" s="119"/>
    </row>
    <row r="13" spans="1:35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3"/>
      <c r="V13" s="123"/>
      <c r="W13" s="124"/>
      <c r="X13" s="124"/>
      <c r="Y13" s="124"/>
      <c r="Z13" s="124"/>
      <c r="AA13" s="124"/>
      <c r="AB13" s="124"/>
      <c r="AC13" s="125"/>
      <c r="AD13" s="125"/>
      <c r="AE13" s="125"/>
      <c r="AF13" s="125"/>
      <c r="AG13" s="125"/>
      <c r="AH13" s="126"/>
      <c r="AI13" s="126"/>
    </row>
    <row r="14" spans="1:35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2"/>
      <c r="V14" s="133"/>
    </row>
    <row r="15" spans="1:35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211" t="s">
        <v>367</v>
      </c>
      <c r="G15" s="208" t="s">
        <v>366</v>
      </c>
      <c r="H15" s="210">
        <v>359</v>
      </c>
      <c r="I15" s="211" t="s">
        <v>369</v>
      </c>
      <c r="J15" s="208" t="s">
        <v>368</v>
      </c>
      <c r="K15" s="210">
        <v>1200</v>
      </c>
      <c r="L15" s="211" t="s">
        <v>371</v>
      </c>
      <c r="M15" s="208" t="s">
        <v>370</v>
      </c>
      <c r="N15" s="210">
        <v>1200</v>
      </c>
      <c r="O15" s="211" t="s">
        <v>372</v>
      </c>
      <c r="P15" s="208" t="s">
        <v>360</v>
      </c>
      <c r="Q15" s="210">
        <v>1200</v>
      </c>
      <c r="R15" s="211" t="s">
        <v>365</v>
      </c>
      <c r="S15" s="208" t="s">
        <v>360</v>
      </c>
      <c r="T15" s="210">
        <v>3600</v>
      </c>
      <c r="U15" s="210">
        <f>H15+K15+T15+N15+Q15</f>
        <v>7559</v>
      </c>
      <c r="V15" s="123" t="s">
        <v>197</v>
      </c>
    </row>
    <row r="16" spans="1:35" s="3" customFormat="1" ht="72.75" customHeight="1">
      <c r="A16" s="139" t="s">
        <v>61</v>
      </c>
      <c r="B16" s="140" t="s">
        <v>75</v>
      </c>
      <c r="C16" s="226" t="s">
        <v>373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143" t="s">
        <v>326</v>
      </c>
      <c r="S16" s="146" t="s">
        <v>339</v>
      </c>
      <c r="T16" s="145">
        <v>685</v>
      </c>
      <c r="U16" s="115">
        <f>H16+K16+T16+N16+Q16</f>
        <v>685</v>
      </c>
      <c r="V16" s="123" t="s">
        <v>197</v>
      </c>
    </row>
    <row r="17" spans="1:22" s="153" customFormat="1">
      <c r="A17" s="134" t="s">
        <v>62</v>
      </c>
      <c r="B17" s="147" t="s">
        <v>79</v>
      </c>
      <c r="C17" s="148"/>
      <c r="D17" s="148"/>
      <c r="E17" s="148"/>
      <c r="F17" s="213">
        <v>1</v>
      </c>
      <c r="G17" s="150"/>
      <c r="H17" s="212">
        <f>H15+H16</f>
        <v>359</v>
      </c>
      <c r="I17" s="213">
        <v>16</v>
      </c>
      <c r="J17" s="215"/>
      <c r="K17" s="212">
        <f>K15+K16</f>
        <v>1200</v>
      </c>
      <c r="L17" s="213">
        <v>24</v>
      </c>
      <c r="M17" s="215"/>
      <c r="N17" s="212">
        <f>N15+N16</f>
        <v>1200</v>
      </c>
      <c r="O17" s="213">
        <v>6</v>
      </c>
      <c r="P17" s="215"/>
      <c r="Q17" s="212">
        <f>Q15+Q16</f>
        <v>1200</v>
      </c>
      <c r="R17" s="213">
        <v>68</v>
      </c>
      <c r="S17" s="215"/>
      <c r="T17" s="212">
        <f>T15+T16</f>
        <v>4285</v>
      </c>
      <c r="U17" s="212">
        <f>U15+U16</f>
        <v>8244</v>
      </c>
      <c r="V17" s="152"/>
    </row>
    <row r="18" spans="1:22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5"/>
      <c r="S18" s="156"/>
      <c r="T18" s="157"/>
      <c r="U18" s="157"/>
      <c r="V18" s="119"/>
    </row>
    <row r="19" spans="1:22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5"/>
      <c r="S19" s="156"/>
      <c r="T19" s="157"/>
      <c r="U19" s="157"/>
      <c r="V19" s="119"/>
    </row>
    <row r="20" spans="1:22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356</v>
      </c>
      <c r="G20" s="113" t="s">
        <v>357</v>
      </c>
      <c r="H20" s="115">
        <v>222</v>
      </c>
      <c r="I20" s="76" t="s">
        <v>258</v>
      </c>
      <c r="J20" s="113" t="s">
        <v>313</v>
      </c>
      <c r="K20" s="115">
        <v>197</v>
      </c>
      <c r="L20" s="112" t="s">
        <v>328</v>
      </c>
      <c r="M20" s="113" t="s">
        <v>314</v>
      </c>
      <c r="N20" s="115">
        <v>427</v>
      </c>
      <c r="O20" s="214" t="s">
        <v>376</v>
      </c>
      <c r="P20" s="207" t="s">
        <v>377</v>
      </c>
      <c r="Q20" s="210">
        <v>260</v>
      </c>
      <c r="R20" s="112">
        <v>0</v>
      </c>
      <c r="S20" s="113">
        <v>0</v>
      </c>
      <c r="T20" s="115">
        <v>0</v>
      </c>
      <c r="U20" s="210">
        <f t="shared" ref="U20:U25" si="0">H20+K20+T20+N20+Q20</f>
        <v>1106</v>
      </c>
      <c r="V20" s="119"/>
    </row>
    <row r="21" spans="1:22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227">
        <v>0</v>
      </c>
      <c r="P21" s="228">
        <v>0</v>
      </c>
      <c r="Q21" s="210">
        <v>0</v>
      </c>
      <c r="R21" s="112">
        <v>0</v>
      </c>
      <c r="S21" s="113">
        <v>0</v>
      </c>
      <c r="T21" s="115">
        <v>0</v>
      </c>
      <c r="U21" s="115">
        <f t="shared" si="0"/>
        <v>0</v>
      </c>
      <c r="V21" s="119"/>
    </row>
    <row r="22" spans="1:22" s="3" customFormat="1" ht="70.5" customHeight="1">
      <c r="A22" s="134" t="s">
        <v>95</v>
      </c>
      <c r="B22" s="158" t="s">
        <v>83</v>
      </c>
      <c r="C22" s="135" t="s">
        <v>89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59">
        <v>0</v>
      </c>
      <c r="J22" s="160">
        <v>0</v>
      </c>
      <c r="K22" s="115">
        <v>0</v>
      </c>
      <c r="L22" s="159">
        <v>0</v>
      </c>
      <c r="M22" s="160">
        <v>0</v>
      </c>
      <c r="N22" s="115">
        <v>0</v>
      </c>
      <c r="O22" s="227">
        <v>0</v>
      </c>
      <c r="P22" s="228">
        <v>0</v>
      </c>
      <c r="Q22" s="210">
        <v>0</v>
      </c>
      <c r="R22" s="159">
        <v>0</v>
      </c>
      <c r="S22" s="160">
        <v>0</v>
      </c>
      <c r="T22" s="115">
        <v>0</v>
      </c>
      <c r="U22" s="115">
        <f t="shared" si="0"/>
        <v>0</v>
      </c>
      <c r="V22" s="123"/>
    </row>
    <row r="23" spans="1:22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399</v>
      </c>
      <c r="H23" s="210">
        <v>101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227">
        <v>0</v>
      </c>
      <c r="P23" s="228">
        <v>0</v>
      </c>
      <c r="Q23" s="210">
        <v>0</v>
      </c>
      <c r="R23" s="159">
        <v>0</v>
      </c>
      <c r="S23" s="160">
        <v>0</v>
      </c>
      <c r="T23" s="115">
        <v>0</v>
      </c>
      <c r="U23" s="210">
        <f t="shared" si="0"/>
        <v>101</v>
      </c>
      <c r="V23" s="119"/>
    </row>
    <row r="24" spans="1:22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227">
        <v>0</v>
      </c>
      <c r="P24" s="228">
        <v>0</v>
      </c>
      <c r="Q24" s="210">
        <v>0</v>
      </c>
      <c r="R24" s="159">
        <v>0</v>
      </c>
      <c r="S24" s="160">
        <v>0</v>
      </c>
      <c r="T24" s="115">
        <v>0</v>
      </c>
      <c r="U24" s="115">
        <f t="shared" si="0"/>
        <v>0</v>
      </c>
      <c r="V24" s="119"/>
    </row>
    <row r="25" spans="1:22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227">
        <v>0</v>
      </c>
      <c r="G25" s="228">
        <v>0</v>
      </c>
      <c r="H25" s="210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227">
        <v>0</v>
      </c>
      <c r="P25" s="228">
        <v>0</v>
      </c>
      <c r="Q25" s="210">
        <v>0</v>
      </c>
      <c r="R25" s="159">
        <v>0</v>
      </c>
      <c r="S25" s="160">
        <v>0</v>
      </c>
      <c r="T25" s="115">
        <v>0</v>
      </c>
      <c r="U25" s="210">
        <f t="shared" si="0"/>
        <v>0</v>
      </c>
      <c r="V25" s="119"/>
    </row>
    <row r="26" spans="1:22" s="153" customFormat="1">
      <c r="A26" s="134" t="s">
        <v>99</v>
      </c>
      <c r="B26" s="147" t="s">
        <v>122</v>
      </c>
      <c r="C26" s="148"/>
      <c r="D26" s="148"/>
      <c r="E26" s="148"/>
      <c r="F26" s="213">
        <v>5</v>
      </c>
      <c r="G26" s="150"/>
      <c r="H26" s="216">
        <f>H20+H21+H22+H25+H24+H23</f>
        <v>323</v>
      </c>
      <c r="I26" s="159">
        <v>1</v>
      </c>
      <c r="J26" s="160">
        <v>0</v>
      </c>
      <c r="K26" s="161">
        <f>K20+K21+K22+K25+K24+K23</f>
        <v>197</v>
      </c>
      <c r="L26" s="162">
        <v>5</v>
      </c>
      <c r="M26" s="163"/>
      <c r="N26" s="161">
        <f>N20+N21+N22+N25+N24+N23</f>
        <v>427</v>
      </c>
      <c r="O26" s="229">
        <v>2</v>
      </c>
      <c r="P26" s="230"/>
      <c r="Q26" s="216">
        <f>Q20+Q21+Q22+Q25+Q24+Q23</f>
        <v>260</v>
      </c>
      <c r="R26" s="162">
        <v>0</v>
      </c>
      <c r="S26" s="163"/>
      <c r="T26" s="161">
        <f>T20+T21+T22+T25+T24</f>
        <v>0</v>
      </c>
      <c r="U26" s="216">
        <f>SUM(U20:U25)</f>
        <v>1207</v>
      </c>
      <c r="V26" s="152"/>
    </row>
    <row r="27" spans="1:22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232"/>
      <c r="P27" s="233"/>
      <c r="Q27" s="231"/>
      <c r="R27" s="155"/>
      <c r="S27" s="156"/>
      <c r="T27" s="157"/>
      <c r="U27" s="157"/>
      <c r="V27" s="119"/>
    </row>
    <row r="28" spans="1:22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59">
        <v>0</v>
      </c>
      <c r="G28" s="160">
        <v>0</v>
      </c>
      <c r="H28" s="115">
        <v>0</v>
      </c>
      <c r="I28" s="159">
        <v>0</v>
      </c>
      <c r="J28" s="160">
        <v>0</v>
      </c>
      <c r="K28" s="115">
        <v>0</v>
      </c>
      <c r="L28" s="159">
        <v>0</v>
      </c>
      <c r="M28" s="160">
        <v>0</v>
      </c>
      <c r="N28" s="115">
        <v>0</v>
      </c>
      <c r="O28" s="227">
        <v>0</v>
      </c>
      <c r="P28" s="228">
        <v>0</v>
      </c>
      <c r="Q28" s="210">
        <v>0</v>
      </c>
      <c r="R28" s="112">
        <v>0</v>
      </c>
      <c r="S28" s="113">
        <v>0</v>
      </c>
      <c r="T28" s="114">
        <v>0</v>
      </c>
      <c r="U28" s="115">
        <f>H28+K28+T28+N28+Q28</f>
        <v>0</v>
      </c>
      <c r="V28" s="119"/>
    </row>
    <row r="29" spans="1:22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227">
        <v>0</v>
      </c>
      <c r="P29" s="228">
        <v>0</v>
      </c>
      <c r="Q29" s="210">
        <v>0</v>
      </c>
      <c r="R29" s="112">
        <v>0</v>
      </c>
      <c r="S29" s="113">
        <v>0</v>
      </c>
      <c r="T29" s="114">
        <v>0</v>
      </c>
      <c r="U29" s="115">
        <f>H29+K29+T29+N29+Q29</f>
        <v>0</v>
      </c>
      <c r="V29" s="119"/>
    </row>
    <row r="30" spans="1:22" s="3" customFormat="1" ht="69" customHeight="1">
      <c r="A30" s="134" t="s">
        <v>107</v>
      </c>
      <c r="B30" s="72" t="s">
        <v>83</v>
      </c>
      <c r="C30" s="135" t="s">
        <v>105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59">
        <v>0</v>
      </c>
      <c r="J30" s="160">
        <v>0</v>
      </c>
      <c r="K30" s="115">
        <v>0</v>
      </c>
      <c r="L30" s="159">
        <v>0</v>
      </c>
      <c r="M30" s="160">
        <v>0</v>
      </c>
      <c r="N30" s="115">
        <v>0</v>
      </c>
      <c r="O30" s="227">
        <v>0</v>
      </c>
      <c r="P30" s="228">
        <v>0</v>
      </c>
      <c r="Q30" s="210">
        <v>0</v>
      </c>
      <c r="R30" s="112">
        <v>0</v>
      </c>
      <c r="S30" s="113">
        <v>0</v>
      </c>
      <c r="T30" s="114">
        <v>0</v>
      </c>
      <c r="U30" s="115">
        <f>H30+K30+T30+N30+Q30</f>
        <v>0</v>
      </c>
      <c r="V30" s="119"/>
    </row>
    <row r="31" spans="1:22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0</v>
      </c>
      <c r="G31" s="165"/>
      <c r="H31" s="166">
        <f>H28+H29+H30</f>
        <v>0</v>
      </c>
      <c r="I31" s="164">
        <v>0</v>
      </c>
      <c r="J31" s="165"/>
      <c r="K31" s="166">
        <f>K28+K29+K30</f>
        <v>0</v>
      </c>
      <c r="L31" s="164">
        <v>0</v>
      </c>
      <c r="M31" s="165"/>
      <c r="N31" s="166">
        <f>N28+N29+N30</f>
        <v>0</v>
      </c>
      <c r="O31" s="220">
        <v>0</v>
      </c>
      <c r="P31" s="221"/>
      <c r="Q31" s="219">
        <f>Q28+Q29+Q30</f>
        <v>0</v>
      </c>
      <c r="R31" s="164">
        <v>0</v>
      </c>
      <c r="S31" s="165"/>
      <c r="T31" s="166">
        <f>T28+T29+T30</f>
        <v>0</v>
      </c>
      <c r="U31" s="167">
        <f>SUM(U28:U30)</f>
        <v>0</v>
      </c>
      <c r="V31" s="152"/>
    </row>
    <row r="32" spans="1:22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232"/>
      <c r="P32" s="233"/>
      <c r="Q32" s="231"/>
      <c r="R32" s="155"/>
      <c r="S32" s="156"/>
      <c r="T32" s="157"/>
      <c r="U32" s="157"/>
      <c r="V32" s="119"/>
    </row>
    <row r="33" spans="1:22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358</v>
      </c>
      <c r="G33" s="113" t="s">
        <v>359</v>
      </c>
      <c r="H33" s="114">
        <v>414</v>
      </c>
      <c r="I33" s="112" t="s">
        <v>330</v>
      </c>
      <c r="J33" s="113" t="s">
        <v>315</v>
      </c>
      <c r="K33" s="114">
        <v>230</v>
      </c>
      <c r="L33" s="159">
        <v>0</v>
      </c>
      <c r="M33" s="160">
        <v>0</v>
      </c>
      <c r="N33" s="115">
        <v>0</v>
      </c>
      <c r="O33" s="214" t="s">
        <v>378</v>
      </c>
      <c r="P33" s="207" t="s">
        <v>379</v>
      </c>
      <c r="Q33" s="210">
        <v>167</v>
      </c>
      <c r="R33" s="112">
        <v>0</v>
      </c>
      <c r="S33" s="113">
        <v>0</v>
      </c>
      <c r="T33" s="114">
        <v>0</v>
      </c>
      <c r="U33" s="210">
        <f>H33+K33+T33+N33+Q33</f>
        <v>811</v>
      </c>
      <c r="V33" s="119"/>
    </row>
    <row r="34" spans="1:22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227">
        <v>0</v>
      </c>
      <c r="P34" s="228">
        <v>0</v>
      </c>
      <c r="Q34" s="210">
        <v>0</v>
      </c>
      <c r="R34" s="112">
        <v>0</v>
      </c>
      <c r="S34" s="113">
        <v>0</v>
      </c>
      <c r="T34" s="114">
        <v>0</v>
      </c>
      <c r="U34" s="115">
        <f>H34+K34+T34+N34+Q34</f>
        <v>0</v>
      </c>
      <c r="V34" s="119"/>
    </row>
    <row r="35" spans="1:22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214">
        <v>0</v>
      </c>
      <c r="P35" s="207">
        <v>0</v>
      </c>
      <c r="Q35" s="217">
        <v>0</v>
      </c>
      <c r="R35" s="112">
        <v>0</v>
      </c>
      <c r="S35" s="113">
        <v>0</v>
      </c>
      <c r="T35" s="114">
        <v>0</v>
      </c>
      <c r="U35" s="115">
        <f>H35+K35+T35+N35+Q35</f>
        <v>0</v>
      </c>
      <c r="V35" s="119"/>
    </row>
    <row r="36" spans="1:22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214">
        <v>0</v>
      </c>
      <c r="P36" s="207">
        <v>0</v>
      </c>
      <c r="Q36" s="217">
        <v>0</v>
      </c>
      <c r="R36" s="112">
        <v>0</v>
      </c>
      <c r="S36" s="113">
        <v>0</v>
      </c>
      <c r="T36" s="114">
        <v>0</v>
      </c>
      <c r="U36" s="115">
        <f>H36+K36+T36+N36+Q36</f>
        <v>0</v>
      </c>
      <c r="V36" s="119"/>
    </row>
    <row r="37" spans="1:22" s="3" customFormat="1" ht="71.25" customHeight="1">
      <c r="A37" s="134" t="s">
        <v>117</v>
      </c>
      <c r="B37" s="72" t="s">
        <v>86</v>
      </c>
      <c r="C37" s="135" t="s">
        <v>317</v>
      </c>
      <c r="D37" s="113" t="s">
        <v>70</v>
      </c>
      <c r="E37" s="135" t="s">
        <v>69</v>
      </c>
      <c r="F37" s="113" t="s">
        <v>349</v>
      </c>
      <c r="G37" s="113" t="s">
        <v>344</v>
      </c>
      <c r="H37" s="115">
        <v>120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214">
        <v>0</v>
      </c>
      <c r="P37" s="207">
        <v>0</v>
      </c>
      <c r="Q37" s="217">
        <v>0</v>
      </c>
      <c r="R37" s="112">
        <v>0</v>
      </c>
      <c r="S37" s="113">
        <v>0</v>
      </c>
      <c r="T37" s="114">
        <v>0</v>
      </c>
      <c r="U37" s="115">
        <f>H37+K37+T37+N37+Q37</f>
        <v>120</v>
      </c>
      <c r="V37" s="119"/>
    </row>
    <row r="38" spans="1:22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166">
        <f>H33+H34+H35+H36+H37</f>
        <v>534</v>
      </c>
      <c r="I38" s="164">
        <v>1</v>
      </c>
      <c r="J38" s="165"/>
      <c r="K38" s="166">
        <f>K33+K34+K35+K36+K37</f>
        <v>230</v>
      </c>
      <c r="L38" s="164">
        <v>0</v>
      </c>
      <c r="M38" s="165"/>
      <c r="N38" s="166">
        <f>N33+N34+N35+N36+N37</f>
        <v>0</v>
      </c>
      <c r="O38" s="220">
        <v>0</v>
      </c>
      <c r="P38" s="221"/>
      <c r="Q38" s="219">
        <f>Q33+Q34+Q35+Q36+Q37</f>
        <v>167</v>
      </c>
      <c r="R38" s="164">
        <v>0</v>
      </c>
      <c r="S38" s="165"/>
      <c r="T38" s="166">
        <f>T33+T34+T35+T36+T37</f>
        <v>0</v>
      </c>
      <c r="U38" s="222">
        <f>SUM(U33:U37)</f>
        <v>931</v>
      </c>
      <c r="V38" s="152"/>
    </row>
    <row r="39" spans="1:22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214"/>
      <c r="P39" s="207"/>
      <c r="Q39" s="217"/>
      <c r="R39" s="112"/>
      <c r="S39" s="113"/>
      <c r="T39" s="114"/>
      <c r="U39" s="114"/>
      <c r="V39" s="119"/>
    </row>
    <row r="40" spans="1:22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59">
        <v>0</v>
      </c>
      <c r="J40" s="160">
        <v>0</v>
      </c>
      <c r="K40" s="115">
        <v>0</v>
      </c>
      <c r="L40" s="159">
        <v>0</v>
      </c>
      <c r="M40" s="160">
        <v>0</v>
      </c>
      <c r="N40" s="115">
        <v>0</v>
      </c>
      <c r="O40" s="227">
        <v>0</v>
      </c>
      <c r="P40" s="228">
        <v>0</v>
      </c>
      <c r="Q40" s="210">
        <v>0</v>
      </c>
      <c r="R40" s="112">
        <v>0</v>
      </c>
      <c r="S40" s="113">
        <v>0</v>
      </c>
      <c r="T40" s="114">
        <v>0</v>
      </c>
      <c r="U40" s="115">
        <f>H40+K40+T40+N40+Q40</f>
        <v>0</v>
      </c>
      <c r="V40" s="119"/>
    </row>
    <row r="41" spans="1:22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227">
        <v>0</v>
      </c>
      <c r="P41" s="228">
        <v>0</v>
      </c>
      <c r="Q41" s="210">
        <v>0</v>
      </c>
      <c r="R41" s="112">
        <v>0</v>
      </c>
      <c r="S41" s="113">
        <v>0</v>
      </c>
      <c r="T41" s="114">
        <v>0</v>
      </c>
      <c r="U41" s="115">
        <f>H41+K41+T41+N41+Q41</f>
        <v>0</v>
      </c>
      <c r="V41" s="119"/>
    </row>
    <row r="42" spans="1:22" s="3" customFormat="1" ht="105.75" customHeight="1">
      <c r="A42" s="134" t="s">
        <v>134</v>
      </c>
      <c r="B42" s="72" t="s">
        <v>83</v>
      </c>
      <c r="C42" s="135" t="s">
        <v>397</v>
      </c>
      <c r="D42" s="113" t="s">
        <v>280</v>
      </c>
      <c r="E42" s="135" t="s">
        <v>69</v>
      </c>
      <c r="F42" s="113" t="s">
        <v>352</v>
      </c>
      <c r="G42" s="113" t="s">
        <v>350</v>
      </c>
      <c r="H42" s="115">
        <v>564.1</v>
      </c>
      <c r="I42" s="159">
        <v>0</v>
      </c>
      <c r="J42" s="160">
        <v>0</v>
      </c>
      <c r="K42" s="115">
        <v>0</v>
      </c>
      <c r="L42" s="112">
        <v>0</v>
      </c>
      <c r="M42" s="113">
        <v>0</v>
      </c>
      <c r="N42" s="114">
        <v>0</v>
      </c>
      <c r="O42" s="214">
        <v>0</v>
      </c>
      <c r="P42" s="207">
        <v>0</v>
      </c>
      <c r="Q42" s="217">
        <v>0</v>
      </c>
      <c r="R42" s="112">
        <v>0</v>
      </c>
      <c r="S42" s="113">
        <v>0</v>
      </c>
      <c r="T42" s="114">
        <v>0</v>
      </c>
      <c r="U42" s="115">
        <f>H42+K42+T42+N42+Q42</f>
        <v>564.1</v>
      </c>
      <c r="V42" s="119"/>
    </row>
    <row r="43" spans="1:22" s="153" customFormat="1">
      <c r="A43" s="134" t="s">
        <v>135</v>
      </c>
      <c r="B43" s="147" t="s">
        <v>123</v>
      </c>
      <c r="C43" s="148"/>
      <c r="D43" s="148"/>
      <c r="E43" s="148"/>
      <c r="F43" s="164">
        <v>1</v>
      </c>
      <c r="G43" s="165"/>
      <c r="H43" s="166">
        <f>H40+H41+H42</f>
        <v>564.1</v>
      </c>
      <c r="I43" s="164">
        <v>0</v>
      </c>
      <c r="J43" s="165"/>
      <c r="K43" s="166">
        <f>K40+K41+K42</f>
        <v>0</v>
      </c>
      <c r="L43" s="164">
        <v>0</v>
      </c>
      <c r="M43" s="165"/>
      <c r="N43" s="166">
        <f>N40+N41+N42</f>
        <v>0</v>
      </c>
      <c r="O43" s="220">
        <v>0</v>
      </c>
      <c r="P43" s="221"/>
      <c r="Q43" s="219">
        <f>Q40+Q41+Q42</f>
        <v>0</v>
      </c>
      <c r="R43" s="164">
        <v>0</v>
      </c>
      <c r="S43" s="165"/>
      <c r="T43" s="166">
        <f>T40+T41+T42</f>
        <v>0</v>
      </c>
      <c r="U43" s="167">
        <f>SUM(U40:U42)</f>
        <v>564.1</v>
      </c>
      <c r="V43" s="152"/>
    </row>
    <row r="44" spans="1:22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214"/>
      <c r="P44" s="207"/>
      <c r="Q44" s="217"/>
      <c r="R44" s="112"/>
      <c r="S44" s="113"/>
      <c r="T44" s="114"/>
      <c r="U44" s="114"/>
      <c r="V44" s="119"/>
    </row>
    <row r="45" spans="1:22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227">
        <v>0</v>
      </c>
      <c r="P45" s="228">
        <v>0</v>
      </c>
      <c r="Q45" s="210">
        <v>0</v>
      </c>
      <c r="R45" s="112">
        <v>0</v>
      </c>
      <c r="S45" s="113">
        <v>0</v>
      </c>
      <c r="T45" s="114">
        <v>0</v>
      </c>
      <c r="U45" s="115">
        <f>H45+K45+T45+N45+Q45</f>
        <v>0</v>
      </c>
      <c r="V45" s="119"/>
    </row>
    <row r="46" spans="1:22" s="3" customFormat="1" ht="70.5" customHeight="1">
      <c r="A46" s="134" t="s">
        <v>138</v>
      </c>
      <c r="B46" s="72" t="s">
        <v>127</v>
      </c>
      <c r="C46" s="135" t="s">
        <v>89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2">
        <v>0</v>
      </c>
      <c r="J46" s="113">
        <v>0</v>
      </c>
      <c r="K46" s="114">
        <v>0</v>
      </c>
      <c r="L46" s="112">
        <v>0</v>
      </c>
      <c r="M46" s="113">
        <v>0</v>
      </c>
      <c r="N46" s="114">
        <v>0</v>
      </c>
      <c r="O46" s="214">
        <v>0</v>
      </c>
      <c r="P46" s="207">
        <v>0</v>
      </c>
      <c r="Q46" s="217">
        <v>0</v>
      </c>
      <c r="R46" s="112">
        <v>0</v>
      </c>
      <c r="S46" s="113">
        <v>0</v>
      </c>
      <c r="T46" s="114">
        <v>0</v>
      </c>
      <c r="U46" s="115">
        <f>H46+K46+T46+N46+Q46</f>
        <v>0</v>
      </c>
      <c r="V46" s="119"/>
    </row>
    <row r="47" spans="1:22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227">
        <v>0</v>
      </c>
      <c r="P47" s="228">
        <v>0</v>
      </c>
      <c r="Q47" s="210">
        <v>0</v>
      </c>
      <c r="R47" s="112">
        <v>0</v>
      </c>
      <c r="S47" s="113">
        <v>0</v>
      </c>
      <c r="T47" s="114">
        <v>0</v>
      </c>
      <c r="U47" s="115">
        <f>H47+K47+T47+N47+Q47</f>
        <v>0</v>
      </c>
      <c r="V47" s="119"/>
    </row>
    <row r="48" spans="1:22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214">
        <v>0</v>
      </c>
      <c r="P48" s="207">
        <v>0</v>
      </c>
      <c r="Q48" s="217">
        <v>0</v>
      </c>
      <c r="R48" s="112">
        <v>0</v>
      </c>
      <c r="S48" s="113">
        <v>0</v>
      </c>
      <c r="T48" s="114">
        <v>0</v>
      </c>
      <c r="U48" s="115">
        <f>H48+K48+T48</f>
        <v>0</v>
      </c>
      <c r="V48" s="119"/>
    </row>
    <row r="49" spans="1:22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0</v>
      </c>
      <c r="J49" s="165"/>
      <c r="K49" s="166">
        <f>+K45+K46+K47+K48</f>
        <v>0</v>
      </c>
      <c r="L49" s="164">
        <v>0</v>
      </c>
      <c r="M49" s="165"/>
      <c r="N49" s="166">
        <f>+N45+N46+N47+N48</f>
        <v>0</v>
      </c>
      <c r="O49" s="220">
        <v>0</v>
      </c>
      <c r="P49" s="221"/>
      <c r="Q49" s="219">
        <f>+Q45+Q46+Q47+Q48</f>
        <v>0</v>
      </c>
      <c r="R49" s="164">
        <v>0</v>
      </c>
      <c r="S49" s="165"/>
      <c r="T49" s="166">
        <f>+T45+T46+T47+T48</f>
        <v>0</v>
      </c>
      <c r="U49" s="167">
        <f>SUM(U45:U47)</f>
        <v>0</v>
      </c>
      <c r="V49" s="152"/>
    </row>
    <row r="50" spans="1:22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214"/>
      <c r="P50" s="207"/>
      <c r="Q50" s="217"/>
      <c r="R50" s="112"/>
      <c r="S50" s="113"/>
      <c r="T50" s="114"/>
      <c r="U50" s="114"/>
      <c r="V50" s="119"/>
    </row>
    <row r="51" spans="1:22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13" t="s">
        <v>353</v>
      </c>
      <c r="G51" s="113" t="s">
        <v>354</v>
      </c>
      <c r="H51" s="115">
        <v>4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227">
        <v>0</v>
      </c>
      <c r="P51" s="228">
        <v>0</v>
      </c>
      <c r="Q51" s="210">
        <v>0</v>
      </c>
      <c r="R51" s="112">
        <v>0</v>
      </c>
      <c r="S51" s="113">
        <v>0</v>
      </c>
      <c r="T51" s="114">
        <v>0</v>
      </c>
      <c r="U51" s="115">
        <f>H51+K51+T51+N51+Q51</f>
        <v>4</v>
      </c>
      <c r="V51" s="119"/>
    </row>
    <row r="52" spans="1:22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227">
        <v>0</v>
      </c>
      <c r="P52" s="228">
        <v>0</v>
      </c>
      <c r="Q52" s="210">
        <v>0</v>
      </c>
      <c r="R52" s="112">
        <v>0</v>
      </c>
      <c r="S52" s="113">
        <v>0</v>
      </c>
      <c r="T52" s="114">
        <v>0</v>
      </c>
      <c r="U52" s="115">
        <f>H52+K52+T52+N52+Q52</f>
        <v>0</v>
      </c>
      <c r="V52" s="119"/>
    </row>
    <row r="53" spans="1:22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214">
        <v>0</v>
      </c>
      <c r="P53" s="207">
        <v>0</v>
      </c>
      <c r="Q53" s="217">
        <v>0</v>
      </c>
      <c r="R53" s="112">
        <v>0</v>
      </c>
      <c r="S53" s="113">
        <v>0</v>
      </c>
      <c r="T53" s="114">
        <v>0</v>
      </c>
      <c r="U53" s="115">
        <f>H53+K53+T53+N53+Q53</f>
        <v>0</v>
      </c>
      <c r="V53" s="119"/>
    </row>
    <row r="54" spans="1:22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213">
        <v>0</v>
      </c>
      <c r="P54" s="215"/>
      <c r="Q54" s="212">
        <f>Q51+Q52+Q53</f>
        <v>0</v>
      </c>
      <c r="R54" s="149">
        <v>0</v>
      </c>
      <c r="S54" s="150"/>
      <c r="T54" s="151">
        <f>T51+T52</f>
        <v>0</v>
      </c>
      <c r="U54" s="151">
        <f>U51+U52+U53</f>
        <v>4</v>
      </c>
      <c r="V54" s="152"/>
    </row>
    <row r="55" spans="1:22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214"/>
      <c r="P55" s="207"/>
      <c r="Q55" s="217"/>
      <c r="R55" s="112"/>
      <c r="S55" s="113"/>
      <c r="T55" s="114"/>
      <c r="U55" s="114"/>
      <c r="V55" s="119"/>
    </row>
    <row r="56" spans="1:22" s="3" customFormat="1" ht="84.75" customHeight="1">
      <c r="A56" s="134" t="s">
        <v>296</v>
      </c>
      <c r="B56" s="72" t="s">
        <v>131</v>
      </c>
      <c r="C56" s="135" t="s">
        <v>89</v>
      </c>
      <c r="D56" s="113" t="s">
        <v>280</v>
      </c>
      <c r="E56" s="135" t="s">
        <v>69</v>
      </c>
      <c r="F56" s="112">
        <v>0</v>
      </c>
      <c r="G56" s="113">
        <v>0</v>
      </c>
      <c r="H56" s="114">
        <v>0</v>
      </c>
      <c r="I56" s="112">
        <v>0</v>
      </c>
      <c r="J56" s="113">
        <v>0</v>
      </c>
      <c r="K56" s="114">
        <v>0</v>
      </c>
      <c r="L56" s="112">
        <v>0</v>
      </c>
      <c r="M56" s="113">
        <v>0</v>
      </c>
      <c r="N56" s="114">
        <v>0</v>
      </c>
      <c r="O56" s="214">
        <v>0</v>
      </c>
      <c r="P56" s="207">
        <v>0</v>
      </c>
      <c r="Q56" s="217">
        <v>0</v>
      </c>
      <c r="R56" s="112">
        <v>0</v>
      </c>
      <c r="S56" s="113">
        <v>0</v>
      </c>
      <c r="T56" s="114">
        <v>0</v>
      </c>
      <c r="U56" s="115">
        <f>H56+K56+T56+N56+Q56</f>
        <v>0</v>
      </c>
      <c r="V56" s="119"/>
    </row>
    <row r="57" spans="1:22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0</v>
      </c>
      <c r="J57" s="150"/>
      <c r="K57" s="151">
        <f>K56</f>
        <v>0</v>
      </c>
      <c r="L57" s="149">
        <v>0</v>
      </c>
      <c r="M57" s="150"/>
      <c r="N57" s="151">
        <f>N56</f>
        <v>0</v>
      </c>
      <c r="O57" s="213">
        <v>0</v>
      </c>
      <c r="P57" s="215"/>
      <c r="Q57" s="212">
        <f>Q56</f>
        <v>0</v>
      </c>
      <c r="R57" s="149">
        <v>0</v>
      </c>
      <c r="S57" s="150"/>
      <c r="T57" s="151">
        <f>T56</f>
        <v>0</v>
      </c>
      <c r="U57" s="167">
        <f>SUM(U56)</f>
        <v>0</v>
      </c>
      <c r="V57" s="152"/>
    </row>
    <row r="58" spans="1:22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214"/>
      <c r="P58" s="207"/>
      <c r="Q58" s="217"/>
      <c r="R58" s="112"/>
      <c r="S58" s="113"/>
      <c r="T58" s="114"/>
      <c r="U58" s="114"/>
      <c r="V58" s="119"/>
    </row>
    <row r="59" spans="1:22" s="3" customFormat="1" ht="69" customHeight="1">
      <c r="A59" s="134" t="s">
        <v>147</v>
      </c>
      <c r="B59" s="72" t="s">
        <v>193</v>
      </c>
      <c r="C59" s="135" t="s">
        <v>124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>
        <v>0</v>
      </c>
      <c r="J59" s="113">
        <v>0</v>
      </c>
      <c r="K59" s="114">
        <v>0</v>
      </c>
      <c r="L59" s="112">
        <v>0</v>
      </c>
      <c r="M59" s="113">
        <v>0</v>
      </c>
      <c r="N59" s="114">
        <v>0</v>
      </c>
      <c r="O59" s="214">
        <v>0</v>
      </c>
      <c r="P59" s="207">
        <v>0</v>
      </c>
      <c r="Q59" s="217">
        <v>0</v>
      </c>
      <c r="R59" s="112">
        <v>0</v>
      </c>
      <c r="S59" s="113">
        <v>0</v>
      </c>
      <c r="T59" s="114">
        <v>0</v>
      </c>
      <c r="U59" s="115">
        <f>H59+K59+T59+N59+Q59</f>
        <v>0</v>
      </c>
      <c r="V59" s="119"/>
    </row>
    <row r="60" spans="1:22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0</v>
      </c>
      <c r="J60" s="150"/>
      <c r="K60" s="151">
        <f>K59</f>
        <v>0</v>
      </c>
      <c r="L60" s="149">
        <v>0</v>
      </c>
      <c r="M60" s="150"/>
      <c r="N60" s="151">
        <f>N59</f>
        <v>0</v>
      </c>
      <c r="O60" s="213">
        <v>0</v>
      </c>
      <c r="P60" s="215"/>
      <c r="Q60" s="212">
        <f>Q59</f>
        <v>0</v>
      </c>
      <c r="R60" s="149">
        <v>0</v>
      </c>
      <c r="S60" s="150"/>
      <c r="T60" s="151">
        <f>T59</f>
        <v>0</v>
      </c>
      <c r="U60" s="167">
        <f>SUM(U59)</f>
        <v>0</v>
      </c>
      <c r="V60" s="152"/>
    </row>
    <row r="61" spans="1:22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214"/>
      <c r="P61" s="207"/>
      <c r="Q61" s="217"/>
      <c r="R61" s="112"/>
      <c r="S61" s="113"/>
      <c r="T61" s="114"/>
      <c r="U61" s="114"/>
      <c r="V61" s="119"/>
    </row>
    <row r="62" spans="1:22" s="3" customFormat="1" ht="105.75" customHeight="1">
      <c r="A62" s="134" t="s">
        <v>205</v>
      </c>
      <c r="B62" s="72" t="s">
        <v>131</v>
      </c>
      <c r="C62" s="135" t="s">
        <v>398</v>
      </c>
      <c r="D62" s="113" t="s">
        <v>70</v>
      </c>
      <c r="E62" s="135" t="s">
        <v>69</v>
      </c>
      <c r="F62" s="112" t="s">
        <v>331</v>
      </c>
      <c r="G62" s="113" t="s">
        <v>355</v>
      </c>
      <c r="H62" s="114">
        <v>417</v>
      </c>
      <c r="I62" s="112" t="s">
        <v>331</v>
      </c>
      <c r="J62" s="113" t="s">
        <v>355</v>
      </c>
      <c r="K62" s="114">
        <v>417</v>
      </c>
      <c r="L62" s="112" t="s">
        <v>331</v>
      </c>
      <c r="M62" s="113" t="s">
        <v>355</v>
      </c>
      <c r="N62" s="114">
        <v>417</v>
      </c>
      <c r="O62" s="214" t="s">
        <v>374</v>
      </c>
      <c r="P62" s="207" t="s">
        <v>355</v>
      </c>
      <c r="Q62" s="217">
        <v>417</v>
      </c>
      <c r="R62" s="112">
        <v>0</v>
      </c>
      <c r="S62" s="113">
        <v>0</v>
      </c>
      <c r="T62" s="114">
        <v>0</v>
      </c>
      <c r="U62" s="210">
        <f>H62+K62+T62+N62+Q62</f>
        <v>1668</v>
      </c>
      <c r="V62" s="119"/>
    </row>
    <row r="63" spans="1:22" s="153" customFormat="1">
      <c r="A63" s="134" t="s">
        <v>206</v>
      </c>
      <c r="B63" s="147" t="s">
        <v>123</v>
      </c>
      <c r="C63" s="148"/>
      <c r="D63" s="148"/>
      <c r="E63" s="148"/>
      <c r="F63" s="149">
        <v>2</v>
      </c>
      <c r="G63" s="150"/>
      <c r="H63" s="151">
        <f>H62</f>
        <v>417</v>
      </c>
      <c r="I63" s="149">
        <v>2</v>
      </c>
      <c r="J63" s="150"/>
      <c r="K63" s="151">
        <f>K62</f>
        <v>417</v>
      </c>
      <c r="L63" s="149">
        <v>2</v>
      </c>
      <c r="M63" s="150"/>
      <c r="N63" s="151">
        <f>N62</f>
        <v>417</v>
      </c>
      <c r="O63" s="213">
        <v>2</v>
      </c>
      <c r="P63" s="215"/>
      <c r="Q63" s="212">
        <f>Q62</f>
        <v>417</v>
      </c>
      <c r="R63" s="149">
        <v>0</v>
      </c>
      <c r="S63" s="150"/>
      <c r="T63" s="151">
        <f>T62</f>
        <v>0</v>
      </c>
      <c r="U63" s="167">
        <f>SUM(U62)</f>
        <v>1668</v>
      </c>
      <c r="V63" s="152"/>
    </row>
    <row r="64" spans="1:22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214"/>
      <c r="P64" s="207"/>
      <c r="Q64" s="217"/>
      <c r="R64" s="112"/>
      <c r="S64" s="113"/>
      <c r="T64" s="114"/>
      <c r="U64" s="114"/>
      <c r="V64" s="119"/>
    </row>
    <row r="65" spans="1:35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112">
        <v>0</v>
      </c>
      <c r="J65" s="113">
        <v>0</v>
      </c>
      <c r="K65" s="114">
        <v>0</v>
      </c>
      <c r="L65" s="112">
        <v>0</v>
      </c>
      <c r="M65" s="113">
        <v>0</v>
      </c>
      <c r="N65" s="114">
        <v>0</v>
      </c>
      <c r="O65" s="214">
        <v>0</v>
      </c>
      <c r="P65" s="207">
        <v>0</v>
      </c>
      <c r="Q65" s="217">
        <v>0</v>
      </c>
      <c r="R65" s="112">
        <v>0</v>
      </c>
      <c r="S65" s="113">
        <v>0</v>
      </c>
      <c r="T65" s="114">
        <v>0</v>
      </c>
      <c r="U65" s="115">
        <f>H65+K65+T65+N65+Q65</f>
        <v>0</v>
      </c>
      <c r="V65" s="119"/>
    </row>
    <row r="66" spans="1:35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151">
        <f>K65</f>
        <v>0</v>
      </c>
      <c r="L66" s="149">
        <v>0</v>
      </c>
      <c r="M66" s="149"/>
      <c r="N66" s="151">
        <f>N65</f>
        <v>0</v>
      </c>
      <c r="O66" s="213">
        <v>0</v>
      </c>
      <c r="P66" s="213"/>
      <c r="Q66" s="212">
        <f>Q65</f>
        <v>0</v>
      </c>
      <c r="R66" s="149">
        <v>0</v>
      </c>
      <c r="S66" s="149"/>
      <c r="T66" s="151">
        <f>T65</f>
        <v>0</v>
      </c>
      <c r="U66" s="167">
        <f>SUM(U65)</f>
        <v>0</v>
      </c>
      <c r="V66" s="152"/>
    </row>
    <row r="67" spans="1:35" s="153" customFormat="1" ht="69.75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214">
        <v>0</v>
      </c>
      <c r="P67" s="207">
        <v>0</v>
      </c>
      <c r="Q67" s="217">
        <v>0</v>
      </c>
      <c r="R67" s="112">
        <v>0</v>
      </c>
      <c r="S67" s="113">
        <v>0</v>
      </c>
      <c r="T67" s="114">
        <v>0</v>
      </c>
      <c r="U67" s="115">
        <f>H67+K67+T67+N67+Q67</f>
        <v>0</v>
      </c>
      <c r="V67" s="169"/>
    </row>
    <row r="68" spans="1:35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213"/>
      <c r="P68" s="213"/>
      <c r="Q68" s="212">
        <f>Q67</f>
        <v>0</v>
      </c>
      <c r="R68" s="149"/>
      <c r="S68" s="149"/>
      <c r="T68" s="151">
        <f>T67</f>
        <v>0</v>
      </c>
      <c r="U68" s="167">
        <f>U67</f>
        <v>0</v>
      </c>
      <c r="V68" s="152"/>
    </row>
    <row r="69" spans="1:35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218">
        <f>H26+H31+H43+H49+H54+H38+H60+H57+H63+H66+H68</f>
        <v>1842.1</v>
      </c>
      <c r="I69" s="172"/>
      <c r="J69" s="173"/>
      <c r="K69" s="171">
        <f>K26+K31+K43+K49+K54+K38+K60+K57+K63+K66+K68</f>
        <v>844</v>
      </c>
      <c r="L69" s="172"/>
      <c r="M69" s="172"/>
      <c r="N69" s="171">
        <f>N26+N31+N43+N49+N54+N38+N60+N57+N63+N66+N68</f>
        <v>844</v>
      </c>
      <c r="O69" s="234"/>
      <c r="P69" s="234"/>
      <c r="Q69" s="218">
        <f>Q26+Q31+Q43+Q49+Q54+Q38+Q60+Q57+Q63+Q66+Q68</f>
        <v>844</v>
      </c>
      <c r="R69" s="172"/>
      <c r="S69" s="172"/>
      <c r="T69" s="171">
        <f>T26+T31+T43+T49+T54+T38+T60+T57+T63+T66</f>
        <v>0</v>
      </c>
      <c r="U69" s="218">
        <f>U26+U31+U43+U49+U54+U38+U60+U57+U63+U66+U68</f>
        <v>4374.1000000000004</v>
      </c>
      <c r="V69" s="119"/>
    </row>
    <row r="70" spans="1:35" s="179" customFormat="1" ht="29.2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219">
        <f>H71+H73+H74+H75+H77+H79+H76+H78</f>
        <v>2201.1</v>
      </c>
      <c r="I70" s="175"/>
      <c r="J70" s="176"/>
      <c r="K70" s="177">
        <f>K71+K73+K74+K75+K77+K79+K76+K78</f>
        <v>2044</v>
      </c>
      <c r="L70" s="175"/>
      <c r="M70" s="175"/>
      <c r="N70" s="166">
        <f>N71+N73+N74+N75+N77+N79+N76+N78</f>
        <v>2044</v>
      </c>
      <c r="O70" s="235"/>
      <c r="P70" s="235"/>
      <c r="Q70" s="219">
        <f>Q71+Q73+Q74+Q75+Q77+Q79+Q76+Q78</f>
        <v>2044</v>
      </c>
      <c r="R70" s="175"/>
      <c r="S70" s="175"/>
      <c r="T70" s="219">
        <f>T71+T73+T74+T75+T77+T79+T76+T78</f>
        <v>3600</v>
      </c>
      <c r="U70" s="219">
        <f>T70+N70+K70+H70</f>
        <v>9889.1</v>
      </c>
      <c r="V70" s="178"/>
    </row>
    <row r="71" spans="1:35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217">
        <f>H15</f>
        <v>359</v>
      </c>
      <c r="I71" s="214"/>
      <c r="J71" s="207"/>
      <c r="K71" s="217">
        <f>K15</f>
        <v>1200</v>
      </c>
      <c r="L71" s="214"/>
      <c r="M71" s="214"/>
      <c r="N71" s="217">
        <f>N15</f>
        <v>1200</v>
      </c>
      <c r="O71" s="214"/>
      <c r="P71" s="214"/>
      <c r="Q71" s="217">
        <f>Q15</f>
        <v>1200</v>
      </c>
      <c r="R71" s="112"/>
      <c r="S71" s="112"/>
      <c r="T71" s="217">
        <f>T15</f>
        <v>3600</v>
      </c>
      <c r="U71" s="210">
        <f>H71+K71+N71+Q71+T71</f>
        <v>7559</v>
      </c>
      <c r="V71" s="183"/>
    </row>
    <row r="72" spans="1:35" s="184" customFormat="1" ht="26.25" customHeight="1">
      <c r="A72" s="134" t="s">
        <v>153</v>
      </c>
      <c r="B72" s="226" t="s">
        <v>373</v>
      </c>
      <c r="C72" s="180"/>
      <c r="D72" s="181"/>
      <c r="E72" s="181"/>
      <c r="F72" s="112"/>
      <c r="G72" s="112"/>
      <c r="H72" s="217">
        <f>H16</f>
        <v>0</v>
      </c>
      <c r="I72" s="214"/>
      <c r="J72" s="207"/>
      <c r="K72" s="217">
        <f>K16</f>
        <v>0</v>
      </c>
      <c r="L72" s="214"/>
      <c r="M72" s="214"/>
      <c r="N72" s="217">
        <f>N16</f>
        <v>0</v>
      </c>
      <c r="O72" s="214"/>
      <c r="P72" s="214"/>
      <c r="Q72" s="217">
        <f>Q16</f>
        <v>0</v>
      </c>
      <c r="R72" s="112"/>
      <c r="S72" s="112"/>
      <c r="T72" s="217">
        <f>T16</f>
        <v>685</v>
      </c>
      <c r="U72" s="210">
        <f t="shared" ref="U72:U79" si="1">H72+K72+N72+Q72+T72</f>
        <v>685</v>
      </c>
      <c r="V72" s="183"/>
    </row>
    <row r="73" spans="1:35" s="3" customFormat="1" ht="25.5">
      <c r="A73" s="134" t="s">
        <v>154</v>
      </c>
      <c r="B73" s="72" t="s">
        <v>87</v>
      </c>
      <c r="C73" s="172"/>
      <c r="D73" s="155"/>
      <c r="E73" s="155"/>
      <c r="F73" s="159"/>
      <c r="G73" s="159"/>
      <c r="H73" s="115">
        <f>H20+H28+H33+H40+H45+H51+H59</f>
        <v>640</v>
      </c>
      <c r="I73" s="159"/>
      <c r="J73" s="160"/>
      <c r="K73" s="185">
        <f>K20+K28+K33+K40+K45+K51+K59</f>
        <v>427</v>
      </c>
      <c r="L73" s="159"/>
      <c r="M73" s="159"/>
      <c r="N73" s="115">
        <f>N20+N28+N33+N40+N45+N51+N59</f>
        <v>427</v>
      </c>
      <c r="O73" s="227"/>
      <c r="P73" s="227"/>
      <c r="Q73" s="210">
        <f>Q20+Q28+Q33+Q40+Q45+Q51+Q59</f>
        <v>427</v>
      </c>
      <c r="R73" s="159"/>
      <c r="S73" s="159"/>
      <c r="T73" s="115">
        <f>T20+T28+T33+T40+T45+T51+T59</f>
        <v>0</v>
      </c>
      <c r="U73" s="210">
        <f t="shared" si="1"/>
        <v>1921</v>
      </c>
      <c r="V73" s="119"/>
    </row>
    <row r="74" spans="1:35" s="3" customFormat="1" ht="25.5">
      <c r="A74" s="134" t="s">
        <v>155</v>
      </c>
      <c r="B74" s="72" t="s">
        <v>88</v>
      </c>
      <c r="C74" s="172"/>
      <c r="D74" s="155"/>
      <c r="E74" s="155"/>
      <c r="F74" s="159"/>
      <c r="G74" s="159"/>
      <c r="H74" s="115">
        <f>H21+H29+H34+H41+H47+H52</f>
        <v>0</v>
      </c>
      <c r="I74" s="159"/>
      <c r="J74" s="160"/>
      <c r="K74" s="185">
        <f>K21+K29+K34+K41+K47+K52</f>
        <v>0</v>
      </c>
      <c r="L74" s="159"/>
      <c r="M74" s="159"/>
      <c r="N74" s="115">
        <f>N21+N29+N34+N41+N47+N52</f>
        <v>0</v>
      </c>
      <c r="O74" s="227"/>
      <c r="P74" s="227"/>
      <c r="Q74" s="210">
        <f>Q21+Q29+Q34+Q41+Q47+Q52</f>
        <v>0</v>
      </c>
      <c r="R74" s="159"/>
      <c r="S74" s="159"/>
      <c r="T74" s="115">
        <f>T21+T29+T34+T41+T47+T52</f>
        <v>0</v>
      </c>
      <c r="U74" s="115">
        <f t="shared" si="1"/>
        <v>0</v>
      </c>
      <c r="V74" s="119"/>
    </row>
    <row r="75" spans="1:35" s="3" customFormat="1" ht="25.5">
      <c r="A75" s="134" t="s">
        <v>194</v>
      </c>
      <c r="B75" s="72" t="s">
        <v>89</v>
      </c>
      <c r="C75" s="172"/>
      <c r="D75" s="155"/>
      <c r="E75" s="155"/>
      <c r="F75" s="159"/>
      <c r="G75" s="159"/>
      <c r="H75" s="115">
        <f>H22+H30+H35+H42+H46+H56+H62+H65+H53+H67</f>
        <v>981.1</v>
      </c>
      <c r="I75" s="159"/>
      <c r="J75" s="160"/>
      <c r="K75" s="115">
        <f>K22+K30+K35+K42+K46+K56+K62+K65+K53+K67</f>
        <v>417</v>
      </c>
      <c r="L75" s="159"/>
      <c r="M75" s="159"/>
      <c r="N75" s="115">
        <f>N22+N30+N35+N42+N46+N56+N62+N65+N53+N67</f>
        <v>417</v>
      </c>
      <c r="O75" s="227"/>
      <c r="P75" s="227"/>
      <c r="Q75" s="210">
        <f>Q22+Q30+Q35+Q42+Q46+Q56+Q62+Q65+Q53+Q67</f>
        <v>417</v>
      </c>
      <c r="R75" s="159"/>
      <c r="S75" s="159"/>
      <c r="T75" s="115">
        <f>T22+T30+T35+T42+T46+T56+T62+T65</f>
        <v>0</v>
      </c>
      <c r="U75" s="210">
        <f t="shared" si="1"/>
        <v>2232.1</v>
      </c>
      <c r="V75" s="119"/>
    </row>
    <row r="76" spans="1:35" s="3" customFormat="1" ht="40.5" customHeight="1">
      <c r="A76" s="134" t="s">
        <v>214</v>
      </c>
      <c r="B76" s="72" t="s">
        <v>318</v>
      </c>
      <c r="C76" s="155"/>
      <c r="D76" s="155"/>
      <c r="E76" s="155"/>
      <c r="F76" s="159"/>
      <c r="G76" s="159"/>
      <c r="H76" s="115">
        <f>H23</f>
        <v>101</v>
      </c>
      <c r="I76" s="159"/>
      <c r="J76" s="160"/>
      <c r="K76" s="185">
        <f>K23</f>
        <v>0</v>
      </c>
      <c r="L76" s="159"/>
      <c r="M76" s="159"/>
      <c r="N76" s="115">
        <f>N23</f>
        <v>0</v>
      </c>
      <c r="O76" s="227"/>
      <c r="P76" s="227"/>
      <c r="Q76" s="210">
        <f>Q23</f>
        <v>0</v>
      </c>
      <c r="R76" s="159"/>
      <c r="S76" s="159"/>
      <c r="T76" s="115">
        <f>T23</f>
        <v>0</v>
      </c>
      <c r="U76" s="115">
        <f t="shared" si="1"/>
        <v>101</v>
      </c>
      <c r="V76" s="119"/>
    </row>
    <row r="77" spans="1:35" s="3" customFormat="1" ht="37.5" customHeight="1">
      <c r="A77" s="134" t="s">
        <v>215</v>
      </c>
      <c r="B77" s="72" t="s">
        <v>90</v>
      </c>
      <c r="C77" s="155"/>
      <c r="D77" s="155"/>
      <c r="E77" s="155"/>
      <c r="F77" s="159"/>
      <c r="G77" s="159"/>
      <c r="H77" s="210">
        <f>H25</f>
        <v>0</v>
      </c>
      <c r="I77" s="159"/>
      <c r="J77" s="160"/>
      <c r="K77" s="185">
        <f>K25</f>
        <v>0</v>
      </c>
      <c r="L77" s="159"/>
      <c r="M77" s="159"/>
      <c r="N77" s="115">
        <f>N25</f>
        <v>0</v>
      </c>
      <c r="O77" s="227"/>
      <c r="P77" s="227"/>
      <c r="Q77" s="210">
        <f>Q25</f>
        <v>0</v>
      </c>
      <c r="R77" s="159"/>
      <c r="S77" s="159"/>
      <c r="T77" s="115">
        <f>T25</f>
        <v>0</v>
      </c>
      <c r="U77" s="210">
        <f t="shared" si="1"/>
        <v>0</v>
      </c>
      <c r="V77" s="119"/>
    </row>
    <row r="78" spans="1:35" s="3" customFormat="1" ht="25.5">
      <c r="A78" s="134" t="s">
        <v>216</v>
      </c>
      <c r="B78" s="72" t="s">
        <v>181</v>
      </c>
      <c r="C78" s="155"/>
      <c r="D78" s="155"/>
      <c r="E78" s="155"/>
      <c r="F78" s="159"/>
      <c r="G78" s="159"/>
      <c r="H78" s="115">
        <f>H24</f>
        <v>0</v>
      </c>
      <c r="I78" s="159"/>
      <c r="J78" s="160"/>
      <c r="K78" s="185">
        <f>K24</f>
        <v>0</v>
      </c>
      <c r="L78" s="159"/>
      <c r="M78" s="159"/>
      <c r="N78" s="115">
        <f>N24</f>
        <v>0</v>
      </c>
      <c r="O78" s="227"/>
      <c r="P78" s="227"/>
      <c r="Q78" s="210">
        <f>Q24</f>
        <v>0</v>
      </c>
      <c r="R78" s="159"/>
      <c r="S78" s="159"/>
      <c r="T78" s="115">
        <f>T24</f>
        <v>0</v>
      </c>
      <c r="U78" s="115">
        <f t="shared" si="1"/>
        <v>0</v>
      </c>
      <c r="V78" s="119"/>
    </row>
    <row r="79" spans="1:35" s="3" customFormat="1" ht="25.5">
      <c r="A79" s="134" t="s">
        <v>380</v>
      </c>
      <c r="B79" s="72" t="s">
        <v>316</v>
      </c>
      <c r="C79" s="155"/>
      <c r="D79" s="155"/>
      <c r="E79" s="155"/>
      <c r="F79" s="159"/>
      <c r="G79" s="159"/>
      <c r="H79" s="115">
        <f>H37</f>
        <v>120</v>
      </c>
      <c r="I79" s="159"/>
      <c r="J79" s="160"/>
      <c r="K79" s="185">
        <f>K37</f>
        <v>0</v>
      </c>
      <c r="L79" s="159"/>
      <c r="M79" s="159"/>
      <c r="N79" s="115">
        <f>N37</f>
        <v>0</v>
      </c>
      <c r="O79" s="227"/>
      <c r="P79" s="227"/>
      <c r="Q79" s="210">
        <f>Q37</f>
        <v>0</v>
      </c>
      <c r="R79" s="159"/>
      <c r="S79" s="159"/>
      <c r="T79" s="115">
        <f>T37</f>
        <v>0</v>
      </c>
      <c r="U79" s="115">
        <f t="shared" si="1"/>
        <v>120</v>
      </c>
      <c r="V79" s="119"/>
    </row>
    <row r="80" spans="1:35" s="3" customFormat="1" ht="41.25" hidden="1" customHeight="1">
      <c r="A80" s="121" t="s">
        <v>320</v>
      </c>
      <c r="B80" s="471" t="s">
        <v>179</v>
      </c>
      <c r="C80" s="472"/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2"/>
      <c r="R80" s="472"/>
      <c r="S80" s="472"/>
      <c r="T80" s="472"/>
      <c r="U80" s="473"/>
      <c r="V80" s="123"/>
      <c r="W80" s="124"/>
      <c r="X80" s="124"/>
      <c r="Y80" s="124"/>
      <c r="Z80" s="124"/>
      <c r="AA80" s="124"/>
      <c r="AB80" s="124"/>
      <c r="AC80" s="125"/>
      <c r="AD80" s="125"/>
      <c r="AE80" s="125"/>
      <c r="AF80" s="125"/>
      <c r="AG80" s="125"/>
      <c r="AH80" s="126"/>
      <c r="AI80" s="126"/>
    </row>
    <row r="81" spans="1:37" s="3" customFormat="1" ht="82.5" hidden="1" customHeight="1">
      <c r="A81" s="134" t="s">
        <v>160</v>
      </c>
      <c r="B81" s="186" t="s">
        <v>156</v>
      </c>
      <c r="C81" s="135" t="s">
        <v>157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12">
        <v>0</v>
      </c>
      <c r="S81" s="112">
        <v>0</v>
      </c>
      <c r="T81" s="182">
        <v>0</v>
      </c>
      <c r="U81" s="187">
        <f>H81+K81+T81</f>
        <v>0</v>
      </c>
      <c r="V81" s="123" t="s">
        <v>198</v>
      </c>
      <c r="W81" s="124"/>
      <c r="X81" s="124"/>
      <c r="Y81" s="124"/>
      <c r="Z81" s="124"/>
      <c r="AA81" s="124"/>
      <c r="AB81" s="124"/>
      <c r="AC81" s="125"/>
      <c r="AD81" s="125"/>
      <c r="AE81" s="125"/>
      <c r="AF81" s="125"/>
      <c r="AG81" s="125"/>
      <c r="AH81" s="126"/>
      <c r="AI81" s="126"/>
    </row>
    <row r="82" spans="1:37" s="3" customFormat="1" ht="60.75" hidden="1" customHeight="1">
      <c r="A82" s="134" t="s">
        <v>161</v>
      </c>
      <c r="B82" s="186" t="s">
        <v>158</v>
      </c>
      <c r="C82" s="135" t="s">
        <v>76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87">
        <f>H82+K82+T82+N82</f>
        <v>0</v>
      </c>
      <c r="V82" s="123" t="s">
        <v>197</v>
      </c>
      <c r="W82" s="124"/>
      <c r="X82" s="124"/>
      <c r="Y82" s="124"/>
      <c r="Z82" s="124"/>
      <c r="AA82" s="124"/>
      <c r="AB82" s="124"/>
      <c r="AC82" s="125"/>
      <c r="AD82" s="125"/>
      <c r="AE82" s="125"/>
      <c r="AF82" s="125"/>
      <c r="AG82" s="125"/>
      <c r="AH82" s="126"/>
      <c r="AI82" s="126"/>
    </row>
    <row r="83" spans="1:37" s="3" customFormat="1" ht="70.5" hidden="1" customHeight="1">
      <c r="A83" s="134" t="s">
        <v>162</v>
      </c>
      <c r="B83" s="186" t="s">
        <v>159</v>
      </c>
      <c r="C83" s="135" t="s">
        <v>181</v>
      </c>
      <c r="D83" s="113" t="s">
        <v>70</v>
      </c>
      <c r="E83" s="135" t="s">
        <v>69</v>
      </c>
      <c r="F83" s="112">
        <v>0</v>
      </c>
      <c r="G83" s="112">
        <v>0</v>
      </c>
      <c r="H83" s="182">
        <v>0</v>
      </c>
      <c r="I83" s="112">
        <v>0</v>
      </c>
      <c r="J83" s="112">
        <v>0</v>
      </c>
      <c r="K83" s="182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87">
        <f>H83+K83+T83+N83</f>
        <v>0</v>
      </c>
      <c r="V83" s="123" t="s">
        <v>198</v>
      </c>
      <c r="W83" s="124"/>
      <c r="X83" s="124"/>
      <c r="Y83" s="124"/>
      <c r="Z83" s="124"/>
      <c r="AA83" s="124"/>
      <c r="AB83" s="124"/>
      <c r="AC83" s="125"/>
      <c r="AD83" s="125"/>
      <c r="AE83" s="125"/>
      <c r="AF83" s="125"/>
      <c r="AG83" s="125"/>
      <c r="AH83" s="126"/>
      <c r="AI83" s="126"/>
    </row>
    <row r="84" spans="1:37" s="153" customFormat="1" ht="33.75" hidden="1" customHeight="1">
      <c r="A84" s="134" t="s">
        <v>163</v>
      </c>
      <c r="B84" s="469" t="s">
        <v>174</v>
      </c>
      <c r="C84" s="470"/>
      <c r="D84" s="188"/>
      <c r="E84" s="188"/>
      <c r="F84" s="188"/>
      <c r="G84" s="188"/>
      <c r="H84" s="189">
        <f>H85+H86+H87</f>
        <v>0</v>
      </c>
      <c r="I84" s="188"/>
      <c r="J84" s="188"/>
      <c r="K84" s="189">
        <f>K85+K86+K87</f>
        <v>0</v>
      </c>
      <c r="L84" s="188"/>
      <c r="M84" s="188"/>
      <c r="N84" s="189">
        <f>N85+N86+N87</f>
        <v>0</v>
      </c>
      <c r="O84" s="188"/>
      <c r="P84" s="188"/>
      <c r="Q84" s="189">
        <f>Q85+Q86+Q87</f>
        <v>0</v>
      </c>
      <c r="R84" s="188"/>
      <c r="S84" s="188"/>
      <c r="T84" s="189">
        <f>T85+T86+T87</f>
        <v>0</v>
      </c>
      <c r="U84" s="190">
        <f>H84+K84+T84+N84</f>
        <v>0</v>
      </c>
      <c r="V84" s="191"/>
      <c r="W84" s="192"/>
      <c r="X84" s="192"/>
      <c r="Y84" s="192"/>
      <c r="Z84" s="192"/>
      <c r="AA84" s="192"/>
      <c r="AB84" s="192"/>
      <c r="AC84" s="193"/>
      <c r="AD84" s="193"/>
      <c r="AE84" s="193"/>
      <c r="AF84" s="193"/>
      <c r="AG84" s="193"/>
      <c r="AH84" s="194"/>
      <c r="AI84" s="194"/>
    </row>
    <row r="85" spans="1:37" s="3" customFormat="1" ht="24.75" hidden="1" customHeight="1">
      <c r="A85" s="134" t="s">
        <v>168</v>
      </c>
      <c r="B85" s="135" t="s">
        <v>157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6"/>
      <c r="S85" s="196"/>
      <c r="T85" s="197">
        <f>T81</f>
        <v>0</v>
      </c>
      <c r="U85" s="187">
        <f>H85+K85+T85</f>
        <v>0</v>
      </c>
      <c r="V85" s="123"/>
      <c r="W85" s="124"/>
      <c r="X85" s="124"/>
      <c r="Y85" s="124"/>
      <c r="Z85" s="124"/>
      <c r="AA85" s="124"/>
      <c r="AB85" s="124"/>
      <c r="AC85" s="125"/>
      <c r="AD85" s="125"/>
      <c r="AE85" s="125"/>
      <c r="AF85" s="125"/>
      <c r="AG85" s="125"/>
      <c r="AH85" s="126"/>
      <c r="AI85" s="126"/>
    </row>
    <row r="86" spans="1:37" s="3" customFormat="1" ht="24" hidden="1" customHeight="1">
      <c r="A86" s="134" t="s">
        <v>169</v>
      </c>
      <c r="B86" s="135" t="s">
        <v>76</v>
      </c>
      <c r="C86" s="195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97">
        <f>U82</f>
        <v>0</v>
      </c>
      <c r="V86" s="123"/>
      <c r="W86" s="124"/>
      <c r="X86" s="124"/>
      <c r="Y86" s="124"/>
      <c r="Z86" s="124"/>
      <c r="AA86" s="124"/>
      <c r="AB86" s="124"/>
      <c r="AC86" s="125"/>
      <c r="AD86" s="125"/>
      <c r="AE86" s="125"/>
      <c r="AF86" s="125"/>
      <c r="AG86" s="125"/>
      <c r="AH86" s="126"/>
      <c r="AI86" s="126"/>
    </row>
    <row r="87" spans="1:37" s="3" customFormat="1" ht="32.25" hidden="1" customHeight="1">
      <c r="A87" s="134" t="s">
        <v>170</v>
      </c>
      <c r="B87" s="135" t="s">
        <v>181</v>
      </c>
      <c r="C87" s="196"/>
      <c r="D87" s="196"/>
      <c r="E87" s="196"/>
      <c r="F87" s="196"/>
      <c r="G87" s="196"/>
      <c r="H87" s="197">
        <f>H83</f>
        <v>0</v>
      </c>
      <c r="I87" s="196"/>
      <c r="J87" s="196"/>
      <c r="K87" s="19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6">
        <f>T83</f>
        <v>0</v>
      </c>
      <c r="U87" s="196">
        <f>U83</f>
        <v>0</v>
      </c>
      <c r="V87" s="123"/>
      <c r="W87" s="124"/>
      <c r="X87" s="124"/>
      <c r="Y87" s="124"/>
      <c r="Z87" s="124"/>
      <c r="AA87" s="124"/>
      <c r="AB87" s="124"/>
      <c r="AC87" s="125"/>
      <c r="AD87" s="125"/>
      <c r="AE87" s="125"/>
      <c r="AF87" s="125"/>
      <c r="AG87" s="125"/>
      <c r="AH87" s="126"/>
      <c r="AI87" s="126"/>
    </row>
    <row r="88" spans="1:37" s="3" customFormat="1" ht="18.75" customHeight="1">
      <c r="A88" s="121" t="s">
        <v>217</v>
      </c>
      <c r="B88" s="461" t="s">
        <v>218</v>
      </c>
      <c r="C88" s="462"/>
      <c r="D88" s="462"/>
      <c r="E88" s="462"/>
      <c r="F88" s="462"/>
      <c r="G88" s="462"/>
      <c r="H88" s="462"/>
      <c r="I88" s="462"/>
      <c r="J88" s="462"/>
      <c r="K88" s="462"/>
      <c r="L88" s="462"/>
      <c r="M88" s="462"/>
      <c r="N88" s="462"/>
      <c r="O88" s="462"/>
      <c r="P88" s="462"/>
      <c r="Q88" s="462"/>
      <c r="R88" s="462"/>
      <c r="S88" s="462"/>
      <c r="T88" s="462"/>
      <c r="U88" s="463"/>
      <c r="V88" s="123"/>
      <c r="W88" s="124"/>
      <c r="X88" s="124"/>
      <c r="Y88" s="124"/>
      <c r="Z88" s="124"/>
      <c r="AA88" s="124"/>
      <c r="AB88" s="124"/>
      <c r="AC88" s="125"/>
      <c r="AD88" s="125"/>
      <c r="AE88" s="125"/>
      <c r="AF88" s="125"/>
      <c r="AG88" s="125"/>
      <c r="AH88" s="126"/>
      <c r="AI88" s="126"/>
    </row>
    <row r="89" spans="1:37" s="3" customFormat="1" ht="123" customHeight="1">
      <c r="A89" s="134" t="s">
        <v>160</v>
      </c>
      <c r="B89" s="198" t="s">
        <v>176</v>
      </c>
      <c r="C89" s="141" t="s">
        <v>171</v>
      </c>
      <c r="D89" s="113" t="s">
        <v>70</v>
      </c>
      <c r="E89" s="135" t="s">
        <v>69</v>
      </c>
      <c r="F89" s="199" t="s">
        <v>332</v>
      </c>
      <c r="G89" s="113" t="s">
        <v>336</v>
      </c>
      <c r="H89" s="182">
        <f>4926-160</f>
        <v>4766</v>
      </c>
      <c r="I89" s="199" t="s">
        <v>333</v>
      </c>
      <c r="J89" s="113" t="s">
        <v>251</v>
      </c>
      <c r="K89" s="182">
        <v>4926</v>
      </c>
      <c r="L89" s="199" t="s">
        <v>333</v>
      </c>
      <c r="M89" s="113" t="s">
        <v>251</v>
      </c>
      <c r="N89" s="182">
        <v>4926</v>
      </c>
      <c r="O89" s="236" t="s">
        <v>375</v>
      </c>
      <c r="P89" s="207" t="s">
        <v>251</v>
      </c>
      <c r="Q89" s="205">
        <v>4926</v>
      </c>
      <c r="R89" s="199" t="s">
        <v>334</v>
      </c>
      <c r="S89" s="113" t="s">
        <v>251</v>
      </c>
      <c r="T89" s="205">
        <v>14778</v>
      </c>
      <c r="U89" s="115">
        <f>H89+K89+N89+Q89+T89</f>
        <v>34322</v>
      </c>
      <c r="V89" s="119"/>
    </row>
    <row r="90" spans="1:37" s="3" customFormat="1" ht="80.25" hidden="1" customHeight="1">
      <c r="A90" s="134" t="s">
        <v>161</v>
      </c>
      <c r="B90" s="200" t="s">
        <v>182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182">
        <v>0</v>
      </c>
      <c r="I90" s="159">
        <v>0</v>
      </c>
      <c r="J90" s="159">
        <v>0</v>
      </c>
      <c r="K90" s="182">
        <v>0</v>
      </c>
      <c r="L90" s="159">
        <v>0</v>
      </c>
      <c r="M90" s="159">
        <v>0</v>
      </c>
      <c r="N90" s="182">
        <v>0</v>
      </c>
      <c r="O90" s="227">
        <v>0</v>
      </c>
      <c r="P90" s="227">
        <v>0</v>
      </c>
      <c r="Q90" s="205">
        <v>0</v>
      </c>
      <c r="R90" s="159">
        <v>0</v>
      </c>
      <c r="S90" s="159">
        <v>0</v>
      </c>
      <c r="T90" s="182">
        <v>0</v>
      </c>
      <c r="U90" s="185">
        <f>H90+K90+T90+N90</f>
        <v>0</v>
      </c>
      <c r="V90" s="119"/>
    </row>
    <row r="91" spans="1:37" s="3" customFormat="1" ht="80.25" hidden="1" customHeight="1">
      <c r="A91" s="134" t="s">
        <v>162</v>
      </c>
      <c r="B91" s="200" t="s">
        <v>180</v>
      </c>
      <c r="C91" s="135" t="s">
        <v>157</v>
      </c>
      <c r="D91" s="113" t="s">
        <v>70</v>
      </c>
      <c r="E91" s="135" t="s">
        <v>69</v>
      </c>
      <c r="F91" s="159">
        <v>0</v>
      </c>
      <c r="G91" s="159">
        <v>0</v>
      </c>
      <c r="H91" s="182">
        <v>0</v>
      </c>
      <c r="I91" s="159">
        <v>0</v>
      </c>
      <c r="J91" s="159">
        <v>0</v>
      </c>
      <c r="K91" s="182">
        <v>0</v>
      </c>
      <c r="L91" s="112">
        <v>0</v>
      </c>
      <c r="M91" s="112">
        <v>0</v>
      </c>
      <c r="N91" s="182">
        <v>0</v>
      </c>
      <c r="O91" s="214">
        <v>0</v>
      </c>
      <c r="P91" s="214">
        <v>0</v>
      </c>
      <c r="Q91" s="205">
        <v>0</v>
      </c>
      <c r="R91" s="112">
        <v>0</v>
      </c>
      <c r="S91" s="112">
        <v>0</v>
      </c>
      <c r="T91" s="182">
        <v>0</v>
      </c>
      <c r="U91" s="185">
        <f>H91+K91+T91+N91</f>
        <v>0</v>
      </c>
      <c r="V91" s="123" t="s">
        <v>198</v>
      </c>
    </row>
    <row r="92" spans="1:37" s="153" customFormat="1" ht="19.5" customHeight="1">
      <c r="A92" s="134" t="s">
        <v>161</v>
      </c>
      <c r="B92" s="469" t="s">
        <v>174</v>
      </c>
      <c r="C92" s="470"/>
      <c r="D92" s="201"/>
      <c r="E92" s="201"/>
      <c r="F92" s="201"/>
      <c r="G92" s="201"/>
      <c r="H92" s="202">
        <f>H93+H94</f>
        <v>4766</v>
      </c>
      <c r="I92" s="201"/>
      <c r="J92" s="201"/>
      <c r="K92" s="202">
        <f>K93+K94</f>
        <v>4926</v>
      </c>
      <c r="L92" s="201"/>
      <c r="M92" s="201"/>
      <c r="N92" s="202">
        <f>N93+N94</f>
        <v>4926</v>
      </c>
      <c r="O92" s="237"/>
      <c r="P92" s="237"/>
      <c r="Q92" s="206">
        <f>Q93+Q94</f>
        <v>4926</v>
      </c>
      <c r="R92" s="201"/>
      <c r="S92" s="201"/>
      <c r="T92" s="206">
        <f>T93+T94</f>
        <v>14778</v>
      </c>
      <c r="U92" s="202">
        <f>U93+U94</f>
        <v>34322</v>
      </c>
      <c r="V92" s="152"/>
    </row>
    <row r="93" spans="1:37" s="3" customFormat="1" ht="26.25" customHeight="1">
      <c r="A93" s="134" t="s">
        <v>162</v>
      </c>
      <c r="B93" s="141" t="s">
        <v>171</v>
      </c>
      <c r="C93" s="155"/>
      <c r="D93" s="159"/>
      <c r="E93" s="159"/>
      <c r="F93" s="159"/>
      <c r="G93" s="159"/>
      <c r="H93" s="185">
        <f>H89</f>
        <v>4766</v>
      </c>
      <c r="I93" s="159"/>
      <c r="J93" s="159"/>
      <c r="K93" s="185">
        <f>K89</f>
        <v>4926</v>
      </c>
      <c r="L93" s="159"/>
      <c r="M93" s="159"/>
      <c r="N93" s="185">
        <f>N89</f>
        <v>4926</v>
      </c>
      <c r="O93" s="227"/>
      <c r="P93" s="227"/>
      <c r="Q93" s="204">
        <f>Q89</f>
        <v>4926</v>
      </c>
      <c r="R93" s="159"/>
      <c r="S93" s="159"/>
      <c r="T93" s="204">
        <f>T89</f>
        <v>14778</v>
      </c>
      <c r="U93" s="185">
        <f>H93+K93+N93+Q93+T93</f>
        <v>34322</v>
      </c>
      <c r="V93" s="119"/>
    </row>
    <row r="94" spans="1:37" s="3" customFormat="1" ht="25.5" hidden="1" customHeight="1">
      <c r="A94" s="134" t="s">
        <v>173</v>
      </c>
      <c r="B94" s="135" t="s">
        <v>157</v>
      </c>
      <c r="C94" s="155"/>
      <c r="D94" s="159"/>
      <c r="E94" s="159"/>
      <c r="F94" s="159"/>
      <c r="G94" s="159"/>
      <c r="H94" s="185">
        <f>H90++H91</f>
        <v>0</v>
      </c>
      <c r="I94" s="159"/>
      <c r="J94" s="159"/>
      <c r="K94" s="185">
        <f>K90++K91</f>
        <v>0</v>
      </c>
      <c r="L94" s="159"/>
      <c r="M94" s="159"/>
      <c r="N94" s="185">
        <f>N90++N91</f>
        <v>0</v>
      </c>
      <c r="O94" s="227"/>
      <c r="P94" s="227"/>
      <c r="Q94" s="204">
        <f>Q90++Q91</f>
        <v>0</v>
      </c>
      <c r="R94" s="159"/>
      <c r="S94" s="159"/>
      <c r="T94" s="185">
        <f>T90++T91</f>
        <v>0</v>
      </c>
      <c r="U94" s="185">
        <f>U90++U91</f>
        <v>0</v>
      </c>
      <c r="V94" s="119"/>
    </row>
    <row r="95" spans="1:37" s="3" customFormat="1" ht="25.5" customHeight="1">
      <c r="A95" s="243" t="s">
        <v>297</v>
      </c>
      <c r="B95" s="492" t="s">
        <v>381</v>
      </c>
      <c r="C95" s="492"/>
      <c r="D95" s="492"/>
      <c r="E95" s="492"/>
      <c r="F95" s="492"/>
      <c r="G95" s="492"/>
      <c r="H95" s="492"/>
      <c r="I95" s="492"/>
      <c r="J95" s="492"/>
      <c r="K95" s="492"/>
      <c r="L95" s="492"/>
      <c r="M95" s="492"/>
      <c r="N95" s="492"/>
      <c r="O95" s="492"/>
      <c r="P95" s="492"/>
      <c r="Q95" s="492"/>
      <c r="R95" s="492"/>
      <c r="S95" s="492"/>
      <c r="T95" s="492"/>
      <c r="U95" s="492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9"/>
      <c r="AH95" s="239"/>
      <c r="AI95" s="126"/>
      <c r="AJ95" s="126"/>
      <c r="AK95" s="126"/>
    </row>
    <row r="96" spans="1:37" s="3" customFormat="1" ht="81.75" customHeight="1">
      <c r="A96" s="243" t="s">
        <v>164</v>
      </c>
      <c r="B96" s="242" t="s">
        <v>382</v>
      </c>
      <c r="C96" s="240" t="s">
        <v>157</v>
      </c>
      <c r="D96" s="207" t="s">
        <v>70</v>
      </c>
      <c r="E96" s="241" t="s">
        <v>69</v>
      </c>
      <c r="F96" s="214">
        <v>0</v>
      </c>
      <c r="G96" s="207">
        <v>0</v>
      </c>
      <c r="H96" s="217">
        <v>0</v>
      </c>
      <c r="I96" s="214" t="s">
        <v>383</v>
      </c>
      <c r="J96" s="214" t="s">
        <v>384</v>
      </c>
      <c r="K96" s="204">
        <v>852</v>
      </c>
      <c r="L96" s="214" t="s">
        <v>383</v>
      </c>
      <c r="M96" s="214" t="s">
        <v>384</v>
      </c>
      <c r="N96" s="204">
        <v>852</v>
      </c>
      <c r="O96" s="214" t="s">
        <v>383</v>
      </c>
      <c r="P96" s="214" t="s">
        <v>384</v>
      </c>
      <c r="Q96" s="204">
        <v>852</v>
      </c>
      <c r="R96" s="214">
        <v>0</v>
      </c>
      <c r="S96" s="207">
        <v>0</v>
      </c>
      <c r="T96" s="217">
        <v>0</v>
      </c>
      <c r="U96" s="210">
        <f>H96+K96+N96+Q96+T96</f>
        <v>2556</v>
      </c>
      <c r="V96" s="119"/>
    </row>
    <row r="97" spans="1:22" s="3" customFormat="1" ht="25.5" customHeight="1">
      <c r="A97" s="243" t="s">
        <v>165</v>
      </c>
      <c r="B97" s="493" t="s">
        <v>385</v>
      </c>
      <c r="C97" s="494"/>
      <c r="D97" s="159"/>
      <c r="E97" s="159"/>
      <c r="F97" s="159"/>
      <c r="G97" s="159"/>
      <c r="H97" s="206">
        <f>H96</f>
        <v>0</v>
      </c>
      <c r="I97" s="201"/>
      <c r="J97" s="201"/>
      <c r="K97" s="206">
        <f>K96</f>
        <v>852</v>
      </c>
      <c r="L97" s="201"/>
      <c r="M97" s="201"/>
      <c r="N97" s="206">
        <f>N96</f>
        <v>852</v>
      </c>
      <c r="O97" s="237"/>
      <c r="P97" s="237"/>
      <c r="Q97" s="206">
        <f>Q96</f>
        <v>852</v>
      </c>
      <c r="R97" s="201"/>
      <c r="S97" s="201"/>
      <c r="T97" s="206">
        <f>T96</f>
        <v>0</v>
      </c>
      <c r="U97" s="206">
        <f>U96</f>
        <v>2556</v>
      </c>
      <c r="V97" s="119"/>
    </row>
    <row r="98" spans="1:22" s="3" customFormat="1" ht="25.5" customHeight="1">
      <c r="A98" s="243" t="s">
        <v>166</v>
      </c>
      <c r="B98" s="240" t="s">
        <v>157</v>
      </c>
      <c r="C98" s="223"/>
      <c r="D98" s="159"/>
      <c r="E98" s="159"/>
      <c r="F98" s="159"/>
      <c r="G98" s="159"/>
      <c r="H98" s="204">
        <f>H96</f>
        <v>0</v>
      </c>
      <c r="I98" s="159"/>
      <c r="J98" s="159"/>
      <c r="K98" s="204">
        <f>K96</f>
        <v>852</v>
      </c>
      <c r="L98" s="159"/>
      <c r="M98" s="159"/>
      <c r="N98" s="204">
        <f>N96</f>
        <v>852</v>
      </c>
      <c r="O98" s="227"/>
      <c r="P98" s="227"/>
      <c r="Q98" s="204">
        <f>Q96</f>
        <v>852</v>
      </c>
      <c r="R98" s="159"/>
      <c r="S98" s="159"/>
      <c r="T98" s="204">
        <f>T96</f>
        <v>0</v>
      </c>
      <c r="U98" s="204">
        <f>U96</f>
        <v>2556</v>
      </c>
      <c r="V98" s="119"/>
    </row>
    <row r="99" spans="1:22" s="3" customFormat="1" ht="31.5" customHeight="1">
      <c r="A99" s="243" t="s">
        <v>386</v>
      </c>
      <c r="B99" s="474" t="s">
        <v>175</v>
      </c>
      <c r="C99" s="475"/>
      <c r="D99" s="203"/>
      <c r="E99" s="203"/>
      <c r="F99" s="203"/>
      <c r="G99" s="203"/>
      <c r="H99" s="206">
        <f>H100+H101+H102+H103+H104+H105+H106+H107+H108+H109</f>
        <v>6967.1</v>
      </c>
      <c r="I99" s="203"/>
      <c r="J99" s="203"/>
      <c r="K99" s="206">
        <f>K100+K101+K102+K103+K104+K105+K106+K107+K108+K109</f>
        <v>7822</v>
      </c>
      <c r="L99" s="203"/>
      <c r="M99" s="203"/>
      <c r="N99" s="206">
        <f>N100+N101+N102+N103+N104+N105+N106+N107+N108+N109</f>
        <v>7822</v>
      </c>
      <c r="O99" s="238"/>
      <c r="P99" s="238"/>
      <c r="Q99" s="206">
        <f>Q100+Q101+Q102+Q103+Q104+Q105+Q106+Q107+Q108+Q109</f>
        <v>7822</v>
      </c>
      <c r="R99" s="203"/>
      <c r="S99" s="203"/>
      <c r="T99" s="206">
        <f>T100+T101+T102+T103+T104+T105+T106+T107+T108+T109</f>
        <v>19063</v>
      </c>
      <c r="U99" s="206">
        <f>U100+U101+U102+U103+U104+U105+U106+U107+U108+U109</f>
        <v>49496.1</v>
      </c>
      <c r="V99" s="119"/>
    </row>
    <row r="100" spans="1:22" s="3" customFormat="1" ht="22.5">
      <c r="A100" s="243" t="s">
        <v>387</v>
      </c>
      <c r="B100" s="135" t="s">
        <v>78</v>
      </c>
      <c r="C100" s="155"/>
      <c r="D100" s="159"/>
      <c r="E100" s="159"/>
      <c r="F100" s="159"/>
      <c r="G100" s="159"/>
      <c r="H100" s="204">
        <f>H71+H86</f>
        <v>359</v>
      </c>
      <c r="I100" s="159"/>
      <c r="J100" s="159"/>
      <c r="K100" s="185">
        <f>K71+K86</f>
        <v>1200</v>
      </c>
      <c r="L100" s="159"/>
      <c r="M100" s="159"/>
      <c r="N100" s="185">
        <f>N71+N86</f>
        <v>1200</v>
      </c>
      <c r="O100" s="227"/>
      <c r="P100" s="227"/>
      <c r="Q100" s="204">
        <f>Q71+Q86</f>
        <v>1200</v>
      </c>
      <c r="R100" s="159"/>
      <c r="S100" s="159"/>
      <c r="T100" s="204">
        <f>T71+T86</f>
        <v>3600</v>
      </c>
      <c r="U100" s="204">
        <f>H100+K100+N100+Q100+T100</f>
        <v>7559</v>
      </c>
      <c r="V100" s="119"/>
    </row>
    <row r="101" spans="1:22" s="3" customFormat="1" ht="22.5">
      <c r="A101" s="243" t="s">
        <v>388</v>
      </c>
      <c r="B101" s="226" t="s">
        <v>373</v>
      </c>
      <c r="C101" s="155"/>
      <c r="D101" s="159"/>
      <c r="E101" s="159"/>
      <c r="F101" s="159"/>
      <c r="G101" s="159"/>
      <c r="H101" s="204">
        <f>H72</f>
        <v>0</v>
      </c>
      <c r="I101" s="159"/>
      <c r="J101" s="159"/>
      <c r="K101" s="204">
        <f>K72</f>
        <v>0</v>
      </c>
      <c r="L101" s="159"/>
      <c r="M101" s="159"/>
      <c r="N101" s="204">
        <f>N72</f>
        <v>0</v>
      </c>
      <c r="O101" s="227"/>
      <c r="P101" s="227"/>
      <c r="Q101" s="204">
        <f>Q72</f>
        <v>0</v>
      </c>
      <c r="R101" s="159"/>
      <c r="S101" s="159"/>
      <c r="T101" s="204">
        <f>T72</f>
        <v>685</v>
      </c>
      <c r="U101" s="204">
        <f>H101+K101+N101+Q101+T101</f>
        <v>685</v>
      </c>
      <c r="V101" s="119"/>
    </row>
    <row r="102" spans="1:22" s="3" customFormat="1" ht="22.5">
      <c r="A102" s="243" t="s">
        <v>389</v>
      </c>
      <c r="B102" s="135" t="s">
        <v>87</v>
      </c>
      <c r="C102" s="155"/>
      <c r="D102" s="159"/>
      <c r="E102" s="159"/>
      <c r="F102" s="159"/>
      <c r="G102" s="159"/>
      <c r="H102" s="185">
        <f>H73</f>
        <v>640</v>
      </c>
      <c r="I102" s="159"/>
      <c r="J102" s="159"/>
      <c r="K102" s="185">
        <f>K73</f>
        <v>427</v>
      </c>
      <c r="L102" s="159"/>
      <c r="M102" s="159"/>
      <c r="N102" s="185">
        <f>N73</f>
        <v>427</v>
      </c>
      <c r="O102" s="227"/>
      <c r="P102" s="227"/>
      <c r="Q102" s="204">
        <f>Q73</f>
        <v>427</v>
      </c>
      <c r="R102" s="159"/>
      <c r="S102" s="159"/>
      <c r="T102" s="185">
        <f>T73</f>
        <v>0</v>
      </c>
      <c r="U102" s="204">
        <f>H102+K102+N102+Q102+T102</f>
        <v>1921</v>
      </c>
      <c r="V102" s="119"/>
    </row>
    <row r="103" spans="1:22" s="3" customFormat="1" ht="22.5">
      <c r="A103" s="243" t="s">
        <v>390</v>
      </c>
      <c r="B103" s="135" t="s">
        <v>88</v>
      </c>
      <c r="C103" s="155"/>
      <c r="D103" s="159"/>
      <c r="E103" s="159"/>
      <c r="F103" s="159"/>
      <c r="G103" s="159"/>
      <c r="H103" s="185">
        <f>H74</f>
        <v>0</v>
      </c>
      <c r="I103" s="159"/>
      <c r="J103" s="159"/>
      <c r="K103" s="185">
        <f>K74</f>
        <v>0</v>
      </c>
      <c r="L103" s="159"/>
      <c r="M103" s="159"/>
      <c r="N103" s="185">
        <f>N74</f>
        <v>0</v>
      </c>
      <c r="O103" s="227"/>
      <c r="P103" s="227"/>
      <c r="Q103" s="204">
        <f>Q74</f>
        <v>0</v>
      </c>
      <c r="R103" s="159"/>
      <c r="S103" s="159"/>
      <c r="T103" s="185">
        <f>T74</f>
        <v>0</v>
      </c>
      <c r="U103" s="185">
        <f t="shared" ref="U103:U109" si="2">H103+K103+N103+Q103+T103</f>
        <v>0</v>
      </c>
      <c r="V103" s="119"/>
    </row>
    <row r="104" spans="1:22" s="3" customFormat="1" ht="22.5">
      <c r="A104" s="243" t="s">
        <v>391</v>
      </c>
      <c r="B104" s="135" t="s">
        <v>89</v>
      </c>
      <c r="C104" s="155"/>
      <c r="D104" s="159"/>
      <c r="E104" s="159"/>
      <c r="F104" s="159"/>
      <c r="G104" s="159"/>
      <c r="H104" s="185">
        <f>H75</f>
        <v>981.1</v>
      </c>
      <c r="I104" s="159"/>
      <c r="J104" s="159"/>
      <c r="K104" s="185">
        <f>K75</f>
        <v>417</v>
      </c>
      <c r="L104" s="159"/>
      <c r="M104" s="159"/>
      <c r="N104" s="185">
        <f>N75</f>
        <v>417</v>
      </c>
      <c r="O104" s="227"/>
      <c r="P104" s="227"/>
      <c r="Q104" s="204">
        <f>Q75</f>
        <v>417</v>
      </c>
      <c r="R104" s="159"/>
      <c r="S104" s="159"/>
      <c r="T104" s="185">
        <f>T75</f>
        <v>0</v>
      </c>
      <c r="U104" s="204">
        <f t="shared" si="2"/>
        <v>2232.1</v>
      </c>
      <c r="V104" s="119"/>
    </row>
    <row r="105" spans="1:22" s="3" customFormat="1" ht="22.5">
      <c r="A105" s="243" t="s">
        <v>392</v>
      </c>
      <c r="B105" s="135" t="s">
        <v>90</v>
      </c>
      <c r="C105" s="155"/>
      <c r="D105" s="159"/>
      <c r="E105" s="159"/>
      <c r="F105" s="159"/>
      <c r="G105" s="159"/>
      <c r="H105" s="204">
        <f>H77</f>
        <v>0</v>
      </c>
      <c r="I105" s="159"/>
      <c r="J105" s="159"/>
      <c r="K105" s="185">
        <f>K77</f>
        <v>0</v>
      </c>
      <c r="L105" s="159"/>
      <c r="M105" s="159"/>
      <c r="N105" s="185">
        <f>N77</f>
        <v>0</v>
      </c>
      <c r="O105" s="227"/>
      <c r="P105" s="227"/>
      <c r="Q105" s="204">
        <f>Q77</f>
        <v>0</v>
      </c>
      <c r="R105" s="159"/>
      <c r="S105" s="159"/>
      <c r="T105" s="185">
        <f>T77</f>
        <v>0</v>
      </c>
      <c r="U105" s="204">
        <f t="shared" si="2"/>
        <v>0</v>
      </c>
      <c r="V105" s="119"/>
    </row>
    <row r="106" spans="1:22" s="3" customFormat="1">
      <c r="A106" s="243" t="s">
        <v>393</v>
      </c>
      <c r="B106" s="135" t="s">
        <v>316</v>
      </c>
      <c r="C106" s="155"/>
      <c r="D106" s="159"/>
      <c r="E106" s="159"/>
      <c r="F106" s="159"/>
      <c r="G106" s="159"/>
      <c r="H106" s="185">
        <f>H79</f>
        <v>120</v>
      </c>
      <c r="I106" s="159"/>
      <c r="J106" s="159"/>
      <c r="K106" s="185">
        <f>K79</f>
        <v>0</v>
      </c>
      <c r="L106" s="159"/>
      <c r="M106" s="159"/>
      <c r="N106" s="185">
        <f>N79</f>
        <v>0</v>
      </c>
      <c r="O106" s="227"/>
      <c r="P106" s="227"/>
      <c r="Q106" s="204">
        <f>Q79</f>
        <v>0</v>
      </c>
      <c r="R106" s="159"/>
      <c r="S106" s="159"/>
      <c r="T106" s="185">
        <f>T79</f>
        <v>0</v>
      </c>
      <c r="U106" s="185">
        <f t="shared" si="2"/>
        <v>120</v>
      </c>
      <c r="V106" s="119"/>
    </row>
    <row r="107" spans="1:22" s="3" customFormat="1" ht="22.5">
      <c r="A107" s="243" t="s">
        <v>394</v>
      </c>
      <c r="B107" s="135" t="s">
        <v>181</v>
      </c>
      <c r="C107" s="155"/>
      <c r="D107" s="159"/>
      <c r="E107" s="159"/>
      <c r="F107" s="159"/>
      <c r="G107" s="159"/>
      <c r="H107" s="185">
        <f>H87+H78</f>
        <v>0</v>
      </c>
      <c r="I107" s="159"/>
      <c r="J107" s="159"/>
      <c r="K107" s="185">
        <f>K87+K78</f>
        <v>0</v>
      </c>
      <c r="L107" s="159"/>
      <c r="M107" s="159"/>
      <c r="N107" s="185">
        <f>N87+N78</f>
        <v>0</v>
      </c>
      <c r="O107" s="227"/>
      <c r="P107" s="227"/>
      <c r="Q107" s="204">
        <f>Q87+Q78</f>
        <v>0</v>
      </c>
      <c r="R107" s="159"/>
      <c r="S107" s="159"/>
      <c r="T107" s="185">
        <f>T87+T78</f>
        <v>0</v>
      </c>
      <c r="U107" s="185">
        <f t="shared" si="2"/>
        <v>0</v>
      </c>
      <c r="V107" s="119"/>
    </row>
    <row r="108" spans="1:22" s="3" customFormat="1" ht="22.5">
      <c r="A108" s="243" t="s">
        <v>395</v>
      </c>
      <c r="B108" s="135" t="s">
        <v>178</v>
      </c>
      <c r="C108" s="155"/>
      <c r="D108" s="159"/>
      <c r="E108" s="159"/>
      <c r="F108" s="159"/>
      <c r="G108" s="159"/>
      <c r="H108" s="185">
        <f>H93+H76</f>
        <v>4867</v>
      </c>
      <c r="I108" s="159"/>
      <c r="J108" s="159"/>
      <c r="K108" s="185">
        <f>K93+K76</f>
        <v>4926</v>
      </c>
      <c r="L108" s="159"/>
      <c r="M108" s="159"/>
      <c r="N108" s="185">
        <f>N93+N76</f>
        <v>4926</v>
      </c>
      <c r="O108" s="227"/>
      <c r="P108" s="227"/>
      <c r="Q108" s="204">
        <f>Q93+Q76</f>
        <v>4926</v>
      </c>
      <c r="R108" s="159"/>
      <c r="S108" s="159"/>
      <c r="T108" s="185">
        <f>T93+T76</f>
        <v>14778</v>
      </c>
      <c r="U108" s="185">
        <f t="shared" si="2"/>
        <v>34423</v>
      </c>
      <c r="V108" s="119"/>
    </row>
    <row r="109" spans="1:22" s="3" customFormat="1" ht="24.75" customHeight="1">
      <c r="A109" s="243" t="s">
        <v>396</v>
      </c>
      <c r="B109" s="240" t="s">
        <v>157</v>
      </c>
      <c r="C109" s="155"/>
      <c r="D109" s="159"/>
      <c r="E109" s="159"/>
      <c r="F109" s="159"/>
      <c r="G109" s="159"/>
      <c r="H109" s="204">
        <f>H98</f>
        <v>0</v>
      </c>
      <c r="I109" s="159"/>
      <c r="J109" s="159"/>
      <c r="K109" s="204">
        <f>K98</f>
        <v>852</v>
      </c>
      <c r="L109" s="159"/>
      <c r="M109" s="159"/>
      <c r="N109" s="204">
        <f>N98</f>
        <v>852</v>
      </c>
      <c r="O109" s="159"/>
      <c r="P109" s="159"/>
      <c r="Q109" s="204">
        <f>Q98</f>
        <v>852</v>
      </c>
      <c r="R109" s="159"/>
      <c r="S109" s="159"/>
      <c r="T109" s="204">
        <f>T98</f>
        <v>0</v>
      </c>
      <c r="U109" s="204">
        <f t="shared" si="2"/>
        <v>2556</v>
      </c>
      <c r="V109" s="119"/>
    </row>
    <row r="110" spans="1:22" s="3" customFormat="1">
      <c r="A110" s="117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19"/>
    </row>
    <row r="111" spans="1:22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119"/>
    </row>
    <row r="112" spans="1:22" s="3" customFormat="1">
      <c r="A112" s="117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119"/>
    </row>
    <row r="113" spans="1:22" s="3" customFormat="1">
      <c r="A113" s="11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19"/>
    </row>
    <row r="114" spans="1:22" s="3" customFormat="1">
      <c r="A114" s="117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19"/>
    </row>
    <row r="115" spans="1:2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"/>
    </row>
    <row r="116" spans="1:2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4"/>
    </row>
    <row r="117" spans="1:2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"/>
    </row>
    <row r="118" spans="1:2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4"/>
    </row>
    <row r="119" spans="1:2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"/>
    </row>
    <row r="120" spans="1:2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"/>
    </row>
    <row r="121" spans="1:2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4"/>
    </row>
    <row r="122" spans="1:2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"/>
    </row>
    <row r="123" spans="1:2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4"/>
    </row>
    <row r="124" spans="1:2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4"/>
    </row>
    <row r="125" spans="1:2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4"/>
    </row>
    <row r="126" spans="1:2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4"/>
    </row>
    <row r="127" spans="1:2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"/>
    </row>
    <row r="128" spans="1:2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4"/>
    </row>
    <row r="129" spans="4:21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4"/>
    </row>
    <row r="130" spans="4:21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4"/>
    </row>
    <row r="131" spans="4:21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4"/>
    </row>
    <row r="132" spans="4:21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4"/>
    </row>
    <row r="133" spans="4:21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4"/>
    </row>
    <row r="134" spans="4:21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4"/>
    </row>
    <row r="135" spans="4:21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4"/>
    </row>
    <row r="136" spans="4:21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4"/>
    </row>
    <row r="137" spans="4:21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4"/>
    </row>
    <row r="138" spans="4:21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4"/>
    </row>
    <row r="139" spans="4:21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4"/>
    </row>
    <row r="140" spans="4:21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4"/>
    </row>
    <row r="141" spans="4:21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4"/>
    </row>
    <row r="142" spans="4:21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4"/>
    </row>
    <row r="143" spans="4:21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4"/>
    </row>
    <row r="144" spans="4:21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4"/>
    </row>
    <row r="145" spans="4:21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4"/>
    </row>
    <row r="146" spans="4:21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4"/>
    </row>
    <row r="147" spans="4:21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4"/>
    </row>
    <row r="148" spans="4:21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4"/>
    </row>
    <row r="149" spans="4:21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4"/>
    </row>
    <row r="150" spans="4:21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4"/>
    </row>
    <row r="151" spans="4:21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4"/>
    </row>
    <row r="152" spans="4:21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4"/>
    </row>
    <row r="153" spans="4:21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4"/>
    </row>
    <row r="154" spans="4:21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4"/>
    </row>
    <row r="155" spans="4:21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4"/>
    </row>
    <row r="156" spans="4:21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4"/>
    </row>
    <row r="157" spans="4:21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4"/>
    </row>
    <row r="158" spans="4:21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4"/>
    </row>
    <row r="159" spans="4:21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4"/>
    </row>
    <row r="160" spans="4:21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4"/>
    </row>
    <row r="161" spans="4:21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4"/>
    </row>
    <row r="162" spans="4:21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4"/>
    </row>
    <row r="163" spans="4:21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4"/>
    </row>
    <row r="164" spans="4:21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4"/>
    </row>
    <row r="165" spans="4:21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4"/>
    </row>
    <row r="166" spans="4:21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4"/>
    </row>
    <row r="167" spans="4:21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4"/>
    </row>
    <row r="168" spans="4:21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4"/>
    </row>
    <row r="169" spans="4:21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4"/>
    </row>
    <row r="170" spans="4:21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4"/>
    </row>
    <row r="171" spans="4:21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4"/>
    </row>
    <row r="172" spans="4:21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4"/>
    </row>
    <row r="173" spans="4:21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4"/>
    </row>
    <row r="174" spans="4:21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4"/>
    </row>
    <row r="175" spans="4:21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4"/>
    </row>
    <row r="176" spans="4:21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4"/>
    </row>
    <row r="177" spans="4:21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4"/>
    </row>
    <row r="178" spans="4:21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4"/>
    </row>
    <row r="179" spans="4:21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4"/>
    </row>
    <row r="180" spans="4:21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4"/>
    </row>
    <row r="181" spans="4:21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4"/>
    </row>
    <row r="182" spans="4:21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4"/>
    </row>
    <row r="183" spans="4:21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4"/>
    </row>
    <row r="184" spans="4:21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4"/>
    </row>
    <row r="185" spans="4:21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4"/>
    </row>
    <row r="186" spans="4:21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4"/>
    </row>
    <row r="187" spans="4:21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4"/>
    </row>
    <row r="188" spans="4:21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4"/>
    </row>
    <row r="189" spans="4:21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4"/>
    </row>
    <row r="190" spans="4:21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4"/>
    </row>
    <row r="191" spans="4:21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4"/>
    </row>
    <row r="192" spans="4:21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4"/>
    </row>
    <row r="193" spans="4:21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4"/>
    </row>
    <row r="194" spans="4:21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4"/>
    </row>
    <row r="195" spans="4:21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4"/>
    </row>
    <row r="196" spans="4:21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4"/>
    </row>
    <row r="197" spans="4:21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4"/>
    </row>
    <row r="198" spans="4:21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4"/>
    </row>
    <row r="199" spans="4:21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4"/>
    </row>
    <row r="200" spans="4:21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4"/>
    </row>
    <row r="201" spans="4:21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4"/>
    </row>
    <row r="202" spans="4:21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4"/>
    </row>
    <row r="203" spans="4:21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4"/>
    </row>
    <row r="204" spans="4:21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4"/>
    </row>
    <row r="205" spans="4:21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4"/>
    </row>
    <row r="206" spans="4:21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4"/>
    </row>
    <row r="207" spans="4:21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4"/>
    </row>
    <row r="208" spans="4:21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4"/>
    </row>
    <row r="209" spans="4:21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4"/>
    </row>
    <row r="210" spans="4:21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4"/>
    </row>
    <row r="211" spans="4:21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4"/>
    </row>
    <row r="212" spans="4:21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4"/>
    </row>
    <row r="213" spans="4:21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4"/>
    </row>
    <row r="214" spans="4:21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4"/>
    </row>
    <row r="215" spans="4:21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4"/>
    </row>
    <row r="216" spans="4:21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4"/>
    </row>
    <row r="217" spans="4:21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4"/>
    </row>
    <row r="218" spans="4:21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4"/>
    </row>
    <row r="219" spans="4:21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4"/>
    </row>
    <row r="220" spans="4:21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4"/>
    </row>
    <row r="221" spans="4:21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4"/>
    </row>
    <row r="222" spans="4:21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4"/>
    </row>
    <row r="223" spans="4:21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4"/>
    </row>
    <row r="224" spans="4:21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4"/>
    </row>
    <row r="225" spans="4:21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4"/>
    </row>
    <row r="226" spans="4:21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4"/>
    </row>
    <row r="227" spans="4:21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4"/>
    </row>
    <row r="228" spans="4:21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4"/>
    </row>
    <row r="229" spans="4:21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4"/>
    </row>
    <row r="230" spans="4:21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4"/>
    </row>
    <row r="231" spans="4:21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4"/>
    </row>
    <row r="232" spans="4:21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4"/>
    </row>
    <row r="233" spans="4:21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4"/>
    </row>
    <row r="234" spans="4:21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4"/>
    </row>
    <row r="235" spans="4:21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4"/>
    </row>
    <row r="236" spans="4:21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4"/>
    </row>
    <row r="237" spans="4:21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4"/>
    </row>
    <row r="238" spans="4:21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4"/>
    </row>
    <row r="239" spans="4:21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4"/>
    </row>
    <row r="240" spans="4:21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4"/>
    </row>
    <row r="241" spans="4:21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4"/>
    </row>
    <row r="242" spans="4:21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4"/>
    </row>
    <row r="243" spans="4:21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4"/>
    </row>
    <row r="244" spans="4:21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4"/>
    </row>
    <row r="245" spans="4:21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4"/>
    </row>
    <row r="246" spans="4:21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4"/>
    </row>
    <row r="247" spans="4:21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4"/>
    </row>
    <row r="248" spans="4:21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4"/>
    </row>
    <row r="249" spans="4:21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4"/>
    </row>
    <row r="250" spans="4:21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4"/>
    </row>
    <row r="251" spans="4:21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4"/>
    </row>
    <row r="252" spans="4:21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4"/>
    </row>
    <row r="253" spans="4:21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4"/>
    </row>
    <row r="254" spans="4:21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4"/>
    </row>
    <row r="255" spans="4:21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4"/>
    </row>
    <row r="256" spans="4:21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4"/>
    </row>
    <row r="257" spans="4:21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4"/>
    </row>
    <row r="258" spans="4:21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4"/>
    </row>
    <row r="259" spans="4:21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4"/>
    </row>
    <row r="260" spans="4:21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4"/>
    </row>
    <row r="261" spans="4:21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4"/>
    </row>
    <row r="262" spans="4:21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4"/>
    </row>
    <row r="263" spans="4:21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4"/>
    </row>
    <row r="264" spans="4:21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4"/>
    </row>
    <row r="265" spans="4:21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4"/>
    </row>
    <row r="266" spans="4:21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4"/>
    </row>
    <row r="267" spans="4:21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4"/>
    </row>
    <row r="268" spans="4:21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4"/>
    </row>
    <row r="269" spans="4:21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4"/>
    </row>
    <row r="270" spans="4:21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4"/>
    </row>
    <row r="271" spans="4:21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4"/>
    </row>
    <row r="272" spans="4:21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4"/>
    </row>
    <row r="273" spans="4:21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4"/>
    </row>
    <row r="274" spans="4:21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4"/>
    </row>
    <row r="275" spans="4:21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4"/>
    </row>
    <row r="276" spans="4:21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4"/>
    </row>
    <row r="277" spans="4:21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4"/>
    </row>
    <row r="278" spans="4:21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4"/>
    </row>
    <row r="279" spans="4:21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4"/>
    </row>
    <row r="280" spans="4:21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4"/>
    </row>
    <row r="281" spans="4:21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4"/>
    </row>
    <row r="282" spans="4:21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4"/>
    </row>
    <row r="283" spans="4:21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4"/>
    </row>
    <row r="284" spans="4:21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4"/>
    </row>
    <row r="285" spans="4:21"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4"/>
    </row>
    <row r="286" spans="4:21"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4"/>
    </row>
    <row r="287" spans="4:21"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4"/>
    </row>
    <row r="288" spans="4:21"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4"/>
    </row>
    <row r="289" spans="4:21"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4"/>
    </row>
    <row r="290" spans="4:21"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4"/>
    </row>
  </sheetData>
  <mergeCells count="27">
    <mergeCell ref="B99:C99"/>
    <mergeCell ref="A111:U111"/>
    <mergeCell ref="O9:Q9"/>
    <mergeCell ref="B95:U95"/>
    <mergeCell ref="B97:C97"/>
    <mergeCell ref="B13:U13"/>
    <mergeCell ref="B70:C70"/>
    <mergeCell ref="B80:U80"/>
    <mergeCell ref="B84:C84"/>
    <mergeCell ref="B88:U88"/>
    <mergeCell ref="B92:C92"/>
    <mergeCell ref="F9:H9"/>
    <mergeCell ref="I9:K9"/>
    <mergeCell ref="L9:N9"/>
    <mergeCell ref="C9:C10"/>
    <mergeCell ref="D9:D10"/>
    <mergeCell ref="E9:E10"/>
    <mergeCell ref="R9:T9"/>
    <mergeCell ref="U9:U10"/>
    <mergeCell ref="B12:U12"/>
    <mergeCell ref="J2:U2"/>
    <mergeCell ref="I3:U3"/>
    <mergeCell ref="I4:U4"/>
    <mergeCell ref="K6:U6"/>
    <mergeCell ref="A7:U7"/>
    <mergeCell ref="A9:A10"/>
    <mergeCell ref="B9:B10"/>
  </mergeCells>
  <phoneticPr fontId="28" type="noConversion"/>
  <pageMargins left="0.15748031496062992" right="0.15748031496062992" top="0.15748031496062992" bottom="0.19685039370078741" header="0.31496062992125984" footer="0.15748031496062992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AF285"/>
  <sheetViews>
    <sheetView topLeftCell="A22" workbookViewId="0">
      <selection activeCell="F28" sqref="F28:H28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6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.28515625" style="1" customWidth="1"/>
    <col min="16" max="16" width="8" style="1" customWidth="1"/>
    <col min="17" max="17" width="10.28515625" style="1" customWidth="1"/>
    <col min="18" max="18" width="10.28515625" style="3" customWidth="1"/>
    <col min="19" max="19" width="44.5703125" style="5" customWidth="1"/>
    <col min="20" max="16384" width="9.140625" style="1"/>
  </cols>
  <sheetData>
    <row r="2" spans="1:32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119"/>
    </row>
    <row r="3" spans="1:32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119"/>
    </row>
    <row r="4" spans="1:32" s="3" customFormat="1" ht="23.2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119"/>
    </row>
    <row r="5" spans="1:32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9"/>
    </row>
    <row r="6" spans="1:32" s="3" customFormat="1" ht="60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119"/>
    </row>
    <row r="7" spans="1:32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119"/>
    </row>
    <row r="8" spans="1:32" s="3" customFormat="1" ht="9" customHeight="1">
      <c r="A8" s="117"/>
      <c r="S8" s="119"/>
    </row>
    <row r="9" spans="1:32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187</v>
      </c>
      <c r="P9" s="480"/>
      <c r="Q9" s="480"/>
      <c r="R9" s="478" t="s">
        <v>322</v>
      </c>
      <c r="S9" s="119"/>
    </row>
    <row r="10" spans="1:32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479"/>
      <c r="S10" s="119"/>
    </row>
    <row r="11" spans="1:32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19"/>
    </row>
    <row r="12" spans="1:32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7"/>
      <c r="S12" s="119"/>
    </row>
    <row r="13" spans="1:32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3"/>
      <c r="S13" s="123"/>
      <c r="T13" s="124"/>
      <c r="U13" s="124"/>
      <c r="V13" s="124"/>
      <c r="W13" s="124"/>
      <c r="X13" s="124"/>
      <c r="Y13" s="124"/>
      <c r="Z13" s="125"/>
      <c r="AA13" s="125"/>
      <c r="AB13" s="125"/>
      <c r="AC13" s="125"/>
      <c r="AD13" s="125"/>
      <c r="AE13" s="126"/>
      <c r="AF13" s="126"/>
    </row>
    <row r="14" spans="1:32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2"/>
      <c r="S14" s="133"/>
    </row>
    <row r="15" spans="1:32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 t="s">
        <v>412</v>
      </c>
      <c r="G15" s="138" t="s">
        <v>346</v>
      </c>
      <c r="H15" s="115">
        <v>600</v>
      </c>
      <c r="I15" s="136">
        <v>0</v>
      </c>
      <c r="J15" s="137">
        <v>0</v>
      </c>
      <c r="K15" s="115">
        <v>0</v>
      </c>
      <c r="L15" s="136">
        <v>0</v>
      </c>
      <c r="M15" s="137">
        <v>0</v>
      </c>
      <c r="N15" s="115">
        <v>0</v>
      </c>
      <c r="O15" s="136" t="s">
        <v>325</v>
      </c>
      <c r="P15" s="138" t="s">
        <v>338</v>
      </c>
      <c r="Q15" s="115">
        <v>6496</v>
      </c>
      <c r="R15" s="115">
        <f>H15+K15+Q15+N15</f>
        <v>7096</v>
      </c>
      <c r="S15" s="123" t="s">
        <v>197</v>
      </c>
    </row>
    <row r="16" spans="1:32" s="3" customFormat="1" ht="59.25" customHeight="1">
      <c r="A16" s="139" t="s">
        <v>61</v>
      </c>
      <c r="B16" s="140" t="s">
        <v>75</v>
      </c>
      <c r="C16" s="226" t="s">
        <v>373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 t="s">
        <v>326</v>
      </c>
      <c r="P16" s="146" t="s">
        <v>339</v>
      </c>
      <c r="Q16" s="145">
        <v>685</v>
      </c>
      <c r="R16" s="145">
        <f>H16+K16+Q16+N16</f>
        <v>685</v>
      </c>
      <c r="S16" s="123" t="s">
        <v>197</v>
      </c>
    </row>
    <row r="17" spans="1:19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149">
        <v>0</v>
      </c>
      <c r="J17" s="150"/>
      <c r="K17" s="151">
        <f>K15+K16</f>
        <v>0</v>
      </c>
      <c r="L17" s="149">
        <v>0</v>
      </c>
      <c r="M17" s="150"/>
      <c r="N17" s="151">
        <f>N15+N16</f>
        <v>0</v>
      </c>
      <c r="O17" s="149">
        <v>52</v>
      </c>
      <c r="P17" s="150"/>
      <c r="Q17" s="151">
        <f>Q15+Q16</f>
        <v>7181</v>
      </c>
      <c r="R17" s="151">
        <f>R15+R16</f>
        <v>7781</v>
      </c>
      <c r="S17" s="152"/>
    </row>
    <row r="18" spans="1:19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7"/>
      <c r="S18" s="119"/>
    </row>
    <row r="19" spans="1:19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7"/>
      <c r="S19" s="119"/>
    </row>
    <row r="20" spans="1:19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356</v>
      </c>
      <c r="G20" s="113" t="s">
        <v>357</v>
      </c>
      <c r="H20" s="115">
        <v>222</v>
      </c>
      <c r="I20" s="76" t="s">
        <v>258</v>
      </c>
      <c r="J20" s="113" t="s">
        <v>313</v>
      </c>
      <c r="K20" s="115">
        <v>197</v>
      </c>
      <c r="L20" s="112" t="s">
        <v>328</v>
      </c>
      <c r="M20" s="113" t="s">
        <v>314</v>
      </c>
      <c r="N20" s="115">
        <v>427</v>
      </c>
      <c r="O20" s="112">
        <v>0</v>
      </c>
      <c r="P20" s="113">
        <v>0</v>
      </c>
      <c r="Q20" s="115">
        <v>0</v>
      </c>
      <c r="R20" s="115">
        <f t="shared" ref="R20:R25" si="0">H20+K20+Q20+N20</f>
        <v>846</v>
      </c>
      <c r="S20" s="119"/>
    </row>
    <row r="21" spans="1:19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112">
        <v>0</v>
      </c>
      <c r="P21" s="113">
        <v>0</v>
      </c>
      <c r="Q21" s="115">
        <v>0</v>
      </c>
      <c r="R21" s="115">
        <f t="shared" si="0"/>
        <v>0</v>
      </c>
      <c r="S21" s="119"/>
    </row>
    <row r="22" spans="1:19" s="3" customFormat="1" ht="70.5" customHeight="1">
      <c r="A22" s="134" t="s">
        <v>95</v>
      </c>
      <c r="B22" s="158" t="s">
        <v>83</v>
      </c>
      <c r="C22" s="135" t="s">
        <v>89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59">
        <v>0</v>
      </c>
      <c r="J22" s="160">
        <v>0</v>
      </c>
      <c r="K22" s="115">
        <v>0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15">
        <f>H22+K22+Q22+N22</f>
        <v>0</v>
      </c>
      <c r="S22" s="123"/>
    </row>
    <row r="23" spans="1:19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400</v>
      </c>
      <c r="H23" s="210">
        <v>101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210">
        <f>H23+K23+Q23+N23</f>
        <v>101</v>
      </c>
      <c r="S23" s="119"/>
    </row>
    <row r="24" spans="1:19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15">
        <f t="shared" si="0"/>
        <v>0</v>
      </c>
      <c r="S24" s="119"/>
    </row>
    <row r="25" spans="1:19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227">
        <v>0</v>
      </c>
      <c r="G25" s="228">
        <v>0</v>
      </c>
      <c r="H25" s="210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210">
        <f t="shared" si="0"/>
        <v>0</v>
      </c>
      <c r="S25" s="119"/>
    </row>
    <row r="26" spans="1:19" s="153" customFormat="1">
      <c r="A26" s="134" t="s">
        <v>99</v>
      </c>
      <c r="B26" s="147" t="s">
        <v>122</v>
      </c>
      <c r="C26" s="148"/>
      <c r="D26" s="148"/>
      <c r="E26" s="148"/>
      <c r="F26" s="213">
        <v>5</v>
      </c>
      <c r="G26" s="150"/>
      <c r="H26" s="216">
        <f>H20+H21+H22+H25+H24+H23</f>
        <v>323</v>
      </c>
      <c r="I26" s="159">
        <v>1</v>
      </c>
      <c r="J26" s="160">
        <v>0</v>
      </c>
      <c r="K26" s="161">
        <f>K20+K21+K22+K25+K24+K23</f>
        <v>197</v>
      </c>
      <c r="L26" s="162">
        <v>5</v>
      </c>
      <c r="M26" s="163"/>
      <c r="N26" s="161">
        <f>N20+N21+N22+N25+N24+N23</f>
        <v>427</v>
      </c>
      <c r="O26" s="162">
        <v>0</v>
      </c>
      <c r="P26" s="163"/>
      <c r="Q26" s="161">
        <f>Q20+Q21+Q22+Q25+Q24</f>
        <v>0</v>
      </c>
      <c r="R26" s="216">
        <f>SUM(R20:R25)</f>
        <v>947</v>
      </c>
      <c r="S26" s="152"/>
    </row>
    <row r="27" spans="1:19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155"/>
      <c r="P27" s="156"/>
      <c r="Q27" s="157"/>
      <c r="R27" s="157"/>
      <c r="S27" s="119"/>
    </row>
    <row r="28" spans="1:19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214" t="s">
        <v>401</v>
      </c>
      <c r="G28" s="207" t="s">
        <v>414</v>
      </c>
      <c r="H28" s="210">
        <v>56</v>
      </c>
      <c r="I28" s="159">
        <v>0</v>
      </c>
      <c r="J28" s="160">
        <v>0</v>
      </c>
      <c r="K28" s="115">
        <v>0</v>
      </c>
      <c r="L28" s="159">
        <v>0</v>
      </c>
      <c r="M28" s="160">
        <v>0</v>
      </c>
      <c r="N28" s="115">
        <v>0</v>
      </c>
      <c r="O28" s="112">
        <v>0</v>
      </c>
      <c r="P28" s="113">
        <v>0</v>
      </c>
      <c r="Q28" s="114">
        <v>0</v>
      </c>
      <c r="R28" s="210">
        <f>H28+K28+Q28+N28</f>
        <v>56</v>
      </c>
      <c r="S28" s="119"/>
    </row>
    <row r="29" spans="1:19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112">
        <v>0</v>
      </c>
      <c r="P29" s="113">
        <v>0</v>
      </c>
      <c r="Q29" s="114">
        <v>0</v>
      </c>
      <c r="R29" s="115">
        <f>H29+K29+Q29+N29</f>
        <v>0</v>
      </c>
      <c r="S29" s="119"/>
    </row>
    <row r="30" spans="1:19" s="3" customFormat="1" ht="69" customHeight="1">
      <c r="A30" s="134" t="s">
        <v>107</v>
      </c>
      <c r="B30" s="72" t="s">
        <v>83</v>
      </c>
      <c r="C30" s="135" t="s">
        <v>105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59">
        <v>0</v>
      </c>
      <c r="J30" s="160">
        <v>0</v>
      </c>
      <c r="K30" s="115">
        <v>0</v>
      </c>
      <c r="L30" s="159">
        <v>0</v>
      </c>
      <c r="M30" s="160">
        <v>0</v>
      </c>
      <c r="N30" s="115">
        <v>0</v>
      </c>
      <c r="O30" s="112">
        <v>0</v>
      </c>
      <c r="P30" s="113">
        <v>0</v>
      </c>
      <c r="Q30" s="114">
        <v>0</v>
      </c>
      <c r="R30" s="115">
        <f>H30+K30+Q30+N30</f>
        <v>0</v>
      </c>
      <c r="S30" s="119"/>
    </row>
    <row r="31" spans="1:19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220">
        <v>1</v>
      </c>
      <c r="G31" s="165"/>
      <c r="H31" s="219">
        <f>H28+H29+H30</f>
        <v>56</v>
      </c>
      <c r="I31" s="164">
        <v>0</v>
      </c>
      <c r="J31" s="165"/>
      <c r="K31" s="166">
        <f>K28+K29+K30</f>
        <v>0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222">
        <f>SUM(R28:R30)</f>
        <v>56</v>
      </c>
      <c r="S31" s="152"/>
    </row>
    <row r="32" spans="1:19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155"/>
      <c r="P32" s="156"/>
      <c r="Q32" s="157"/>
      <c r="R32" s="157"/>
      <c r="S32" s="119"/>
    </row>
    <row r="33" spans="1:19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358</v>
      </c>
      <c r="G33" s="113" t="s">
        <v>402</v>
      </c>
      <c r="H33" s="217">
        <v>314</v>
      </c>
      <c r="I33" s="112" t="s">
        <v>330</v>
      </c>
      <c r="J33" s="113" t="s">
        <v>315</v>
      </c>
      <c r="K33" s="114">
        <v>230</v>
      </c>
      <c r="L33" s="159">
        <v>0</v>
      </c>
      <c r="M33" s="160">
        <v>0</v>
      </c>
      <c r="N33" s="115">
        <v>0</v>
      </c>
      <c r="O33" s="112">
        <v>0</v>
      </c>
      <c r="P33" s="113">
        <v>0</v>
      </c>
      <c r="Q33" s="114">
        <v>0</v>
      </c>
      <c r="R33" s="210">
        <f>H33+K33+Q33+N33</f>
        <v>544</v>
      </c>
      <c r="S33" s="119"/>
    </row>
    <row r="34" spans="1:19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112">
        <v>0</v>
      </c>
      <c r="P34" s="113">
        <v>0</v>
      </c>
      <c r="Q34" s="114">
        <v>0</v>
      </c>
      <c r="R34" s="115">
        <f>H34+K34+Q34+N34</f>
        <v>0</v>
      </c>
      <c r="S34" s="119"/>
    </row>
    <row r="35" spans="1:19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5">
        <f>H35+K35+Q35+N35</f>
        <v>0</v>
      </c>
      <c r="S35" s="119"/>
    </row>
    <row r="36" spans="1:19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5">
        <f>H36+K36+Q36+N36</f>
        <v>0</v>
      </c>
      <c r="S36" s="119"/>
    </row>
    <row r="37" spans="1:19" s="3" customFormat="1" ht="71.25" customHeight="1">
      <c r="A37" s="134" t="s">
        <v>117</v>
      </c>
      <c r="B37" s="72" t="s">
        <v>86</v>
      </c>
      <c r="C37" s="135" t="s">
        <v>317</v>
      </c>
      <c r="D37" s="113" t="s">
        <v>70</v>
      </c>
      <c r="E37" s="135" t="s">
        <v>69</v>
      </c>
      <c r="F37" s="113" t="s">
        <v>349</v>
      </c>
      <c r="G37" s="113" t="s">
        <v>344</v>
      </c>
      <c r="H37" s="115">
        <v>120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5">
        <f>H37+K37+Q37+N37</f>
        <v>120</v>
      </c>
      <c r="S37" s="119"/>
    </row>
    <row r="38" spans="1:19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219">
        <f>H33+H34+H35+H36+H37</f>
        <v>434</v>
      </c>
      <c r="I38" s="164">
        <v>1</v>
      </c>
      <c r="J38" s="165"/>
      <c r="K38" s="166">
        <f>K33+K34+K35+K36+K37</f>
        <v>230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0</v>
      </c>
      <c r="R38" s="222">
        <f>SUM(R33:R37)</f>
        <v>664</v>
      </c>
      <c r="S38" s="152"/>
    </row>
    <row r="39" spans="1:19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112"/>
      <c r="P39" s="113"/>
      <c r="Q39" s="114"/>
      <c r="R39" s="114"/>
      <c r="S39" s="119"/>
    </row>
    <row r="40" spans="1:19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59">
        <v>0</v>
      </c>
      <c r="J40" s="160">
        <v>0</v>
      </c>
      <c r="K40" s="115">
        <v>0</v>
      </c>
      <c r="L40" s="159">
        <v>0</v>
      </c>
      <c r="M40" s="160">
        <v>0</v>
      </c>
      <c r="N40" s="115">
        <v>0</v>
      </c>
      <c r="O40" s="112">
        <v>0</v>
      </c>
      <c r="P40" s="113">
        <v>0</v>
      </c>
      <c r="Q40" s="114">
        <v>0</v>
      </c>
      <c r="R40" s="115">
        <f>H40+K40+Q40+N40</f>
        <v>0</v>
      </c>
      <c r="S40" s="119"/>
    </row>
    <row r="41" spans="1:19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112">
        <v>0</v>
      </c>
      <c r="P41" s="113">
        <v>0</v>
      </c>
      <c r="Q41" s="114">
        <v>0</v>
      </c>
      <c r="R41" s="115">
        <f>H41+K41+Q41+N41</f>
        <v>0</v>
      </c>
      <c r="S41" s="119"/>
    </row>
    <row r="42" spans="1:19" s="3" customFormat="1" ht="110.25" customHeight="1">
      <c r="A42" s="134" t="s">
        <v>134</v>
      </c>
      <c r="B42" s="72" t="s">
        <v>83</v>
      </c>
      <c r="C42" s="135" t="s">
        <v>397</v>
      </c>
      <c r="D42" s="113" t="s">
        <v>408</v>
      </c>
      <c r="E42" s="135" t="s">
        <v>69</v>
      </c>
      <c r="F42" s="207" t="s">
        <v>415</v>
      </c>
      <c r="G42" s="207" t="s">
        <v>409</v>
      </c>
      <c r="H42" s="115">
        <v>564.1</v>
      </c>
      <c r="I42" s="159">
        <v>0</v>
      </c>
      <c r="J42" s="160">
        <v>0</v>
      </c>
      <c r="K42" s="115">
        <v>0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5">
        <f>H42+K42+Q42+N42</f>
        <v>564.1</v>
      </c>
      <c r="S42" s="119"/>
    </row>
    <row r="43" spans="1:19" s="153" customFormat="1">
      <c r="A43" s="134" t="s">
        <v>135</v>
      </c>
      <c r="B43" s="147" t="s">
        <v>123</v>
      </c>
      <c r="C43" s="148"/>
      <c r="D43" s="148"/>
      <c r="E43" s="148"/>
      <c r="F43" s="220">
        <v>2</v>
      </c>
      <c r="G43" s="165"/>
      <c r="H43" s="166">
        <f>H40+H41+H42</f>
        <v>564.1</v>
      </c>
      <c r="I43" s="164">
        <v>0</v>
      </c>
      <c r="J43" s="165"/>
      <c r="K43" s="166">
        <f>K40+K41+K42</f>
        <v>0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7">
        <f>SUM(R40:R42)</f>
        <v>564.1</v>
      </c>
      <c r="S43" s="152"/>
    </row>
    <row r="44" spans="1:19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112"/>
      <c r="P44" s="113"/>
      <c r="Q44" s="114"/>
      <c r="R44" s="114"/>
      <c r="S44" s="119"/>
    </row>
    <row r="45" spans="1:19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112">
        <v>0</v>
      </c>
      <c r="P45" s="113">
        <v>0</v>
      </c>
      <c r="Q45" s="114">
        <v>0</v>
      </c>
      <c r="R45" s="115">
        <f>H45+K45+Q45+N45</f>
        <v>0</v>
      </c>
      <c r="S45" s="119"/>
    </row>
    <row r="46" spans="1:19" s="3" customFormat="1" ht="70.5" customHeight="1">
      <c r="A46" s="134" t="s">
        <v>138</v>
      </c>
      <c r="B46" s="72" t="s">
        <v>127</v>
      </c>
      <c r="C46" s="135" t="s">
        <v>89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2">
        <v>0</v>
      </c>
      <c r="J46" s="113">
        <v>0</v>
      </c>
      <c r="K46" s="114">
        <v>0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5">
        <f>H46+K46+Q46+N46</f>
        <v>0</v>
      </c>
      <c r="S46" s="119"/>
    </row>
    <row r="47" spans="1:19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112">
        <v>0</v>
      </c>
      <c r="P47" s="113">
        <v>0</v>
      </c>
      <c r="Q47" s="114">
        <v>0</v>
      </c>
      <c r="R47" s="115">
        <f>H47+K47+Q47+N47</f>
        <v>0</v>
      </c>
      <c r="S47" s="119"/>
    </row>
    <row r="48" spans="1:19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5">
        <f>H48+K48+Q48</f>
        <v>0</v>
      </c>
      <c r="S48" s="119"/>
    </row>
    <row r="49" spans="1:19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0</v>
      </c>
      <c r="J49" s="165"/>
      <c r="K49" s="166">
        <f>+K45+K46+K47+K48</f>
        <v>0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7">
        <f>SUM(R45:R47)</f>
        <v>0</v>
      </c>
      <c r="S49" s="152"/>
    </row>
    <row r="50" spans="1:19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112"/>
      <c r="P50" s="113"/>
      <c r="Q50" s="114"/>
      <c r="R50" s="114"/>
      <c r="S50" s="119"/>
    </row>
    <row r="51" spans="1:19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13" t="s">
        <v>353</v>
      </c>
      <c r="G51" s="113" t="s">
        <v>354</v>
      </c>
      <c r="H51" s="115">
        <v>4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112">
        <v>0</v>
      </c>
      <c r="P51" s="113">
        <v>0</v>
      </c>
      <c r="Q51" s="114">
        <v>0</v>
      </c>
      <c r="R51" s="115">
        <f>H51+K51+Q51+N51</f>
        <v>4</v>
      </c>
      <c r="S51" s="119"/>
    </row>
    <row r="52" spans="1:19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112">
        <v>0</v>
      </c>
      <c r="P52" s="113">
        <v>0</v>
      </c>
      <c r="Q52" s="114">
        <v>0</v>
      </c>
      <c r="R52" s="115">
        <f>H52+K52+Q52+N52</f>
        <v>0</v>
      </c>
      <c r="S52" s="119"/>
    </row>
    <row r="53" spans="1:19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5">
        <f>H53+K53+Q53+N53</f>
        <v>0</v>
      </c>
      <c r="S53" s="119"/>
    </row>
    <row r="54" spans="1:19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</f>
        <v>0</v>
      </c>
      <c r="R54" s="151">
        <f>R51+R52+R53</f>
        <v>4</v>
      </c>
      <c r="S54" s="152"/>
    </row>
    <row r="55" spans="1:19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112"/>
      <c r="P55" s="113"/>
      <c r="Q55" s="114"/>
      <c r="R55" s="114"/>
      <c r="S55" s="119"/>
    </row>
    <row r="56" spans="1:19" s="3" customFormat="1" ht="84.75" customHeight="1">
      <c r="A56" s="134" t="s">
        <v>296</v>
      </c>
      <c r="B56" s="72" t="s">
        <v>131</v>
      </c>
      <c r="C56" s="135" t="s">
        <v>89</v>
      </c>
      <c r="D56" s="113" t="s">
        <v>280</v>
      </c>
      <c r="E56" s="135" t="s">
        <v>69</v>
      </c>
      <c r="F56" s="112">
        <v>0</v>
      </c>
      <c r="G56" s="113">
        <v>0</v>
      </c>
      <c r="H56" s="114">
        <v>0</v>
      </c>
      <c r="I56" s="112">
        <v>0</v>
      </c>
      <c r="J56" s="113">
        <v>0</v>
      </c>
      <c r="K56" s="114">
        <v>0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5">
        <f>H56+K56+Q56+N56</f>
        <v>0</v>
      </c>
      <c r="S56" s="119"/>
    </row>
    <row r="57" spans="1:19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0</v>
      </c>
      <c r="J57" s="150"/>
      <c r="K57" s="151">
        <f>K56</f>
        <v>0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67">
        <f>SUM(R56)</f>
        <v>0</v>
      </c>
      <c r="S57" s="152"/>
    </row>
    <row r="58" spans="1:19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112"/>
      <c r="P58" s="113"/>
      <c r="Q58" s="114"/>
      <c r="R58" s="114"/>
      <c r="S58" s="119"/>
    </row>
    <row r="59" spans="1:19" s="3" customFormat="1" ht="69" customHeight="1">
      <c r="A59" s="134" t="s">
        <v>147</v>
      </c>
      <c r="B59" s="72" t="s">
        <v>193</v>
      </c>
      <c r="C59" s="135" t="s">
        <v>124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>
        <v>0</v>
      </c>
      <c r="J59" s="113">
        <v>0</v>
      </c>
      <c r="K59" s="114">
        <v>0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5">
        <f>H59+K59+Q59+N59</f>
        <v>0</v>
      </c>
      <c r="S59" s="119"/>
    </row>
    <row r="60" spans="1:19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0</v>
      </c>
      <c r="J60" s="150"/>
      <c r="K60" s="151">
        <f>K59</f>
        <v>0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67">
        <f>SUM(R59)</f>
        <v>0</v>
      </c>
      <c r="S60" s="152"/>
    </row>
    <row r="61" spans="1:19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112"/>
      <c r="P61" s="113"/>
      <c r="Q61" s="114"/>
      <c r="R61" s="114"/>
      <c r="S61" s="119"/>
    </row>
    <row r="62" spans="1:19" s="3" customFormat="1" ht="103.5" customHeight="1">
      <c r="A62" s="134" t="s">
        <v>205</v>
      </c>
      <c r="B62" s="72" t="s">
        <v>131</v>
      </c>
      <c r="C62" s="135" t="s">
        <v>397</v>
      </c>
      <c r="D62" s="113" t="s">
        <v>70</v>
      </c>
      <c r="E62" s="135" t="s">
        <v>69</v>
      </c>
      <c r="F62" s="214" t="s">
        <v>407</v>
      </c>
      <c r="G62" s="207" t="s">
        <v>411</v>
      </c>
      <c r="H62" s="217">
        <v>358</v>
      </c>
      <c r="I62" s="112" t="s">
        <v>331</v>
      </c>
      <c r="J62" s="113" t="s">
        <v>355</v>
      </c>
      <c r="K62" s="114">
        <v>417</v>
      </c>
      <c r="L62" s="112" t="s">
        <v>331</v>
      </c>
      <c r="M62" s="113" t="s">
        <v>355</v>
      </c>
      <c r="N62" s="114">
        <v>417</v>
      </c>
      <c r="O62" s="112">
        <v>0</v>
      </c>
      <c r="P62" s="113">
        <v>0</v>
      </c>
      <c r="Q62" s="114">
        <v>0</v>
      </c>
      <c r="R62" s="210">
        <f>H62+K62+Q62+N62</f>
        <v>1192</v>
      </c>
      <c r="S62" s="119"/>
    </row>
    <row r="63" spans="1:19" s="153" customFormat="1">
      <c r="A63" s="134" t="s">
        <v>206</v>
      </c>
      <c r="B63" s="147" t="s">
        <v>123</v>
      </c>
      <c r="C63" s="148"/>
      <c r="D63" s="148"/>
      <c r="E63" s="148"/>
      <c r="F63" s="213">
        <v>3</v>
      </c>
      <c r="G63" s="150"/>
      <c r="H63" s="212">
        <f>H62</f>
        <v>358</v>
      </c>
      <c r="I63" s="149">
        <v>2</v>
      </c>
      <c r="J63" s="150"/>
      <c r="K63" s="151">
        <f>K62</f>
        <v>417</v>
      </c>
      <c r="L63" s="149">
        <v>2</v>
      </c>
      <c r="M63" s="150"/>
      <c r="N63" s="151">
        <f>N62</f>
        <v>417</v>
      </c>
      <c r="O63" s="149">
        <v>0</v>
      </c>
      <c r="P63" s="150"/>
      <c r="Q63" s="151">
        <f>Q62</f>
        <v>0</v>
      </c>
      <c r="R63" s="222">
        <f>SUM(R62)</f>
        <v>1192</v>
      </c>
      <c r="S63" s="152"/>
    </row>
    <row r="64" spans="1:19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112"/>
      <c r="P64" s="113"/>
      <c r="Q64" s="114"/>
      <c r="R64" s="114"/>
      <c r="S64" s="119"/>
    </row>
    <row r="65" spans="1:32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112">
        <v>0</v>
      </c>
      <c r="J65" s="113">
        <v>0</v>
      </c>
      <c r="K65" s="114">
        <v>0</v>
      </c>
      <c r="L65" s="112">
        <v>0</v>
      </c>
      <c r="M65" s="113">
        <v>0</v>
      </c>
      <c r="N65" s="114">
        <v>0</v>
      </c>
      <c r="O65" s="112">
        <v>0</v>
      </c>
      <c r="P65" s="113">
        <v>0</v>
      </c>
      <c r="Q65" s="114">
        <v>0</v>
      </c>
      <c r="R65" s="115">
        <f>H65+K65+Q65+N65</f>
        <v>0</v>
      </c>
      <c r="S65" s="119"/>
    </row>
    <row r="66" spans="1:32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151">
        <f>K65</f>
        <v>0</v>
      </c>
      <c r="L66" s="149">
        <v>0</v>
      </c>
      <c r="M66" s="149"/>
      <c r="N66" s="151">
        <f>N65</f>
        <v>0</v>
      </c>
      <c r="O66" s="149">
        <v>0</v>
      </c>
      <c r="P66" s="149"/>
      <c r="Q66" s="151">
        <f>Q65</f>
        <v>0</v>
      </c>
      <c r="R66" s="167">
        <f>SUM(R65)</f>
        <v>0</v>
      </c>
      <c r="S66" s="152"/>
    </row>
    <row r="67" spans="1:32" s="153" customFormat="1" ht="69.75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112">
        <v>0</v>
      </c>
      <c r="P67" s="113">
        <v>0</v>
      </c>
      <c r="Q67" s="114">
        <v>0</v>
      </c>
      <c r="R67" s="115">
        <f>H67+K67+Q67+N67</f>
        <v>0</v>
      </c>
      <c r="S67" s="169"/>
    </row>
    <row r="68" spans="1:32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149"/>
      <c r="P68" s="149"/>
      <c r="Q68" s="151">
        <f>Q67</f>
        <v>0</v>
      </c>
      <c r="R68" s="167">
        <f>R67</f>
        <v>0</v>
      </c>
      <c r="S68" s="152"/>
    </row>
    <row r="69" spans="1:32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218">
        <f>H26+H31+H43+H49+H54+H38+H60+H57+H63+H66+H68</f>
        <v>1739.1</v>
      </c>
      <c r="I69" s="172"/>
      <c r="J69" s="173"/>
      <c r="K69" s="171">
        <f>K26+K31+K43+K49+K54+K38+K60+K57+K63+K66+K68</f>
        <v>844</v>
      </c>
      <c r="L69" s="172"/>
      <c r="M69" s="172"/>
      <c r="N69" s="171">
        <f>N26+N31+N43+N49+N54+N38+N60+N57+N63+N66+N68</f>
        <v>844</v>
      </c>
      <c r="O69" s="172"/>
      <c r="P69" s="172"/>
      <c r="Q69" s="171">
        <f>Q26+Q31+Q43+Q49+Q54+Q38+Q60+Q57+Q63+Q66</f>
        <v>0</v>
      </c>
      <c r="R69" s="218">
        <f>R26+R31+R43+R49+R54+R38+R60+R57+R63+R66+R68</f>
        <v>3427.1</v>
      </c>
      <c r="S69" s="119"/>
    </row>
    <row r="70" spans="1:32" s="179" customFormat="1" ht="29.2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219">
        <f>H71+H72+H73+H74+H76+H78+H75+H77+H87</f>
        <v>2339.1</v>
      </c>
      <c r="I70" s="175"/>
      <c r="J70" s="176"/>
      <c r="K70" s="114">
        <f>K71+K72+K73+K74+K76+K78+K75+K77+K87</f>
        <v>844</v>
      </c>
      <c r="L70" s="136"/>
      <c r="M70" s="136"/>
      <c r="N70" s="114">
        <f>N71+N72+N73+N74+N76+N78+N75+N77+N87</f>
        <v>844</v>
      </c>
      <c r="O70" s="136"/>
      <c r="P70" s="136"/>
      <c r="Q70" s="114">
        <f>Q71+Q72+Q73+Q74+Q76+Q78+Q75+Q77+Q87</f>
        <v>7181</v>
      </c>
      <c r="R70" s="217">
        <f>Q70+N70+K70+H70</f>
        <v>11208.1</v>
      </c>
      <c r="S70" s="178"/>
    </row>
    <row r="71" spans="1:32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114">
        <f>H15</f>
        <v>600</v>
      </c>
      <c r="I71" s="112"/>
      <c r="J71" s="113"/>
      <c r="K71" s="114">
        <f>K15</f>
        <v>0</v>
      </c>
      <c r="L71" s="112"/>
      <c r="M71" s="112"/>
      <c r="N71" s="114">
        <f>N15</f>
        <v>0</v>
      </c>
      <c r="O71" s="112"/>
      <c r="P71" s="112"/>
      <c r="Q71" s="114">
        <f>Q15</f>
        <v>6496</v>
      </c>
      <c r="R71" s="114">
        <f>R15</f>
        <v>7096</v>
      </c>
      <c r="S71" s="183"/>
    </row>
    <row r="72" spans="1:32" s="3" customFormat="1" ht="25.5">
      <c r="A72" s="134" t="s">
        <v>153</v>
      </c>
      <c r="B72" s="72" t="s">
        <v>87</v>
      </c>
      <c r="C72" s="172"/>
      <c r="D72" s="155"/>
      <c r="E72" s="155"/>
      <c r="F72" s="159"/>
      <c r="G72" s="159"/>
      <c r="H72" s="210">
        <f>H20+H28+H33+H40+H45+H51+H59</f>
        <v>596</v>
      </c>
      <c r="I72" s="159"/>
      <c r="J72" s="160"/>
      <c r="K72" s="185">
        <f>K20+K28+K33+K40+K45+K51+K59</f>
        <v>427</v>
      </c>
      <c r="L72" s="159"/>
      <c r="M72" s="159"/>
      <c r="N72" s="115">
        <f>N20+N28+N33+N40+N45+N51+N59</f>
        <v>427</v>
      </c>
      <c r="O72" s="159"/>
      <c r="P72" s="159"/>
      <c r="Q72" s="115">
        <f>Q20+Q28+Q33+Q40+Q45+Q51+Q59</f>
        <v>0</v>
      </c>
      <c r="R72" s="210">
        <f>R20+R28+R33+R40+R45+R51+R59</f>
        <v>1450</v>
      </c>
      <c r="S72" s="119"/>
    </row>
    <row r="73" spans="1:32" s="3" customFormat="1" ht="25.5">
      <c r="A73" s="134" t="s">
        <v>154</v>
      </c>
      <c r="B73" s="72" t="s">
        <v>88</v>
      </c>
      <c r="C73" s="172"/>
      <c r="D73" s="155"/>
      <c r="E73" s="155"/>
      <c r="F73" s="159"/>
      <c r="G73" s="159"/>
      <c r="H73" s="115">
        <f>H21+H29+H34+H41+H47+H52</f>
        <v>0</v>
      </c>
      <c r="I73" s="159"/>
      <c r="J73" s="160"/>
      <c r="K73" s="185">
        <f>K21+K29+K34+K41+K47+K52</f>
        <v>0</v>
      </c>
      <c r="L73" s="159"/>
      <c r="M73" s="159"/>
      <c r="N73" s="115">
        <f>N21+N29+N34+N41+N47+N52</f>
        <v>0</v>
      </c>
      <c r="O73" s="159"/>
      <c r="P73" s="159"/>
      <c r="Q73" s="115">
        <f>Q21+Q29+Q34+Q41+Q47+Q52</f>
        <v>0</v>
      </c>
      <c r="R73" s="115">
        <f>R21+R29+R34+R41+R47+R52</f>
        <v>0</v>
      </c>
      <c r="S73" s="119"/>
    </row>
    <row r="74" spans="1:32" s="3" customFormat="1" ht="25.5">
      <c r="A74" s="134" t="s">
        <v>155</v>
      </c>
      <c r="B74" s="72" t="s">
        <v>89</v>
      </c>
      <c r="C74" s="172"/>
      <c r="D74" s="155"/>
      <c r="E74" s="155"/>
      <c r="F74" s="159"/>
      <c r="G74" s="159"/>
      <c r="H74" s="210">
        <f>H22+H30+H35+H42+H46+H56+H62+H65+H53+H67</f>
        <v>922.1</v>
      </c>
      <c r="I74" s="159"/>
      <c r="J74" s="160"/>
      <c r="K74" s="115">
        <f>K22+K30+K35+K42+K46+K56+K62+K65+K53+K67</f>
        <v>417</v>
      </c>
      <c r="L74" s="159"/>
      <c r="M74" s="159"/>
      <c r="N74" s="115">
        <f>N22+N30+N35+N42+N46+N56+N62+N65+N53+N67</f>
        <v>417</v>
      </c>
      <c r="O74" s="159"/>
      <c r="P74" s="159"/>
      <c r="Q74" s="115">
        <f>Q22+Q30+Q35+Q42+Q46+Q56+Q62+Q65</f>
        <v>0</v>
      </c>
      <c r="R74" s="210">
        <f>R22+R30+R35+R42+R46+R56+R62+R65</f>
        <v>1756.1</v>
      </c>
      <c r="S74" s="119"/>
    </row>
    <row r="75" spans="1:32" s="3" customFormat="1" ht="40.5" customHeight="1">
      <c r="A75" s="134" t="s">
        <v>194</v>
      </c>
      <c r="B75" s="72" t="s">
        <v>318</v>
      </c>
      <c r="C75" s="155"/>
      <c r="D75" s="155"/>
      <c r="E75" s="155"/>
      <c r="F75" s="159"/>
      <c r="G75" s="159"/>
      <c r="H75" s="210">
        <f>H23</f>
        <v>101</v>
      </c>
      <c r="I75" s="159"/>
      <c r="J75" s="160"/>
      <c r="K75" s="185">
        <f t="shared" ref="K75:Q75" si="1">K23</f>
        <v>0</v>
      </c>
      <c r="L75" s="159"/>
      <c r="M75" s="159"/>
      <c r="N75" s="115">
        <f t="shared" si="1"/>
        <v>0</v>
      </c>
      <c r="O75" s="159"/>
      <c r="P75" s="159"/>
      <c r="Q75" s="115">
        <f t="shared" si="1"/>
        <v>0</v>
      </c>
      <c r="R75" s="210">
        <f>R23</f>
        <v>101</v>
      </c>
      <c r="S75" s="119"/>
    </row>
    <row r="76" spans="1:32" s="3" customFormat="1" ht="37.5" customHeight="1">
      <c r="A76" s="134" t="s">
        <v>214</v>
      </c>
      <c r="B76" s="72" t="s">
        <v>90</v>
      </c>
      <c r="C76" s="155"/>
      <c r="D76" s="155"/>
      <c r="E76" s="155"/>
      <c r="F76" s="159"/>
      <c r="G76" s="159"/>
      <c r="H76" s="210">
        <f>H25</f>
        <v>0</v>
      </c>
      <c r="I76" s="159"/>
      <c r="J76" s="160"/>
      <c r="K76" s="185">
        <f>K25</f>
        <v>0</v>
      </c>
      <c r="L76" s="159"/>
      <c r="M76" s="159"/>
      <c r="N76" s="115">
        <f>N25</f>
        <v>0</v>
      </c>
      <c r="O76" s="159"/>
      <c r="P76" s="159"/>
      <c r="Q76" s="115">
        <f>Q25</f>
        <v>0</v>
      </c>
      <c r="R76" s="210">
        <f>R25</f>
        <v>0</v>
      </c>
      <c r="S76" s="119"/>
    </row>
    <row r="77" spans="1:32" s="3" customFormat="1" ht="25.5">
      <c r="A77" s="134" t="s">
        <v>215</v>
      </c>
      <c r="B77" s="72" t="s">
        <v>181</v>
      </c>
      <c r="C77" s="155"/>
      <c r="D77" s="155"/>
      <c r="E77" s="155"/>
      <c r="F77" s="159"/>
      <c r="G77" s="159"/>
      <c r="H77" s="115">
        <f>H24</f>
        <v>0</v>
      </c>
      <c r="I77" s="159"/>
      <c r="J77" s="160"/>
      <c r="K77" s="185">
        <f t="shared" ref="K77:R77" si="2">K24</f>
        <v>0</v>
      </c>
      <c r="L77" s="159"/>
      <c r="M77" s="159"/>
      <c r="N77" s="115">
        <f t="shared" si="2"/>
        <v>0</v>
      </c>
      <c r="O77" s="159"/>
      <c r="P77" s="159"/>
      <c r="Q77" s="115">
        <f t="shared" si="2"/>
        <v>0</v>
      </c>
      <c r="R77" s="115">
        <f t="shared" si="2"/>
        <v>0</v>
      </c>
      <c r="S77" s="119"/>
    </row>
    <row r="78" spans="1:32" s="3" customFormat="1" ht="25.5">
      <c r="A78" s="134" t="s">
        <v>216</v>
      </c>
      <c r="B78" s="72" t="s">
        <v>316</v>
      </c>
      <c r="C78" s="155"/>
      <c r="D78" s="155"/>
      <c r="E78" s="155"/>
      <c r="F78" s="159"/>
      <c r="G78" s="159"/>
      <c r="H78" s="115">
        <f>H37</f>
        <v>120</v>
      </c>
      <c r="I78" s="159"/>
      <c r="J78" s="160"/>
      <c r="K78" s="185">
        <f t="shared" ref="K78:R78" si="3">K37</f>
        <v>0</v>
      </c>
      <c r="L78" s="159"/>
      <c r="M78" s="159"/>
      <c r="N78" s="115">
        <f t="shared" si="3"/>
        <v>0</v>
      </c>
      <c r="O78" s="159"/>
      <c r="P78" s="159"/>
      <c r="Q78" s="115">
        <f t="shared" si="3"/>
        <v>0</v>
      </c>
      <c r="R78" s="115">
        <f t="shared" si="3"/>
        <v>120</v>
      </c>
      <c r="S78" s="119"/>
    </row>
    <row r="79" spans="1:32" s="3" customFormat="1" ht="41.25" hidden="1" customHeight="1">
      <c r="A79" s="121" t="s">
        <v>320</v>
      </c>
      <c r="B79" s="471" t="s">
        <v>179</v>
      </c>
      <c r="C79" s="472"/>
      <c r="D79" s="472"/>
      <c r="E79" s="472"/>
      <c r="F79" s="472"/>
      <c r="G79" s="472"/>
      <c r="H79" s="472"/>
      <c r="I79" s="472"/>
      <c r="J79" s="472"/>
      <c r="K79" s="472"/>
      <c r="L79" s="472"/>
      <c r="M79" s="472"/>
      <c r="N79" s="472"/>
      <c r="O79" s="472"/>
      <c r="P79" s="472"/>
      <c r="Q79" s="472"/>
      <c r="R79" s="473"/>
      <c r="S79" s="123"/>
      <c r="T79" s="124"/>
      <c r="U79" s="124"/>
      <c r="V79" s="124"/>
      <c r="W79" s="124"/>
      <c r="X79" s="124"/>
      <c r="Y79" s="124"/>
      <c r="Z79" s="125"/>
      <c r="AA79" s="125"/>
      <c r="AB79" s="125"/>
      <c r="AC79" s="125"/>
      <c r="AD79" s="125"/>
      <c r="AE79" s="126"/>
      <c r="AF79" s="126"/>
    </row>
    <row r="80" spans="1:32" s="3" customFormat="1" ht="82.5" hidden="1" customHeight="1">
      <c r="A80" s="134" t="s">
        <v>160</v>
      </c>
      <c r="B80" s="186" t="s">
        <v>156</v>
      </c>
      <c r="C80" s="135" t="s">
        <v>157</v>
      </c>
      <c r="D80" s="113" t="s">
        <v>70</v>
      </c>
      <c r="E80" s="135" t="s">
        <v>69</v>
      </c>
      <c r="F80" s="112">
        <v>0</v>
      </c>
      <c r="G80" s="112">
        <v>0</v>
      </c>
      <c r="H80" s="182">
        <v>0</v>
      </c>
      <c r="I80" s="112">
        <v>0</v>
      </c>
      <c r="J80" s="112">
        <v>0</v>
      </c>
      <c r="K80" s="182">
        <v>0</v>
      </c>
      <c r="L80" s="112">
        <v>0</v>
      </c>
      <c r="M80" s="112">
        <v>0</v>
      </c>
      <c r="N80" s="182">
        <v>0</v>
      </c>
      <c r="O80" s="112">
        <v>0</v>
      </c>
      <c r="P80" s="112">
        <v>0</v>
      </c>
      <c r="Q80" s="182">
        <v>0</v>
      </c>
      <c r="R80" s="187">
        <f>H80+K80+Q80</f>
        <v>0</v>
      </c>
      <c r="S80" s="123" t="s">
        <v>198</v>
      </c>
      <c r="T80" s="124"/>
      <c r="U80" s="124"/>
      <c r="V80" s="124"/>
      <c r="W80" s="124"/>
      <c r="X80" s="124"/>
      <c r="Y80" s="124"/>
      <c r="Z80" s="125"/>
      <c r="AA80" s="125"/>
      <c r="AB80" s="125"/>
      <c r="AC80" s="125"/>
      <c r="AD80" s="125"/>
      <c r="AE80" s="126"/>
      <c r="AF80" s="126"/>
    </row>
    <row r="81" spans="1:32" s="3" customFormat="1" ht="60.75" hidden="1" customHeight="1">
      <c r="A81" s="134" t="s">
        <v>161</v>
      </c>
      <c r="B81" s="186" t="s">
        <v>158</v>
      </c>
      <c r="C81" s="135" t="s">
        <v>76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87">
        <f>H81+K81+Q81+N81</f>
        <v>0</v>
      </c>
      <c r="S81" s="123" t="s">
        <v>197</v>
      </c>
      <c r="T81" s="124"/>
      <c r="U81" s="124"/>
      <c r="V81" s="124"/>
      <c r="W81" s="124"/>
      <c r="X81" s="124"/>
      <c r="Y81" s="124"/>
      <c r="Z81" s="125"/>
      <c r="AA81" s="125"/>
      <c r="AB81" s="125"/>
      <c r="AC81" s="125"/>
      <c r="AD81" s="125"/>
      <c r="AE81" s="126"/>
      <c r="AF81" s="126"/>
    </row>
    <row r="82" spans="1:32" s="3" customFormat="1" ht="70.5" hidden="1" customHeight="1">
      <c r="A82" s="134" t="s">
        <v>162</v>
      </c>
      <c r="B82" s="186" t="s">
        <v>159</v>
      </c>
      <c r="C82" s="135" t="s">
        <v>181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87">
        <f>H82+K82+Q82+N82</f>
        <v>0</v>
      </c>
      <c r="S82" s="123" t="s">
        <v>198</v>
      </c>
      <c r="T82" s="124"/>
      <c r="U82" s="124"/>
      <c r="V82" s="124"/>
      <c r="W82" s="124"/>
      <c r="X82" s="124"/>
      <c r="Y82" s="124"/>
      <c r="Z82" s="125"/>
      <c r="AA82" s="125"/>
      <c r="AB82" s="125"/>
      <c r="AC82" s="125"/>
      <c r="AD82" s="125"/>
      <c r="AE82" s="126"/>
      <c r="AF82" s="126"/>
    </row>
    <row r="83" spans="1:32" s="153" customFormat="1" ht="33.75" hidden="1" customHeight="1">
      <c r="A83" s="134" t="s">
        <v>163</v>
      </c>
      <c r="B83" s="469" t="s">
        <v>174</v>
      </c>
      <c r="C83" s="470"/>
      <c r="D83" s="188"/>
      <c r="E83" s="188"/>
      <c r="F83" s="188"/>
      <c r="G83" s="188"/>
      <c r="H83" s="189">
        <f>H84+H85+H86</f>
        <v>0</v>
      </c>
      <c r="I83" s="188"/>
      <c r="J83" s="188"/>
      <c r="K83" s="189">
        <f>K84+K85+K86</f>
        <v>0</v>
      </c>
      <c r="L83" s="188"/>
      <c r="M83" s="188"/>
      <c r="N83" s="189">
        <f>N84+N85+N86</f>
        <v>0</v>
      </c>
      <c r="O83" s="188"/>
      <c r="P83" s="188"/>
      <c r="Q83" s="189">
        <f>Q84+Q85+Q86</f>
        <v>0</v>
      </c>
      <c r="R83" s="190">
        <f>H83+K83+Q83+N83</f>
        <v>0</v>
      </c>
      <c r="S83" s="191"/>
      <c r="T83" s="192"/>
      <c r="U83" s="192"/>
      <c r="V83" s="192"/>
      <c r="W83" s="192"/>
      <c r="X83" s="192"/>
      <c r="Y83" s="192"/>
      <c r="Z83" s="193"/>
      <c r="AA83" s="193"/>
      <c r="AB83" s="193"/>
      <c r="AC83" s="193"/>
      <c r="AD83" s="193"/>
      <c r="AE83" s="194"/>
      <c r="AF83" s="194"/>
    </row>
    <row r="84" spans="1:32" s="3" customFormat="1" ht="24.75" hidden="1" customHeight="1">
      <c r="A84" s="134" t="s">
        <v>168</v>
      </c>
      <c r="B84" s="135" t="s">
        <v>157</v>
      </c>
      <c r="C84" s="195"/>
      <c r="D84" s="196"/>
      <c r="E84" s="196"/>
      <c r="F84" s="196"/>
      <c r="G84" s="196"/>
      <c r="H84" s="197">
        <f>H80</f>
        <v>0</v>
      </c>
      <c r="I84" s="196"/>
      <c r="J84" s="196"/>
      <c r="K84" s="197">
        <f>K80</f>
        <v>0</v>
      </c>
      <c r="L84" s="196"/>
      <c r="M84" s="196"/>
      <c r="N84" s="197">
        <f>N80</f>
        <v>0</v>
      </c>
      <c r="O84" s="196"/>
      <c r="P84" s="196"/>
      <c r="Q84" s="197">
        <f>Q80</f>
        <v>0</v>
      </c>
      <c r="R84" s="187">
        <f>H84+K84+Q84</f>
        <v>0</v>
      </c>
      <c r="S84" s="123"/>
      <c r="T84" s="124"/>
      <c r="U84" s="124"/>
      <c r="V84" s="124"/>
      <c r="W84" s="124"/>
      <c r="X84" s="124"/>
      <c r="Y84" s="124"/>
      <c r="Z84" s="125"/>
      <c r="AA84" s="125"/>
      <c r="AB84" s="125"/>
      <c r="AC84" s="125"/>
      <c r="AD84" s="125"/>
      <c r="AE84" s="126"/>
      <c r="AF84" s="126"/>
    </row>
    <row r="85" spans="1:32" s="3" customFormat="1" ht="24" hidden="1" customHeight="1">
      <c r="A85" s="134" t="s">
        <v>169</v>
      </c>
      <c r="B85" s="135" t="s">
        <v>76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7">
        <f>R81</f>
        <v>0</v>
      </c>
      <c r="S85" s="123"/>
      <c r="T85" s="124"/>
      <c r="U85" s="124"/>
      <c r="V85" s="124"/>
      <c r="W85" s="124"/>
      <c r="X85" s="124"/>
      <c r="Y85" s="124"/>
      <c r="Z85" s="125"/>
      <c r="AA85" s="125"/>
      <c r="AB85" s="125"/>
      <c r="AC85" s="125"/>
      <c r="AD85" s="125"/>
      <c r="AE85" s="126"/>
      <c r="AF85" s="126"/>
    </row>
    <row r="86" spans="1:32" s="3" customFormat="1" ht="32.25" hidden="1" customHeight="1">
      <c r="A86" s="134" t="s">
        <v>170</v>
      </c>
      <c r="B86" s="135" t="s">
        <v>181</v>
      </c>
      <c r="C86" s="196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6">
        <f>Q82</f>
        <v>0</v>
      </c>
      <c r="R86" s="196">
        <f>R82</f>
        <v>0</v>
      </c>
      <c r="S86" s="123"/>
      <c r="T86" s="124"/>
      <c r="U86" s="124"/>
      <c r="V86" s="124"/>
      <c r="W86" s="124"/>
      <c r="X86" s="124"/>
      <c r="Y86" s="124"/>
      <c r="Z86" s="125"/>
      <c r="AA86" s="125"/>
      <c r="AB86" s="125"/>
      <c r="AC86" s="125"/>
      <c r="AD86" s="125"/>
      <c r="AE86" s="126"/>
      <c r="AF86" s="126"/>
    </row>
    <row r="87" spans="1:32" s="3" customFormat="1" ht="27" customHeight="1">
      <c r="A87" s="243" t="s">
        <v>380</v>
      </c>
      <c r="B87" s="226" t="s">
        <v>373</v>
      </c>
      <c r="C87" s="196"/>
      <c r="D87" s="196"/>
      <c r="E87" s="196"/>
      <c r="F87" s="196"/>
      <c r="G87" s="196"/>
      <c r="H87" s="244">
        <f>H16</f>
        <v>0</v>
      </c>
      <c r="I87" s="245"/>
      <c r="J87" s="245"/>
      <c r="K87" s="244">
        <f>K16</f>
        <v>0</v>
      </c>
      <c r="L87" s="245"/>
      <c r="M87" s="245"/>
      <c r="N87" s="244">
        <f>N16</f>
        <v>0</v>
      </c>
      <c r="O87" s="245"/>
      <c r="P87" s="245"/>
      <c r="Q87" s="244">
        <f>Q16</f>
        <v>685</v>
      </c>
      <c r="R87" s="244">
        <f>R16</f>
        <v>685</v>
      </c>
      <c r="S87" s="123"/>
      <c r="T87" s="124"/>
      <c r="U87" s="124"/>
      <c r="V87" s="124"/>
      <c r="W87" s="124"/>
      <c r="X87" s="124"/>
      <c r="Y87" s="124"/>
      <c r="Z87" s="125"/>
      <c r="AA87" s="125"/>
      <c r="AB87" s="125"/>
      <c r="AC87" s="125"/>
      <c r="AD87" s="125"/>
      <c r="AE87" s="126"/>
      <c r="AF87" s="126"/>
    </row>
    <row r="88" spans="1:32" s="3" customFormat="1" ht="18.75" customHeight="1">
      <c r="A88" s="121" t="s">
        <v>217</v>
      </c>
      <c r="B88" s="461" t="s">
        <v>218</v>
      </c>
      <c r="C88" s="462"/>
      <c r="D88" s="462"/>
      <c r="E88" s="462"/>
      <c r="F88" s="462"/>
      <c r="G88" s="462"/>
      <c r="H88" s="462"/>
      <c r="I88" s="462"/>
      <c r="J88" s="462"/>
      <c r="K88" s="462"/>
      <c r="L88" s="462"/>
      <c r="M88" s="462"/>
      <c r="N88" s="462"/>
      <c r="O88" s="462"/>
      <c r="P88" s="462"/>
      <c r="Q88" s="462"/>
      <c r="R88" s="463"/>
      <c r="S88" s="123"/>
      <c r="T88" s="124"/>
      <c r="U88" s="124"/>
      <c r="V88" s="124"/>
      <c r="W88" s="124"/>
      <c r="X88" s="124"/>
      <c r="Y88" s="124"/>
      <c r="Z88" s="125"/>
      <c r="AA88" s="125"/>
      <c r="AB88" s="125"/>
      <c r="AC88" s="125"/>
      <c r="AD88" s="125"/>
      <c r="AE88" s="126"/>
      <c r="AF88" s="126"/>
    </row>
    <row r="89" spans="1:32" s="3" customFormat="1" ht="123" customHeight="1">
      <c r="A89" s="134" t="s">
        <v>160</v>
      </c>
      <c r="B89" s="198" t="s">
        <v>176</v>
      </c>
      <c r="C89" s="141" t="s">
        <v>171</v>
      </c>
      <c r="D89" s="113" t="s">
        <v>70</v>
      </c>
      <c r="E89" s="135" t="s">
        <v>69</v>
      </c>
      <c r="F89" s="199" t="s">
        <v>332</v>
      </c>
      <c r="G89" s="113" t="s">
        <v>410</v>
      </c>
      <c r="H89" s="205">
        <v>4746</v>
      </c>
      <c r="I89" s="199" t="s">
        <v>333</v>
      </c>
      <c r="J89" s="113" t="s">
        <v>251</v>
      </c>
      <c r="K89" s="182">
        <v>4926</v>
      </c>
      <c r="L89" s="199" t="s">
        <v>333</v>
      </c>
      <c r="M89" s="113" t="s">
        <v>251</v>
      </c>
      <c r="N89" s="182">
        <v>4926</v>
      </c>
      <c r="O89" s="199" t="s">
        <v>334</v>
      </c>
      <c r="P89" s="113" t="s">
        <v>251</v>
      </c>
      <c r="Q89" s="182">
        <v>19704</v>
      </c>
      <c r="R89" s="204">
        <f>H89+K89+Q89+N89</f>
        <v>34302</v>
      </c>
      <c r="S89" s="119"/>
    </row>
    <row r="90" spans="1:32" s="3" customFormat="1" ht="80.25" hidden="1" customHeight="1">
      <c r="A90" s="134" t="s">
        <v>161</v>
      </c>
      <c r="B90" s="200" t="s">
        <v>182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205">
        <v>0</v>
      </c>
      <c r="I90" s="159">
        <v>0</v>
      </c>
      <c r="J90" s="159">
        <v>0</v>
      </c>
      <c r="K90" s="182">
        <v>0</v>
      </c>
      <c r="L90" s="159">
        <v>0</v>
      </c>
      <c r="M90" s="159">
        <v>0</v>
      </c>
      <c r="N90" s="182">
        <v>0</v>
      </c>
      <c r="O90" s="159">
        <v>0</v>
      </c>
      <c r="P90" s="159">
        <v>0</v>
      </c>
      <c r="Q90" s="182">
        <v>0</v>
      </c>
      <c r="R90" s="185">
        <f>H90+K90+Q90+N90</f>
        <v>0</v>
      </c>
      <c r="S90" s="119"/>
    </row>
    <row r="91" spans="1:32" s="3" customFormat="1" ht="80.25" hidden="1" customHeight="1">
      <c r="A91" s="134" t="s">
        <v>162</v>
      </c>
      <c r="B91" s="200" t="s">
        <v>180</v>
      </c>
      <c r="C91" s="135" t="s">
        <v>157</v>
      </c>
      <c r="D91" s="113" t="s">
        <v>70</v>
      </c>
      <c r="E91" s="135" t="s">
        <v>69</v>
      </c>
      <c r="F91" s="159">
        <v>0</v>
      </c>
      <c r="G91" s="159">
        <v>0</v>
      </c>
      <c r="H91" s="205">
        <v>0</v>
      </c>
      <c r="I91" s="159">
        <v>0</v>
      </c>
      <c r="J91" s="159">
        <v>0</v>
      </c>
      <c r="K91" s="182">
        <v>0</v>
      </c>
      <c r="L91" s="112">
        <v>0</v>
      </c>
      <c r="M91" s="112">
        <v>0</v>
      </c>
      <c r="N91" s="182">
        <v>0</v>
      </c>
      <c r="O91" s="112">
        <v>0</v>
      </c>
      <c r="P91" s="112">
        <v>0</v>
      </c>
      <c r="Q91" s="182">
        <v>0</v>
      </c>
      <c r="R91" s="185">
        <f>H91+K91+Q91+N91</f>
        <v>0</v>
      </c>
      <c r="S91" s="123" t="s">
        <v>198</v>
      </c>
    </row>
    <row r="92" spans="1:32" s="153" customFormat="1" ht="19.5" customHeight="1">
      <c r="A92" s="134" t="s">
        <v>161</v>
      </c>
      <c r="B92" s="469" t="s">
        <v>174</v>
      </c>
      <c r="C92" s="470"/>
      <c r="D92" s="201"/>
      <c r="E92" s="201"/>
      <c r="F92" s="201"/>
      <c r="G92" s="201"/>
      <c r="H92" s="206">
        <f>H93+H94</f>
        <v>4746</v>
      </c>
      <c r="I92" s="201"/>
      <c r="J92" s="201"/>
      <c r="K92" s="202">
        <f>K93+K94</f>
        <v>4926</v>
      </c>
      <c r="L92" s="201"/>
      <c r="M92" s="201"/>
      <c r="N92" s="202">
        <f>N93+N94</f>
        <v>4926</v>
      </c>
      <c r="O92" s="201"/>
      <c r="P92" s="201"/>
      <c r="Q92" s="202">
        <f>Q93+Q94</f>
        <v>19704</v>
      </c>
      <c r="R92" s="206">
        <f>R93+R94</f>
        <v>34302</v>
      </c>
      <c r="S92" s="152"/>
    </row>
    <row r="93" spans="1:32" s="3" customFormat="1" ht="26.25" customHeight="1">
      <c r="A93" s="134" t="s">
        <v>162</v>
      </c>
      <c r="B93" s="141" t="s">
        <v>171</v>
      </c>
      <c r="C93" s="155"/>
      <c r="D93" s="159"/>
      <c r="E93" s="159"/>
      <c r="F93" s="159"/>
      <c r="G93" s="159"/>
      <c r="H93" s="204">
        <f>H89</f>
        <v>4746</v>
      </c>
      <c r="I93" s="159"/>
      <c r="J93" s="159"/>
      <c r="K93" s="185">
        <f>K89</f>
        <v>4926</v>
      </c>
      <c r="L93" s="159"/>
      <c r="M93" s="159"/>
      <c r="N93" s="185">
        <f>N89</f>
        <v>4926</v>
      </c>
      <c r="O93" s="159"/>
      <c r="P93" s="159"/>
      <c r="Q93" s="185">
        <f>Q89</f>
        <v>19704</v>
      </c>
      <c r="R93" s="204">
        <f>R89</f>
        <v>34302</v>
      </c>
      <c r="S93" s="119"/>
    </row>
    <row r="94" spans="1:32" s="3" customFormat="1" ht="25.5" hidden="1" customHeight="1">
      <c r="A94" s="134" t="s">
        <v>173</v>
      </c>
      <c r="B94" s="135" t="s">
        <v>157</v>
      </c>
      <c r="C94" s="155"/>
      <c r="D94" s="159"/>
      <c r="E94" s="159"/>
      <c r="F94" s="159"/>
      <c r="G94" s="159"/>
      <c r="H94" s="185">
        <f>H90++H91</f>
        <v>0</v>
      </c>
      <c r="I94" s="159"/>
      <c r="J94" s="159"/>
      <c r="K94" s="185">
        <f>K90++K91</f>
        <v>0</v>
      </c>
      <c r="L94" s="159"/>
      <c r="M94" s="159"/>
      <c r="N94" s="185">
        <f>N90++N91</f>
        <v>0</v>
      </c>
      <c r="O94" s="159"/>
      <c r="P94" s="159"/>
      <c r="Q94" s="185">
        <f>Q90++Q91</f>
        <v>0</v>
      </c>
      <c r="R94" s="185">
        <f>R90++R91</f>
        <v>0</v>
      </c>
      <c r="S94" s="119"/>
    </row>
    <row r="95" spans="1:32" s="3" customFormat="1" ht="31.5" customHeight="1">
      <c r="A95" s="134" t="s">
        <v>297</v>
      </c>
      <c r="B95" s="474" t="s">
        <v>175</v>
      </c>
      <c r="C95" s="475"/>
      <c r="D95" s="203"/>
      <c r="E95" s="203"/>
      <c r="F95" s="203"/>
      <c r="G95" s="203"/>
      <c r="H95" s="206">
        <f>H70+H83+H92</f>
        <v>7085.1</v>
      </c>
      <c r="I95" s="203"/>
      <c r="J95" s="203"/>
      <c r="K95" s="202">
        <f>K70+K83+K92</f>
        <v>5770</v>
      </c>
      <c r="L95" s="203"/>
      <c r="M95" s="203"/>
      <c r="N95" s="202">
        <f>N70+N83+N92</f>
        <v>5770</v>
      </c>
      <c r="O95" s="203"/>
      <c r="P95" s="203"/>
      <c r="Q95" s="202">
        <f>Q70+Q83+Q92</f>
        <v>26885</v>
      </c>
      <c r="R95" s="206">
        <f>R70+R83+R92</f>
        <v>45510.1</v>
      </c>
      <c r="S95" s="119"/>
    </row>
    <row r="96" spans="1:32" s="3" customFormat="1" ht="22.5">
      <c r="A96" s="134" t="s">
        <v>164</v>
      </c>
      <c r="B96" s="135" t="s">
        <v>78</v>
      </c>
      <c r="C96" s="155"/>
      <c r="D96" s="159"/>
      <c r="E96" s="159"/>
      <c r="F96" s="159"/>
      <c r="G96" s="159"/>
      <c r="H96" s="204">
        <f>H71</f>
        <v>600</v>
      </c>
      <c r="I96" s="159"/>
      <c r="J96" s="159"/>
      <c r="K96" s="185">
        <f>K71+K85</f>
        <v>0</v>
      </c>
      <c r="L96" s="159"/>
      <c r="M96" s="159"/>
      <c r="N96" s="185">
        <f>N71+N85</f>
        <v>0</v>
      </c>
      <c r="O96" s="159"/>
      <c r="P96" s="159"/>
      <c r="Q96" s="185">
        <f>Q71+Q85</f>
        <v>6496</v>
      </c>
      <c r="R96" s="204">
        <f>R71+R85</f>
        <v>7096</v>
      </c>
      <c r="S96" s="119"/>
    </row>
    <row r="97" spans="1:19" s="3" customFormat="1" ht="22.5">
      <c r="A97" s="134" t="s">
        <v>165</v>
      </c>
      <c r="B97" s="135" t="s">
        <v>87</v>
      </c>
      <c r="C97" s="155"/>
      <c r="D97" s="159"/>
      <c r="E97" s="159"/>
      <c r="F97" s="159"/>
      <c r="G97" s="159"/>
      <c r="H97" s="204">
        <f>H72</f>
        <v>596</v>
      </c>
      <c r="I97" s="159"/>
      <c r="J97" s="159"/>
      <c r="K97" s="185">
        <f>K72</f>
        <v>427</v>
      </c>
      <c r="L97" s="159"/>
      <c r="M97" s="159"/>
      <c r="N97" s="185">
        <f>N72</f>
        <v>427</v>
      </c>
      <c r="O97" s="159"/>
      <c r="P97" s="159"/>
      <c r="Q97" s="185">
        <f t="shared" ref="Q97:R99" si="4">Q72</f>
        <v>0</v>
      </c>
      <c r="R97" s="204">
        <f t="shared" si="4"/>
        <v>1450</v>
      </c>
      <c r="S97" s="119"/>
    </row>
    <row r="98" spans="1:19" s="3" customFormat="1" ht="22.5">
      <c r="A98" s="134" t="s">
        <v>166</v>
      </c>
      <c r="B98" s="135" t="s">
        <v>88</v>
      </c>
      <c r="C98" s="155"/>
      <c r="D98" s="159"/>
      <c r="E98" s="159"/>
      <c r="F98" s="159"/>
      <c r="G98" s="159"/>
      <c r="H98" s="185">
        <f>H73</f>
        <v>0</v>
      </c>
      <c r="I98" s="159"/>
      <c r="J98" s="159"/>
      <c r="K98" s="185">
        <f>K73</f>
        <v>0</v>
      </c>
      <c r="L98" s="159"/>
      <c r="M98" s="159"/>
      <c r="N98" s="185">
        <f>N73</f>
        <v>0</v>
      </c>
      <c r="O98" s="159"/>
      <c r="P98" s="159"/>
      <c r="Q98" s="185">
        <f t="shared" si="4"/>
        <v>0</v>
      </c>
      <c r="R98" s="185">
        <f t="shared" si="4"/>
        <v>0</v>
      </c>
      <c r="S98" s="119"/>
    </row>
    <row r="99" spans="1:19" s="3" customFormat="1" ht="22.5">
      <c r="A99" s="134" t="s">
        <v>219</v>
      </c>
      <c r="B99" s="135" t="s">
        <v>89</v>
      </c>
      <c r="C99" s="155"/>
      <c r="D99" s="159"/>
      <c r="E99" s="159"/>
      <c r="F99" s="159"/>
      <c r="G99" s="159"/>
      <c r="H99" s="204">
        <f>H74</f>
        <v>922.1</v>
      </c>
      <c r="I99" s="159"/>
      <c r="J99" s="159"/>
      <c r="K99" s="185">
        <f>K74</f>
        <v>417</v>
      </c>
      <c r="L99" s="159"/>
      <c r="M99" s="159"/>
      <c r="N99" s="185">
        <f>N74</f>
        <v>417</v>
      </c>
      <c r="O99" s="159"/>
      <c r="P99" s="159"/>
      <c r="Q99" s="185">
        <f t="shared" si="4"/>
        <v>0</v>
      </c>
      <c r="R99" s="204">
        <f t="shared" si="4"/>
        <v>1756.1</v>
      </c>
      <c r="S99" s="119"/>
    </row>
    <row r="100" spans="1:19" s="3" customFormat="1" ht="22.5">
      <c r="A100" s="134" t="s">
        <v>167</v>
      </c>
      <c r="B100" s="135" t="s">
        <v>90</v>
      </c>
      <c r="C100" s="155"/>
      <c r="D100" s="159"/>
      <c r="E100" s="159"/>
      <c r="F100" s="159"/>
      <c r="G100" s="159"/>
      <c r="H100" s="204">
        <f>H76</f>
        <v>0</v>
      </c>
      <c r="I100" s="159"/>
      <c r="J100" s="159"/>
      <c r="K100" s="185">
        <f>K76</f>
        <v>0</v>
      </c>
      <c r="L100" s="159"/>
      <c r="M100" s="159"/>
      <c r="N100" s="185">
        <f>N76</f>
        <v>0</v>
      </c>
      <c r="O100" s="159"/>
      <c r="P100" s="159"/>
      <c r="Q100" s="185">
        <f>Q76</f>
        <v>0</v>
      </c>
      <c r="R100" s="204">
        <f>R76</f>
        <v>0</v>
      </c>
      <c r="S100" s="119"/>
    </row>
    <row r="101" spans="1:19" s="3" customFormat="1">
      <c r="A101" s="134" t="s">
        <v>172</v>
      </c>
      <c r="B101" s="135" t="s">
        <v>316</v>
      </c>
      <c r="C101" s="155"/>
      <c r="D101" s="159"/>
      <c r="E101" s="159"/>
      <c r="F101" s="159"/>
      <c r="G101" s="159"/>
      <c r="H101" s="185">
        <f>H78</f>
        <v>120</v>
      </c>
      <c r="I101" s="159"/>
      <c r="J101" s="159"/>
      <c r="K101" s="185">
        <f>K78</f>
        <v>0</v>
      </c>
      <c r="L101" s="159"/>
      <c r="M101" s="159"/>
      <c r="N101" s="185">
        <f>N78</f>
        <v>0</v>
      </c>
      <c r="O101" s="159"/>
      <c r="P101" s="159"/>
      <c r="Q101" s="185">
        <f>Q78</f>
        <v>0</v>
      </c>
      <c r="R101" s="185">
        <f>R78</f>
        <v>120</v>
      </c>
      <c r="S101" s="119"/>
    </row>
    <row r="102" spans="1:19" s="3" customFormat="1" ht="22.5">
      <c r="A102" s="134" t="s">
        <v>173</v>
      </c>
      <c r="B102" s="135" t="s">
        <v>181</v>
      </c>
      <c r="C102" s="155"/>
      <c r="D102" s="159"/>
      <c r="E102" s="159"/>
      <c r="F102" s="159"/>
      <c r="G102" s="159"/>
      <c r="H102" s="185">
        <f>H86+H77</f>
        <v>0</v>
      </c>
      <c r="I102" s="159"/>
      <c r="J102" s="159"/>
      <c r="K102" s="185">
        <f>K86+K77</f>
        <v>0</v>
      </c>
      <c r="L102" s="159"/>
      <c r="M102" s="159"/>
      <c r="N102" s="185">
        <f>N86+N77</f>
        <v>0</v>
      </c>
      <c r="O102" s="159"/>
      <c r="P102" s="159"/>
      <c r="Q102" s="185">
        <f>Q86+Q77</f>
        <v>0</v>
      </c>
      <c r="R102" s="185">
        <f>R86+R77</f>
        <v>0</v>
      </c>
      <c r="S102" s="119"/>
    </row>
    <row r="103" spans="1:19" s="3" customFormat="1" ht="22.5">
      <c r="A103" s="134" t="s">
        <v>220</v>
      </c>
      <c r="B103" s="135" t="s">
        <v>178</v>
      </c>
      <c r="C103" s="155"/>
      <c r="D103" s="159"/>
      <c r="E103" s="159"/>
      <c r="F103" s="159"/>
      <c r="G103" s="159"/>
      <c r="H103" s="204">
        <f>H93+H75</f>
        <v>4847</v>
      </c>
      <c r="I103" s="159"/>
      <c r="J103" s="159"/>
      <c r="K103" s="185">
        <f>K93+K75</f>
        <v>4926</v>
      </c>
      <c r="L103" s="159"/>
      <c r="M103" s="159"/>
      <c r="N103" s="185">
        <f>N93+N75</f>
        <v>4926</v>
      </c>
      <c r="O103" s="159"/>
      <c r="P103" s="159"/>
      <c r="Q103" s="185">
        <f>Q93+Q75</f>
        <v>19704</v>
      </c>
      <c r="R103" s="204">
        <f>R93+R75</f>
        <v>34403</v>
      </c>
      <c r="S103" s="119"/>
    </row>
    <row r="104" spans="1:19" s="3" customFormat="1" ht="25.5" customHeight="1">
      <c r="A104" s="243" t="s">
        <v>413</v>
      </c>
      <c r="B104" s="226" t="s">
        <v>373</v>
      </c>
      <c r="C104" s="155"/>
      <c r="D104" s="159"/>
      <c r="E104" s="159"/>
      <c r="F104" s="159"/>
      <c r="G104" s="159"/>
      <c r="H104" s="210">
        <f>H16</f>
        <v>0</v>
      </c>
      <c r="I104" s="227"/>
      <c r="J104" s="227"/>
      <c r="K104" s="210">
        <f>K16</f>
        <v>0</v>
      </c>
      <c r="L104" s="227"/>
      <c r="M104" s="227"/>
      <c r="N104" s="210">
        <f>N16</f>
        <v>0</v>
      </c>
      <c r="O104" s="227"/>
      <c r="P104" s="227"/>
      <c r="Q104" s="210">
        <f>Q16</f>
        <v>685</v>
      </c>
      <c r="R104" s="204">
        <f>R87</f>
        <v>685</v>
      </c>
      <c r="S104" s="119"/>
    </row>
    <row r="105" spans="1:19" s="3" customFormat="1">
      <c r="A105" s="117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119"/>
    </row>
    <row r="106" spans="1:19" s="3" customFormat="1" ht="15">
      <c r="A106" s="468" t="s">
        <v>177</v>
      </c>
      <c r="B106" s="468"/>
      <c r="C106" s="468"/>
      <c r="D106" s="468"/>
      <c r="E106" s="468"/>
      <c r="F106" s="468"/>
      <c r="G106" s="468"/>
      <c r="H106" s="468"/>
      <c r="I106" s="468"/>
      <c r="J106" s="468"/>
      <c r="K106" s="468"/>
      <c r="L106" s="468"/>
      <c r="M106" s="468"/>
      <c r="N106" s="468"/>
      <c r="O106" s="468"/>
      <c r="P106" s="468"/>
      <c r="Q106" s="468"/>
      <c r="R106" s="468"/>
      <c r="S106" s="119"/>
    </row>
    <row r="107" spans="1:19" s="3" customFormat="1">
      <c r="A107" s="117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119"/>
    </row>
    <row r="108" spans="1:19" s="3" customFormat="1">
      <c r="A108" s="117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119"/>
    </row>
    <row r="109" spans="1:19" s="3" customFormat="1">
      <c r="A109" s="117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119"/>
    </row>
    <row r="110" spans="1:19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4"/>
    </row>
    <row r="111" spans="1:19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4"/>
    </row>
    <row r="112" spans="1:19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4"/>
    </row>
    <row r="113" spans="4:18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4"/>
    </row>
    <row r="114" spans="4:18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4"/>
    </row>
    <row r="115" spans="4:18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4"/>
    </row>
    <row r="116" spans="4:18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4"/>
    </row>
    <row r="117" spans="4:18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4"/>
    </row>
    <row r="118" spans="4:18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4"/>
    </row>
    <row r="119" spans="4:18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4"/>
    </row>
    <row r="120" spans="4:18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4"/>
    </row>
    <row r="121" spans="4:18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4"/>
    </row>
    <row r="122" spans="4:18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4"/>
    </row>
    <row r="123" spans="4:18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4"/>
    </row>
    <row r="124" spans="4:18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4"/>
    </row>
    <row r="125" spans="4:18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4"/>
    </row>
    <row r="126" spans="4:18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4"/>
    </row>
    <row r="127" spans="4:18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4"/>
    </row>
    <row r="128" spans="4:18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4"/>
    </row>
    <row r="129" spans="4:18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4"/>
    </row>
    <row r="130" spans="4:18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4"/>
    </row>
    <row r="131" spans="4:18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4"/>
    </row>
    <row r="132" spans="4:18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4"/>
    </row>
    <row r="133" spans="4:18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4"/>
    </row>
    <row r="134" spans="4:18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4"/>
    </row>
    <row r="135" spans="4:18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4"/>
    </row>
    <row r="136" spans="4:18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4"/>
    </row>
    <row r="137" spans="4:18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4"/>
    </row>
    <row r="138" spans="4:18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4"/>
    </row>
    <row r="139" spans="4:18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4"/>
    </row>
    <row r="140" spans="4:18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4"/>
    </row>
    <row r="141" spans="4:18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4"/>
    </row>
    <row r="142" spans="4:18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4"/>
    </row>
    <row r="143" spans="4:18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4"/>
    </row>
    <row r="144" spans="4:18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4"/>
    </row>
    <row r="145" spans="4:18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4"/>
    </row>
    <row r="146" spans="4:18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4"/>
    </row>
    <row r="147" spans="4:18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4"/>
    </row>
    <row r="148" spans="4:18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4"/>
    </row>
    <row r="149" spans="4:18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4"/>
    </row>
    <row r="150" spans="4:18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4"/>
    </row>
    <row r="151" spans="4:18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4"/>
    </row>
    <row r="152" spans="4:18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4"/>
    </row>
    <row r="153" spans="4:18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4"/>
    </row>
    <row r="154" spans="4:18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4"/>
    </row>
    <row r="155" spans="4:18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4"/>
    </row>
    <row r="156" spans="4:18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4"/>
    </row>
    <row r="157" spans="4:18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4"/>
    </row>
    <row r="158" spans="4:18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4"/>
    </row>
    <row r="159" spans="4:18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4"/>
    </row>
    <row r="160" spans="4:18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4"/>
    </row>
    <row r="161" spans="4:18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4"/>
    </row>
    <row r="162" spans="4:18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4"/>
    </row>
    <row r="163" spans="4:18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4"/>
    </row>
    <row r="164" spans="4:18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4"/>
    </row>
    <row r="165" spans="4:18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4"/>
    </row>
    <row r="166" spans="4:18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4"/>
    </row>
    <row r="167" spans="4:18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4"/>
    </row>
    <row r="168" spans="4:18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4"/>
    </row>
    <row r="169" spans="4:18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4"/>
    </row>
    <row r="170" spans="4:18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4"/>
    </row>
    <row r="171" spans="4:18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4"/>
    </row>
    <row r="172" spans="4:18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4"/>
    </row>
    <row r="173" spans="4:18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4"/>
    </row>
    <row r="174" spans="4:18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4"/>
    </row>
    <row r="175" spans="4:18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4"/>
    </row>
    <row r="176" spans="4:18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4"/>
    </row>
    <row r="177" spans="4:18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4"/>
    </row>
    <row r="178" spans="4:18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4"/>
    </row>
    <row r="179" spans="4:18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4"/>
    </row>
    <row r="180" spans="4:18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4"/>
    </row>
    <row r="181" spans="4:18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4"/>
    </row>
    <row r="182" spans="4:18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4"/>
    </row>
    <row r="183" spans="4:18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4"/>
    </row>
    <row r="184" spans="4:18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4"/>
    </row>
    <row r="185" spans="4:18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4"/>
    </row>
    <row r="186" spans="4:18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4"/>
    </row>
    <row r="187" spans="4:18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4"/>
    </row>
    <row r="188" spans="4:18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4"/>
    </row>
    <row r="189" spans="4:18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4"/>
    </row>
    <row r="190" spans="4:18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4"/>
    </row>
    <row r="191" spans="4:18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4"/>
    </row>
    <row r="192" spans="4:18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4"/>
    </row>
    <row r="193" spans="4:18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4"/>
    </row>
    <row r="194" spans="4:18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4"/>
    </row>
    <row r="195" spans="4:18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4"/>
    </row>
    <row r="196" spans="4:18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4"/>
    </row>
    <row r="197" spans="4:18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4"/>
    </row>
    <row r="198" spans="4:18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4"/>
    </row>
    <row r="199" spans="4:18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4"/>
    </row>
    <row r="200" spans="4:18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4"/>
    </row>
    <row r="201" spans="4:18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4"/>
    </row>
    <row r="202" spans="4:18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4"/>
    </row>
    <row r="203" spans="4:18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4"/>
    </row>
    <row r="204" spans="4:18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4"/>
    </row>
    <row r="205" spans="4:18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4"/>
    </row>
    <row r="206" spans="4:18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4"/>
    </row>
    <row r="207" spans="4:18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4"/>
    </row>
    <row r="208" spans="4:18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4"/>
    </row>
    <row r="209" spans="4:18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4"/>
    </row>
    <row r="210" spans="4:18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4"/>
    </row>
    <row r="211" spans="4:18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4"/>
    </row>
    <row r="212" spans="4:18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4"/>
    </row>
    <row r="213" spans="4:18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4"/>
    </row>
    <row r="214" spans="4:18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4"/>
    </row>
    <row r="215" spans="4:18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4"/>
    </row>
    <row r="216" spans="4:18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4"/>
    </row>
    <row r="217" spans="4:18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4"/>
    </row>
    <row r="218" spans="4:18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4"/>
    </row>
    <row r="219" spans="4:18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4"/>
    </row>
    <row r="220" spans="4:18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4"/>
    </row>
    <row r="221" spans="4:18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4"/>
    </row>
    <row r="222" spans="4:18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4"/>
    </row>
    <row r="223" spans="4:18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4"/>
    </row>
    <row r="224" spans="4:18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4"/>
    </row>
    <row r="225" spans="4:18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4"/>
    </row>
    <row r="226" spans="4:18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4"/>
    </row>
    <row r="227" spans="4:18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4"/>
    </row>
    <row r="228" spans="4:18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4"/>
    </row>
    <row r="229" spans="4:18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4"/>
    </row>
    <row r="230" spans="4:18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4"/>
    </row>
    <row r="231" spans="4:18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4"/>
    </row>
    <row r="232" spans="4:18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4"/>
    </row>
    <row r="233" spans="4:18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4"/>
    </row>
    <row r="234" spans="4:18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4"/>
    </row>
    <row r="235" spans="4:18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4"/>
    </row>
    <row r="236" spans="4:18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4"/>
    </row>
    <row r="237" spans="4:18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4"/>
    </row>
    <row r="238" spans="4:18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4"/>
    </row>
    <row r="239" spans="4:18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4"/>
    </row>
    <row r="240" spans="4:18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4"/>
    </row>
    <row r="241" spans="4:18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4"/>
    </row>
    <row r="242" spans="4:18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4"/>
    </row>
    <row r="243" spans="4:18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4"/>
    </row>
    <row r="244" spans="4:18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4"/>
    </row>
    <row r="245" spans="4:18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4"/>
    </row>
    <row r="246" spans="4:18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4"/>
    </row>
    <row r="247" spans="4:18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4"/>
    </row>
    <row r="248" spans="4:18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4"/>
    </row>
    <row r="249" spans="4:18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4"/>
    </row>
    <row r="250" spans="4:18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4"/>
    </row>
    <row r="251" spans="4:18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4"/>
    </row>
    <row r="252" spans="4:18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4"/>
    </row>
    <row r="253" spans="4:18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4"/>
    </row>
    <row r="254" spans="4:18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4"/>
    </row>
    <row r="255" spans="4:18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4"/>
    </row>
    <row r="256" spans="4:18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4"/>
    </row>
    <row r="257" spans="4:18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4"/>
    </row>
    <row r="258" spans="4:18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4"/>
    </row>
    <row r="259" spans="4:18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4"/>
    </row>
    <row r="260" spans="4:18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4"/>
    </row>
    <row r="261" spans="4:18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4"/>
    </row>
    <row r="262" spans="4:18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4"/>
    </row>
    <row r="263" spans="4:18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4"/>
    </row>
    <row r="264" spans="4:18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4"/>
    </row>
    <row r="265" spans="4:18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4"/>
    </row>
    <row r="266" spans="4:18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4"/>
    </row>
    <row r="267" spans="4:18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4"/>
    </row>
    <row r="268" spans="4:18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4"/>
    </row>
    <row r="269" spans="4:18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4"/>
    </row>
    <row r="270" spans="4:18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4"/>
    </row>
    <row r="271" spans="4:18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4"/>
    </row>
    <row r="272" spans="4:18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4"/>
    </row>
    <row r="273" spans="4:18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4"/>
    </row>
    <row r="274" spans="4:18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4"/>
    </row>
    <row r="275" spans="4:18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4"/>
    </row>
    <row r="276" spans="4:18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4"/>
    </row>
    <row r="277" spans="4:18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4"/>
    </row>
    <row r="278" spans="4:18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4"/>
    </row>
    <row r="279" spans="4:18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4"/>
    </row>
    <row r="280" spans="4:18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4"/>
    </row>
    <row r="281" spans="4:18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4"/>
    </row>
    <row r="282" spans="4:18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4"/>
    </row>
    <row r="283" spans="4:18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4"/>
    </row>
    <row r="284" spans="4:18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4"/>
    </row>
    <row r="285" spans="4:18"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4"/>
    </row>
  </sheetData>
  <mergeCells count="24">
    <mergeCell ref="B95:C95"/>
    <mergeCell ref="A106:R106"/>
    <mergeCell ref="B13:R13"/>
    <mergeCell ref="B70:C70"/>
    <mergeCell ref="B79:R79"/>
    <mergeCell ref="B83:C83"/>
    <mergeCell ref="B88:R88"/>
    <mergeCell ref="B92:C92"/>
    <mergeCell ref="B12:R12"/>
    <mergeCell ref="J2:R2"/>
    <mergeCell ref="I3:R3"/>
    <mergeCell ref="I4:R4"/>
    <mergeCell ref="K6:R6"/>
    <mergeCell ref="A7:R7"/>
    <mergeCell ref="A9:A10"/>
    <mergeCell ref="B9:B10"/>
    <mergeCell ref="C9:C10"/>
    <mergeCell ref="D9:D10"/>
    <mergeCell ref="O9:Q9"/>
    <mergeCell ref="R9:R10"/>
    <mergeCell ref="E9:E10"/>
    <mergeCell ref="F9:H9"/>
    <mergeCell ref="I9:K9"/>
    <mergeCell ref="L9:N9"/>
  </mergeCells>
  <phoneticPr fontId="28" type="noConversion"/>
  <pageMargins left="0.23" right="0.17" top="0.74803149606299213" bottom="0.35433070866141736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K290"/>
  <sheetViews>
    <sheetView topLeftCell="A25" workbookViewId="0">
      <selection activeCell="H33" sqref="H33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8.7109375" style="3" customWidth="1"/>
    <col min="22" max="22" width="44.5703125" style="5" customWidth="1"/>
    <col min="23" max="16384" width="9.140625" style="1"/>
  </cols>
  <sheetData>
    <row r="1" spans="1:35" ht="9" customHeight="1"/>
    <row r="2" spans="1:35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119"/>
    </row>
    <row r="3" spans="1:35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119"/>
    </row>
    <row r="4" spans="1:35" s="3" customFormat="1" ht="16.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119"/>
    </row>
    <row r="5" spans="1:35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8"/>
      <c r="T5" s="118"/>
      <c r="U5" s="118"/>
      <c r="V5" s="119"/>
    </row>
    <row r="6" spans="1:35" s="3" customFormat="1" ht="48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119"/>
    </row>
    <row r="7" spans="1:35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119"/>
    </row>
    <row r="8" spans="1:35" s="3" customFormat="1" ht="9" customHeight="1">
      <c r="A8" s="117"/>
      <c r="V8" s="119"/>
    </row>
    <row r="9" spans="1:35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91" t="s">
        <v>361</v>
      </c>
      <c r="P9" s="491"/>
      <c r="Q9" s="491"/>
      <c r="R9" s="488" t="s">
        <v>364</v>
      </c>
      <c r="S9" s="489"/>
      <c r="T9" s="490"/>
      <c r="U9" s="478" t="s">
        <v>322</v>
      </c>
      <c r="V9" s="119"/>
    </row>
    <row r="10" spans="1:35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224" t="s">
        <v>68</v>
      </c>
      <c r="P10" s="224" t="s">
        <v>362</v>
      </c>
      <c r="Q10" s="224" t="s">
        <v>363</v>
      </c>
      <c r="R10" s="120" t="s">
        <v>68</v>
      </c>
      <c r="S10" s="120" t="s">
        <v>323</v>
      </c>
      <c r="T10" s="120" t="s">
        <v>324</v>
      </c>
      <c r="U10" s="479"/>
      <c r="V10" s="119"/>
    </row>
    <row r="11" spans="1:35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225">
        <v>15</v>
      </c>
      <c r="P11" s="225">
        <v>16</v>
      </c>
      <c r="Q11" s="225">
        <v>17</v>
      </c>
      <c r="R11" s="225">
        <v>18</v>
      </c>
      <c r="S11" s="225">
        <v>19</v>
      </c>
      <c r="T11" s="225">
        <v>20</v>
      </c>
      <c r="U11" s="225">
        <v>21</v>
      </c>
      <c r="V11" s="119"/>
    </row>
    <row r="12" spans="1:35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7"/>
      <c r="V12" s="119"/>
    </row>
    <row r="13" spans="1:35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3"/>
      <c r="V13" s="123"/>
      <c r="W13" s="124"/>
      <c r="X13" s="124"/>
      <c r="Y13" s="124"/>
      <c r="Z13" s="124"/>
      <c r="AA13" s="124"/>
      <c r="AB13" s="124"/>
      <c r="AC13" s="125"/>
      <c r="AD13" s="125"/>
      <c r="AE13" s="125"/>
      <c r="AF13" s="125"/>
      <c r="AG13" s="125"/>
      <c r="AH13" s="126"/>
      <c r="AI13" s="126"/>
    </row>
    <row r="14" spans="1:35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2"/>
      <c r="V14" s="133"/>
    </row>
    <row r="15" spans="1:35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 t="s">
        <v>417</v>
      </c>
      <c r="G15" s="138" t="s">
        <v>346</v>
      </c>
      <c r="H15" s="115">
        <v>600</v>
      </c>
      <c r="I15" s="211" t="s">
        <v>418</v>
      </c>
      <c r="J15" s="208" t="s">
        <v>419</v>
      </c>
      <c r="K15" s="210">
        <v>6800</v>
      </c>
      <c r="L15" s="211" t="s">
        <v>420</v>
      </c>
      <c r="M15" s="208" t="s">
        <v>421</v>
      </c>
      <c r="N15" s="210">
        <v>1796</v>
      </c>
      <c r="O15" s="211" t="s">
        <v>422</v>
      </c>
      <c r="P15" s="208" t="s">
        <v>423</v>
      </c>
      <c r="Q15" s="210">
        <v>1796</v>
      </c>
      <c r="R15" s="211" t="s">
        <v>424</v>
      </c>
      <c r="S15" s="208" t="s">
        <v>425</v>
      </c>
      <c r="T15" s="210">
        <v>4700</v>
      </c>
      <c r="U15" s="210">
        <f>H15+K15+T15+N15+Q15</f>
        <v>15692</v>
      </c>
      <c r="V15" s="123"/>
    </row>
    <row r="16" spans="1:35" s="3" customFormat="1" ht="72.75" customHeight="1">
      <c r="A16" s="139" t="s">
        <v>61</v>
      </c>
      <c r="B16" s="140" t="s">
        <v>75</v>
      </c>
      <c r="C16" s="141" t="s">
        <v>373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143" t="s">
        <v>326</v>
      </c>
      <c r="S16" s="146" t="s">
        <v>339</v>
      </c>
      <c r="T16" s="145">
        <v>685</v>
      </c>
      <c r="U16" s="115">
        <f>H16+K16+T16+N16+Q16</f>
        <v>685</v>
      </c>
      <c r="V16" s="123"/>
    </row>
    <row r="17" spans="1:22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213">
        <v>94</v>
      </c>
      <c r="J17" s="215"/>
      <c r="K17" s="212">
        <f>K15+K16</f>
        <v>6800</v>
      </c>
      <c r="L17" s="213">
        <v>36</v>
      </c>
      <c r="M17" s="215"/>
      <c r="N17" s="212">
        <f>N15+N16</f>
        <v>1796</v>
      </c>
      <c r="O17" s="213">
        <v>25</v>
      </c>
      <c r="P17" s="215"/>
      <c r="Q17" s="212">
        <f>Q15+Q16</f>
        <v>1796</v>
      </c>
      <c r="R17" s="213">
        <v>81</v>
      </c>
      <c r="S17" s="215"/>
      <c r="T17" s="212">
        <f>T15+T16</f>
        <v>5385</v>
      </c>
      <c r="U17" s="212">
        <f>U15+U16</f>
        <v>16377</v>
      </c>
      <c r="V17" s="152"/>
    </row>
    <row r="18" spans="1:22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5"/>
      <c r="S18" s="156"/>
      <c r="T18" s="157"/>
      <c r="U18" s="157"/>
      <c r="V18" s="119"/>
    </row>
    <row r="19" spans="1:22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5"/>
      <c r="S19" s="156"/>
      <c r="T19" s="157"/>
      <c r="U19" s="157"/>
      <c r="V19" s="119"/>
    </row>
    <row r="20" spans="1:22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356</v>
      </c>
      <c r="G20" s="113" t="s">
        <v>357</v>
      </c>
      <c r="H20" s="115">
        <v>222</v>
      </c>
      <c r="I20" s="76" t="s">
        <v>258</v>
      </c>
      <c r="J20" s="113" t="s">
        <v>313</v>
      </c>
      <c r="K20" s="115">
        <v>197</v>
      </c>
      <c r="L20" s="112" t="s">
        <v>328</v>
      </c>
      <c r="M20" s="113" t="s">
        <v>314</v>
      </c>
      <c r="N20" s="115">
        <v>427</v>
      </c>
      <c r="O20" s="214" t="s">
        <v>376</v>
      </c>
      <c r="P20" s="207" t="s">
        <v>377</v>
      </c>
      <c r="Q20" s="210">
        <v>260</v>
      </c>
      <c r="R20" s="112">
        <v>0</v>
      </c>
      <c r="S20" s="113">
        <v>0</v>
      </c>
      <c r="T20" s="115">
        <v>0</v>
      </c>
      <c r="U20" s="210">
        <f t="shared" ref="U20:U25" si="0">H20+K20+T20+N20+Q20</f>
        <v>1106</v>
      </c>
      <c r="V20" s="119"/>
    </row>
    <row r="21" spans="1:22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227">
        <v>0</v>
      </c>
      <c r="P21" s="228">
        <v>0</v>
      </c>
      <c r="Q21" s="210">
        <v>0</v>
      </c>
      <c r="R21" s="112">
        <v>0</v>
      </c>
      <c r="S21" s="113">
        <v>0</v>
      </c>
      <c r="T21" s="115">
        <v>0</v>
      </c>
      <c r="U21" s="115">
        <f t="shared" si="0"/>
        <v>0</v>
      </c>
      <c r="V21" s="119"/>
    </row>
    <row r="22" spans="1:22" s="3" customFormat="1" ht="105" customHeight="1">
      <c r="A22" s="134" t="s">
        <v>95</v>
      </c>
      <c r="B22" s="158" t="s">
        <v>83</v>
      </c>
      <c r="C22" s="246" t="s">
        <v>431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214" t="s">
        <v>434</v>
      </c>
      <c r="J22" s="207" t="s">
        <v>429</v>
      </c>
      <c r="K22" s="210">
        <v>102.2</v>
      </c>
      <c r="L22" s="159">
        <v>0</v>
      </c>
      <c r="M22" s="160">
        <v>0</v>
      </c>
      <c r="N22" s="115">
        <v>0</v>
      </c>
      <c r="O22" s="227">
        <v>0</v>
      </c>
      <c r="P22" s="228">
        <v>0</v>
      </c>
      <c r="Q22" s="210">
        <v>0</v>
      </c>
      <c r="R22" s="159">
        <v>0</v>
      </c>
      <c r="S22" s="160">
        <v>0</v>
      </c>
      <c r="T22" s="115">
        <v>0</v>
      </c>
      <c r="U22" s="210">
        <f t="shared" si="0"/>
        <v>102.2</v>
      </c>
      <c r="V22" s="123"/>
    </row>
    <row r="23" spans="1:22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403</v>
      </c>
      <c r="H23" s="115">
        <v>101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227">
        <v>0</v>
      </c>
      <c r="P23" s="228">
        <v>0</v>
      </c>
      <c r="Q23" s="210">
        <v>0</v>
      </c>
      <c r="R23" s="159">
        <v>0</v>
      </c>
      <c r="S23" s="160">
        <v>0</v>
      </c>
      <c r="T23" s="115">
        <v>0</v>
      </c>
      <c r="U23" s="210">
        <f t="shared" si="0"/>
        <v>101</v>
      </c>
      <c r="V23" s="119"/>
    </row>
    <row r="24" spans="1:22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227">
        <v>0</v>
      </c>
      <c r="P24" s="228">
        <v>0</v>
      </c>
      <c r="Q24" s="210">
        <v>0</v>
      </c>
      <c r="R24" s="159">
        <v>0</v>
      </c>
      <c r="S24" s="160">
        <v>0</v>
      </c>
      <c r="T24" s="115">
        <v>0</v>
      </c>
      <c r="U24" s="115">
        <f t="shared" si="0"/>
        <v>0</v>
      </c>
      <c r="V24" s="119"/>
    </row>
    <row r="25" spans="1:22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159">
        <v>0</v>
      </c>
      <c r="G25" s="160">
        <v>0</v>
      </c>
      <c r="H25" s="115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227">
        <v>0</v>
      </c>
      <c r="P25" s="228">
        <v>0</v>
      </c>
      <c r="Q25" s="210">
        <v>0</v>
      </c>
      <c r="R25" s="159">
        <v>0</v>
      </c>
      <c r="S25" s="160">
        <v>0</v>
      </c>
      <c r="T25" s="115">
        <v>0</v>
      </c>
      <c r="U25" s="210">
        <f t="shared" si="0"/>
        <v>0</v>
      </c>
      <c r="V25" s="119"/>
    </row>
    <row r="26" spans="1:22" s="153" customFormat="1">
      <c r="A26" s="134" t="s">
        <v>99</v>
      </c>
      <c r="B26" s="147" t="s">
        <v>122</v>
      </c>
      <c r="C26" s="148"/>
      <c r="D26" s="148"/>
      <c r="E26" s="148"/>
      <c r="F26" s="149">
        <v>5</v>
      </c>
      <c r="G26" s="150"/>
      <c r="H26" s="161">
        <f>H20+H21+H22+H25+H24+H23</f>
        <v>323</v>
      </c>
      <c r="I26" s="159">
        <v>1</v>
      </c>
      <c r="J26" s="160">
        <v>0</v>
      </c>
      <c r="K26" s="216">
        <f>K20+K21+K22+K25+K24+K23</f>
        <v>299.2</v>
      </c>
      <c r="L26" s="162">
        <v>5</v>
      </c>
      <c r="M26" s="163"/>
      <c r="N26" s="161">
        <f>N20+N21+N22+N25+N24+N23</f>
        <v>427</v>
      </c>
      <c r="O26" s="229">
        <v>2</v>
      </c>
      <c r="P26" s="230"/>
      <c r="Q26" s="216">
        <f>Q20+Q21+Q22+Q25+Q24+Q23</f>
        <v>260</v>
      </c>
      <c r="R26" s="162">
        <v>0</v>
      </c>
      <c r="S26" s="163"/>
      <c r="T26" s="161">
        <f>T20+T21+T22+T25+T24</f>
        <v>0</v>
      </c>
      <c r="U26" s="216">
        <f>SUM(U20:U25)</f>
        <v>1309.2</v>
      </c>
      <c r="V26" s="152"/>
    </row>
    <row r="27" spans="1:22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232"/>
      <c r="P27" s="233"/>
      <c r="Q27" s="231"/>
      <c r="R27" s="155"/>
      <c r="S27" s="156"/>
      <c r="T27" s="157"/>
      <c r="U27" s="157"/>
      <c r="V27" s="119"/>
    </row>
    <row r="28" spans="1:22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12" t="s">
        <v>404</v>
      </c>
      <c r="G28" s="113" t="s">
        <v>414</v>
      </c>
      <c r="H28" s="115">
        <v>56</v>
      </c>
      <c r="I28" s="159">
        <v>0</v>
      </c>
      <c r="J28" s="160">
        <v>0</v>
      </c>
      <c r="K28" s="115">
        <v>0</v>
      </c>
      <c r="L28" s="159">
        <v>0</v>
      </c>
      <c r="M28" s="160">
        <v>0</v>
      </c>
      <c r="N28" s="115">
        <v>0</v>
      </c>
      <c r="O28" s="227">
        <v>0</v>
      </c>
      <c r="P28" s="228">
        <v>0</v>
      </c>
      <c r="Q28" s="210">
        <v>0</v>
      </c>
      <c r="R28" s="112">
        <v>0</v>
      </c>
      <c r="S28" s="113">
        <v>0</v>
      </c>
      <c r="T28" s="114">
        <v>0</v>
      </c>
      <c r="U28" s="115">
        <f>H28+K28+T28+N28+Q28</f>
        <v>56</v>
      </c>
      <c r="V28" s="119"/>
    </row>
    <row r="29" spans="1:22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227">
        <v>0</v>
      </c>
      <c r="P29" s="228">
        <v>0</v>
      </c>
      <c r="Q29" s="210">
        <v>0</v>
      </c>
      <c r="R29" s="112">
        <v>0</v>
      </c>
      <c r="S29" s="113">
        <v>0</v>
      </c>
      <c r="T29" s="114">
        <v>0</v>
      </c>
      <c r="U29" s="115">
        <f>H29+K29+T29+N29+Q29</f>
        <v>0</v>
      </c>
      <c r="V29" s="119"/>
    </row>
    <row r="30" spans="1:22" s="3" customFormat="1" ht="102.75" customHeight="1">
      <c r="A30" s="134" t="s">
        <v>107</v>
      </c>
      <c r="B30" s="72" t="s">
        <v>83</v>
      </c>
      <c r="C30" s="246" t="s">
        <v>436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214" t="s">
        <v>435</v>
      </c>
      <c r="J30" s="207" t="s">
        <v>430</v>
      </c>
      <c r="K30" s="210">
        <v>130</v>
      </c>
      <c r="L30" s="159">
        <v>0</v>
      </c>
      <c r="M30" s="160">
        <v>0</v>
      </c>
      <c r="N30" s="115">
        <v>0</v>
      </c>
      <c r="O30" s="227">
        <v>0</v>
      </c>
      <c r="P30" s="228">
        <v>0</v>
      </c>
      <c r="Q30" s="210">
        <v>0</v>
      </c>
      <c r="R30" s="112">
        <v>0</v>
      </c>
      <c r="S30" s="113">
        <v>0</v>
      </c>
      <c r="T30" s="114">
        <v>0</v>
      </c>
      <c r="U30" s="210">
        <f>H30+K30+T30+N30+Q30</f>
        <v>130</v>
      </c>
      <c r="V30" s="119"/>
    </row>
    <row r="31" spans="1:22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1</v>
      </c>
      <c r="G31" s="165"/>
      <c r="H31" s="166">
        <f>H28+H29+H30</f>
        <v>56</v>
      </c>
      <c r="I31" s="220">
        <v>10</v>
      </c>
      <c r="J31" s="221"/>
      <c r="K31" s="219">
        <f>K28+K29+K30</f>
        <v>130</v>
      </c>
      <c r="L31" s="164">
        <v>0</v>
      </c>
      <c r="M31" s="165"/>
      <c r="N31" s="166">
        <f>N28+N29+N30</f>
        <v>0</v>
      </c>
      <c r="O31" s="220">
        <v>0</v>
      </c>
      <c r="P31" s="221"/>
      <c r="Q31" s="219">
        <f>Q28+Q29+Q30</f>
        <v>0</v>
      </c>
      <c r="R31" s="164">
        <v>0</v>
      </c>
      <c r="S31" s="165"/>
      <c r="T31" s="166">
        <f>T28+T29+T30</f>
        <v>0</v>
      </c>
      <c r="U31" s="222">
        <f>SUM(U28:U30)</f>
        <v>186</v>
      </c>
      <c r="V31" s="152"/>
    </row>
    <row r="32" spans="1:22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232"/>
      <c r="P32" s="233"/>
      <c r="Q32" s="231"/>
      <c r="R32" s="155"/>
      <c r="S32" s="156"/>
      <c r="T32" s="157"/>
      <c r="U32" s="157"/>
      <c r="V32" s="119"/>
    </row>
    <row r="33" spans="1:22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358</v>
      </c>
      <c r="G33" s="113" t="s">
        <v>405</v>
      </c>
      <c r="H33" s="114">
        <v>314</v>
      </c>
      <c r="I33" s="112" t="s">
        <v>330</v>
      </c>
      <c r="J33" s="113" t="s">
        <v>315</v>
      </c>
      <c r="K33" s="114">
        <v>230</v>
      </c>
      <c r="L33" s="159">
        <v>0</v>
      </c>
      <c r="M33" s="160">
        <v>0</v>
      </c>
      <c r="N33" s="115">
        <v>0</v>
      </c>
      <c r="O33" s="214" t="s">
        <v>378</v>
      </c>
      <c r="P33" s="207" t="s">
        <v>379</v>
      </c>
      <c r="Q33" s="210">
        <v>167</v>
      </c>
      <c r="R33" s="112">
        <v>0</v>
      </c>
      <c r="S33" s="113">
        <v>0</v>
      </c>
      <c r="T33" s="114">
        <v>0</v>
      </c>
      <c r="U33" s="210">
        <f>H33+K33+T33+N33+Q33</f>
        <v>711</v>
      </c>
      <c r="V33" s="119"/>
    </row>
    <row r="34" spans="1:22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227">
        <v>0</v>
      </c>
      <c r="P34" s="228">
        <v>0</v>
      </c>
      <c r="Q34" s="210">
        <v>0</v>
      </c>
      <c r="R34" s="112">
        <v>0</v>
      </c>
      <c r="S34" s="113">
        <v>0</v>
      </c>
      <c r="T34" s="114">
        <v>0</v>
      </c>
      <c r="U34" s="115">
        <f>H34+K34+T34+N34+Q34</f>
        <v>0</v>
      </c>
      <c r="V34" s="119"/>
    </row>
    <row r="35" spans="1:22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214">
        <v>0</v>
      </c>
      <c r="P35" s="207">
        <v>0</v>
      </c>
      <c r="Q35" s="217">
        <v>0</v>
      </c>
      <c r="R35" s="112">
        <v>0</v>
      </c>
      <c r="S35" s="113">
        <v>0</v>
      </c>
      <c r="T35" s="114">
        <v>0</v>
      </c>
      <c r="U35" s="115">
        <f>H35+K35+T35+N35+Q35</f>
        <v>0</v>
      </c>
      <c r="V35" s="119"/>
    </row>
    <row r="36" spans="1:22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214">
        <v>0</v>
      </c>
      <c r="P36" s="207">
        <v>0</v>
      </c>
      <c r="Q36" s="217">
        <v>0</v>
      </c>
      <c r="R36" s="112">
        <v>0</v>
      </c>
      <c r="S36" s="113">
        <v>0</v>
      </c>
      <c r="T36" s="114">
        <v>0</v>
      </c>
      <c r="U36" s="115">
        <f>H36+K36+T36+N36+Q36</f>
        <v>0</v>
      </c>
      <c r="V36" s="119"/>
    </row>
    <row r="37" spans="1:22" s="3" customFormat="1" ht="71.25" customHeight="1">
      <c r="A37" s="134" t="s">
        <v>117</v>
      </c>
      <c r="B37" s="72" t="s">
        <v>86</v>
      </c>
      <c r="C37" s="135" t="s">
        <v>443</v>
      </c>
      <c r="D37" s="113" t="s">
        <v>70</v>
      </c>
      <c r="E37" s="135" t="s">
        <v>69</v>
      </c>
      <c r="F37" s="113" t="s">
        <v>349</v>
      </c>
      <c r="G37" s="113" t="s">
        <v>437</v>
      </c>
      <c r="H37" s="210">
        <v>112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214">
        <v>0</v>
      </c>
      <c r="P37" s="207">
        <v>0</v>
      </c>
      <c r="Q37" s="217">
        <v>0</v>
      </c>
      <c r="R37" s="112">
        <v>0</v>
      </c>
      <c r="S37" s="113">
        <v>0</v>
      </c>
      <c r="T37" s="114">
        <v>0</v>
      </c>
      <c r="U37" s="210">
        <f>H37+K37+T37+N37+Q37</f>
        <v>112</v>
      </c>
      <c r="V37" s="119"/>
    </row>
    <row r="38" spans="1:22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219">
        <f>H33+H34+H35+H36+H37</f>
        <v>426</v>
      </c>
      <c r="I38" s="164">
        <v>1</v>
      </c>
      <c r="J38" s="165"/>
      <c r="K38" s="166">
        <f>K33+K34+K35+K36+K37</f>
        <v>230</v>
      </c>
      <c r="L38" s="164">
        <v>0</v>
      </c>
      <c r="M38" s="165"/>
      <c r="N38" s="166">
        <f>N33+N34+N35+N36+N37</f>
        <v>0</v>
      </c>
      <c r="O38" s="220">
        <v>0</v>
      </c>
      <c r="P38" s="221"/>
      <c r="Q38" s="219">
        <f>Q33+Q34+Q35+Q36+Q37</f>
        <v>167</v>
      </c>
      <c r="R38" s="164">
        <v>0</v>
      </c>
      <c r="S38" s="165"/>
      <c r="T38" s="166">
        <f>T33+T34+T35+T36+T37</f>
        <v>0</v>
      </c>
      <c r="U38" s="222">
        <f>SUM(U33:U37)</f>
        <v>823</v>
      </c>
      <c r="V38" s="152"/>
    </row>
    <row r="39" spans="1:22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214"/>
      <c r="P39" s="207"/>
      <c r="Q39" s="217"/>
      <c r="R39" s="112"/>
      <c r="S39" s="113"/>
      <c r="T39" s="114"/>
      <c r="U39" s="114"/>
      <c r="V39" s="119"/>
    </row>
    <row r="40" spans="1:22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59">
        <v>0</v>
      </c>
      <c r="J40" s="160">
        <v>0</v>
      </c>
      <c r="K40" s="115">
        <v>0</v>
      </c>
      <c r="L40" s="159">
        <v>0</v>
      </c>
      <c r="M40" s="160">
        <v>0</v>
      </c>
      <c r="N40" s="115">
        <v>0</v>
      </c>
      <c r="O40" s="227">
        <v>0</v>
      </c>
      <c r="P40" s="228">
        <v>0</v>
      </c>
      <c r="Q40" s="210">
        <v>0</v>
      </c>
      <c r="R40" s="112">
        <v>0</v>
      </c>
      <c r="S40" s="113">
        <v>0</v>
      </c>
      <c r="T40" s="114">
        <v>0</v>
      </c>
      <c r="U40" s="115">
        <f>H40+K40+T40+N40+Q40</f>
        <v>0</v>
      </c>
      <c r="V40" s="119"/>
    </row>
    <row r="41" spans="1:22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227">
        <v>0</v>
      </c>
      <c r="P41" s="228">
        <v>0</v>
      </c>
      <c r="Q41" s="210">
        <v>0</v>
      </c>
      <c r="R41" s="112">
        <v>0</v>
      </c>
      <c r="S41" s="113">
        <v>0</v>
      </c>
      <c r="T41" s="114">
        <v>0</v>
      </c>
      <c r="U41" s="115">
        <f>H41+K41+T41+N41+Q41</f>
        <v>0</v>
      </c>
      <c r="V41" s="119"/>
    </row>
    <row r="42" spans="1:22" s="3" customFormat="1" ht="105.75" customHeight="1">
      <c r="A42" s="134" t="s">
        <v>134</v>
      </c>
      <c r="B42" s="72" t="s">
        <v>83</v>
      </c>
      <c r="C42" s="135" t="s">
        <v>406</v>
      </c>
      <c r="D42" s="113" t="s">
        <v>280</v>
      </c>
      <c r="E42" s="135" t="s">
        <v>69</v>
      </c>
      <c r="F42" s="113" t="s">
        <v>415</v>
      </c>
      <c r="G42" s="113" t="s">
        <v>409</v>
      </c>
      <c r="H42" s="115">
        <v>564.1</v>
      </c>
      <c r="I42" s="159">
        <v>0</v>
      </c>
      <c r="J42" s="160">
        <v>0</v>
      </c>
      <c r="K42" s="115">
        <v>0</v>
      </c>
      <c r="L42" s="112">
        <v>0</v>
      </c>
      <c r="M42" s="113">
        <v>0</v>
      </c>
      <c r="N42" s="114">
        <v>0</v>
      </c>
      <c r="O42" s="214">
        <v>0</v>
      </c>
      <c r="P42" s="207">
        <v>0</v>
      </c>
      <c r="Q42" s="217">
        <v>0</v>
      </c>
      <c r="R42" s="112">
        <v>0</v>
      </c>
      <c r="S42" s="113">
        <v>0</v>
      </c>
      <c r="T42" s="114">
        <v>0</v>
      </c>
      <c r="U42" s="115">
        <f>H42+K42+T42+N42+Q42</f>
        <v>564.1</v>
      </c>
      <c r="V42" s="119"/>
    </row>
    <row r="43" spans="1:22" s="153" customFormat="1">
      <c r="A43" s="134" t="s">
        <v>135</v>
      </c>
      <c r="B43" s="147" t="s">
        <v>123</v>
      </c>
      <c r="C43" s="148"/>
      <c r="D43" s="148"/>
      <c r="E43" s="148"/>
      <c r="F43" s="164">
        <v>2</v>
      </c>
      <c r="G43" s="165"/>
      <c r="H43" s="166">
        <f>H40+H41+H42</f>
        <v>564.1</v>
      </c>
      <c r="I43" s="164">
        <v>0</v>
      </c>
      <c r="J43" s="165"/>
      <c r="K43" s="166">
        <f>K40+K41+K42</f>
        <v>0</v>
      </c>
      <c r="L43" s="164">
        <v>0</v>
      </c>
      <c r="M43" s="165"/>
      <c r="N43" s="166">
        <f>N40+N41+N42</f>
        <v>0</v>
      </c>
      <c r="O43" s="220">
        <v>0</v>
      </c>
      <c r="P43" s="221"/>
      <c r="Q43" s="219">
        <f>Q40+Q41+Q42</f>
        <v>0</v>
      </c>
      <c r="R43" s="164">
        <v>0</v>
      </c>
      <c r="S43" s="165"/>
      <c r="T43" s="166">
        <f>T40+T41+T42</f>
        <v>0</v>
      </c>
      <c r="U43" s="167">
        <f>SUM(U40:U42)</f>
        <v>564.1</v>
      </c>
      <c r="V43" s="152"/>
    </row>
    <row r="44" spans="1:22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214"/>
      <c r="P44" s="207"/>
      <c r="Q44" s="217"/>
      <c r="R44" s="112"/>
      <c r="S44" s="113"/>
      <c r="T44" s="114"/>
      <c r="U44" s="114"/>
      <c r="V44" s="119"/>
    </row>
    <row r="45" spans="1:22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227">
        <v>0</v>
      </c>
      <c r="P45" s="228">
        <v>0</v>
      </c>
      <c r="Q45" s="210">
        <v>0</v>
      </c>
      <c r="R45" s="112">
        <v>0</v>
      </c>
      <c r="S45" s="113">
        <v>0</v>
      </c>
      <c r="T45" s="114">
        <v>0</v>
      </c>
      <c r="U45" s="115">
        <f>H45+K45+T45+N45+Q45</f>
        <v>0</v>
      </c>
      <c r="V45" s="119"/>
    </row>
    <row r="46" spans="1:22" s="3" customFormat="1" ht="70.5" customHeight="1">
      <c r="A46" s="134" t="s">
        <v>138</v>
      </c>
      <c r="B46" s="72" t="s">
        <v>127</v>
      </c>
      <c r="C46" s="135" t="s">
        <v>89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2">
        <v>0</v>
      </c>
      <c r="J46" s="113">
        <v>0</v>
      </c>
      <c r="K46" s="114">
        <v>0</v>
      </c>
      <c r="L46" s="112">
        <v>0</v>
      </c>
      <c r="M46" s="113">
        <v>0</v>
      </c>
      <c r="N46" s="114">
        <v>0</v>
      </c>
      <c r="O46" s="214">
        <v>0</v>
      </c>
      <c r="P46" s="207">
        <v>0</v>
      </c>
      <c r="Q46" s="217">
        <v>0</v>
      </c>
      <c r="R46" s="112">
        <v>0</v>
      </c>
      <c r="S46" s="113">
        <v>0</v>
      </c>
      <c r="T46" s="114">
        <v>0</v>
      </c>
      <c r="U46" s="115">
        <f>H46+K46+T46+N46+Q46</f>
        <v>0</v>
      </c>
      <c r="V46" s="119"/>
    </row>
    <row r="47" spans="1:22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227">
        <v>0</v>
      </c>
      <c r="P47" s="228">
        <v>0</v>
      </c>
      <c r="Q47" s="210">
        <v>0</v>
      </c>
      <c r="R47" s="112">
        <v>0</v>
      </c>
      <c r="S47" s="113">
        <v>0</v>
      </c>
      <c r="T47" s="114">
        <v>0</v>
      </c>
      <c r="U47" s="115">
        <f>H47+K47+T47+N47+Q47</f>
        <v>0</v>
      </c>
      <c r="V47" s="119"/>
    </row>
    <row r="48" spans="1:22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214">
        <v>0</v>
      </c>
      <c r="P48" s="207">
        <v>0</v>
      </c>
      <c r="Q48" s="217">
        <v>0</v>
      </c>
      <c r="R48" s="112">
        <v>0</v>
      </c>
      <c r="S48" s="113">
        <v>0</v>
      </c>
      <c r="T48" s="114">
        <v>0</v>
      </c>
      <c r="U48" s="115">
        <f>H48+K48+T48</f>
        <v>0</v>
      </c>
      <c r="V48" s="119"/>
    </row>
    <row r="49" spans="1:22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0</v>
      </c>
      <c r="J49" s="165"/>
      <c r="K49" s="166">
        <f>+K45+K46+K47+K48</f>
        <v>0</v>
      </c>
      <c r="L49" s="164">
        <v>0</v>
      </c>
      <c r="M49" s="165"/>
      <c r="N49" s="166">
        <f>+N45+N46+N47+N48</f>
        <v>0</v>
      </c>
      <c r="O49" s="220">
        <v>0</v>
      </c>
      <c r="P49" s="221"/>
      <c r="Q49" s="219">
        <f>+Q45+Q46+Q47+Q48</f>
        <v>0</v>
      </c>
      <c r="R49" s="164">
        <v>0</v>
      </c>
      <c r="S49" s="165"/>
      <c r="T49" s="166">
        <f>+T45+T46+T47+T48</f>
        <v>0</v>
      </c>
      <c r="U49" s="167">
        <f>SUM(U45:U47)</f>
        <v>0</v>
      </c>
      <c r="V49" s="152"/>
    </row>
    <row r="50" spans="1:22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214"/>
      <c r="P50" s="207"/>
      <c r="Q50" s="217"/>
      <c r="R50" s="112"/>
      <c r="S50" s="113"/>
      <c r="T50" s="114"/>
      <c r="U50" s="114"/>
      <c r="V50" s="119"/>
    </row>
    <row r="51" spans="1:22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13" t="s">
        <v>353</v>
      </c>
      <c r="G51" s="113" t="s">
        <v>354</v>
      </c>
      <c r="H51" s="115">
        <v>4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227">
        <v>0</v>
      </c>
      <c r="P51" s="228">
        <v>0</v>
      </c>
      <c r="Q51" s="210">
        <v>0</v>
      </c>
      <c r="R51" s="112">
        <v>0</v>
      </c>
      <c r="S51" s="113">
        <v>0</v>
      </c>
      <c r="T51" s="114">
        <v>0</v>
      </c>
      <c r="U51" s="115">
        <f>H51+K51+T51+N51+Q51</f>
        <v>4</v>
      </c>
      <c r="V51" s="119"/>
    </row>
    <row r="52" spans="1:22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227">
        <v>0</v>
      </c>
      <c r="P52" s="228">
        <v>0</v>
      </c>
      <c r="Q52" s="210">
        <v>0</v>
      </c>
      <c r="R52" s="112">
        <v>0</v>
      </c>
      <c r="S52" s="113">
        <v>0</v>
      </c>
      <c r="T52" s="114">
        <v>0</v>
      </c>
      <c r="U52" s="115">
        <f>H52+K52+T52+N52+Q52</f>
        <v>0</v>
      </c>
      <c r="V52" s="119"/>
    </row>
    <row r="53" spans="1:22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214">
        <v>0</v>
      </c>
      <c r="P53" s="207">
        <v>0</v>
      </c>
      <c r="Q53" s="217">
        <v>0</v>
      </c>
      <c r="R53" s="112">
        <v>0</v>
      </c>
      <c r="S53" s="113">
        <v>0</v>
      </c>
      <c r="T53" s="114">
        <v>0</v>
      </c>
      <c r="U53" s="115">
        <f>H53+K53+T53+N53+Q53</f>
        <v>0</v>
      </c>
      <c r="V53" s="119"/>
    </row>
    <row r="54" spans="1:22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213">
        <v>0</v>
      </c>
      <c r="P54" s="215"/>
      <c r="Q54" s="212">
        <f>Q51+Q52+Q53</f>
        <v>0</v>
      </c>
      <c r="R54" s="149">
        <v>0</v>
      </c>
      <c r="S54" s="150"/>
      <c r="T54" s="151">
        <f>T51+T52</f>
        <v>0</v>
      </c>
      <c r="U54" s="151">
        <f>U51+U52+U53</f>
        <v>4</v>
      </c>
      <c r="V54" s="152"/>
    </row>
    <row r="55" spans="1:22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214"/>
      <c r="P55" s="207"/>
      <c r="Q55" s="217"/>
      <c r="R55" s="112"/>
      <c r="S55" s="113"/>
      <c r="T55" s="114"/>
      <c r="U55" s="114"/>
      <c r="V55" s="119"/>
    </row>
    <row r="56" spans="1:22" s="3" customFormat="1" ht="108" customHeight="1">
      <c r="A56" s="134" t="s">
        <v>296</v>
      </c>
      <c r="B56" s="72" t="s">
        <v>131</v>
      </c>
      <c r="C56" s="135" t="s">
        <v>432</v>
      </c>
      <c r="D56" s="113" t="s">
        <v>433</v>
      </c>
      <c r="E56" s="135" t="s">
        <v>69</v>
      </c>
      <c r="F56" s="112">
        <v>0</v>
      </c>
      <c r="G56" s="113">
        <v>0</v>
      </c>
      <c r="H56" s="114">
        <v>0</v>
      </c>
      <c r="I56" s="214" t="s">
        <v>438</v>
      </c>
      <c r="J56" s="207" t="s">
        <v>439</v>
      </c>
      <c r="K56" s="217">
        <v>168.8</v>
      </c>
      <c r="L56" s="112">
        <v>0</v>
      </c>
      <c r="M56" s="113">
        <v>0</v>
      </c>
      <c r="N56" s="114">
        <v>0</v>
      </c>
      <c r="O56" s="214">
        <v>0</v>
      </c>
      <c r="P56" s="207">
        <v>0</v>
      </c>
      <c r="Q56" s="217">
        <v>0</v>
      </c>
      <c r="R56" s="112">
        <v>0</v>
      </c>
      <c r="S56" s="113">
        <v>0</v>
      </c>
      <c r="T56" s="114">
        <v>0</v>
      </c>
      <c r="U56" s="210">
        <f>H56+K56+T56+N56+Q56</f>
        <v>168.8</v>
      </c>
      <c r="V56" s="119"/>
    </row>
    <row r="57" spans="1:22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213">
        <v>1</v>
      </c>
      <c r="J57" s="215"/>
      <c r="K57" s="212">
        <f>K56</f>
        <v>168.8</v>
      </c>
      <c r="L57" s="149">
        <v>0</v>
      </c>
      <c r="M57" s="150"/>
      <c r="N57" s="151">
        <f>N56</f>
        <v>0</v>
      </c>
      <c r="O57" s="213">
        <v>0</v>
      </c>
      <c r="P57" s="215"/>
      <c r="Q57" s="212">
        <f>Q56</f>
        <v>0</v>
      </c>
      <c r="R57" s="149">
        <v>0</v>
      </c>
      <c r="S57" s="150"/>
      <c r="T57" s="151">
        <f>T56</f>
        <v>0</v>
      </c>
      <c r="U57" s="222">
        <f>SUM(U56)</f>
        <v>168.8</v>
      </c>
      <c r="V57" s="152"/>
    </row>
    <row r="58" spans="1:22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214"/>
      <c r="P58" s="207"/>
      <c r="Q58" s="217"/>
      <c r="R58" s="112"/>
      <c r="S58" s="113"/>
      <c r="T58" s="114"/>
      <c r="U58" s="114"/>
      <c r="V58" s="119"/>
    </row>
    <row r="59" spans="1:22" s="3" customFormat="1" ht="106.5" customHeight="1">
      <c r="A59" s="134" t="s">
        <v>147</v>
      </c>
      <c r="B59" s="72" t="s">
        <v>131</v>
      </c>
      <c r="C59" s="246" t="s">
        <v>431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214" t="s">
        <v>441</v>
      </c>
      <c r="J59" s="207" t="s">
        <v>440</v>
      </c>
      <c r="K59" s="217">
        <v>16</v>
      </c>
      <c r="L59" s="112">
        <v>0</v>
      </c>
      <c r="M59" s="113">
        <v>0</v>
      </c>
      <c r="N59" s="114">
        <v>0</v>
      </c>
      <c r="O59" s="214">
        <v>0</v>
      </c>
      <c r="P59" s="207">
        <v>0</v>
      </c>
      <c r="Q59" s="217">
        <v>0</v>
      </c>
      <c r="R59" s="112">
        <v>0</v>
      </c>
      <c r="S59" s="113">
        <v>0</v>
      </c>
      <c r="T59" s="114">
        <v>0</v>
      </c>
      <c r="U59" s="115">
        <f>H59+K59+T59+N59+Q59</f>
        <v>16</v>
      </c>
      <c r="V59" s="119"/>
    </row>
    <row r="60" spans="1:22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213">
        <v>2</v>
      </c>
      <c r="J60" s="215"/>
      <c r="K60" s="212">
        <f>K59</f>
        <v>16</v>
      </c>
      <c r="L60" s="149">
        <v>0</v>
      </c>
      <c r="M60" s="150"/>
      <c r="N60" s="151">
        <f>N59</f>
        <v>0</v>
      </c>
      <c r="O60" s="213">
        <v>0</v>
      </c>
      <c r="P60" s="215"/>
      <c r="Q60" s="212">
        <f>Q59</f>
        <v>0</v>
      </c>
      <c r="R60" s="149">
        <v>0</v>
      </c>
      <c r="S60" s="150"/>
      <c r="T60" s="151">
        <f>T59</f>
        <v>0</v>
      </c>
      <c r="U60" s="167">
        <f>SUM(U59)</f>
        <v>16</v>
      </c>
      <c r="V60" s="152"/>
    </row>
    <row r="61" spans="1:22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214"/>
      <c r="P61" s="207"/>
      <c r="Q61" s="217"/>
      <c r="R61" s="112"/>
      <c r="S61" s="113"/>
      <c r="T61" s="114"/>
      <c r="U61" s="114"/>
      <c r="V61" s="119"/>
    </row>
    <row r="62" spans="1:22" s="3" customFormat="1" ht="105.75" customHeight="1">
      <c r="A62" s="134" t="s">
        <v>205</v>
      </c>
      <c r="B62" s="72" t="s">
        <v>131</v>
      </c>
      <c r="C62" s="135" t="s">
        <v>426</v>
      </c>
      <c r="D62" s="113" t="s">
        <v>70</v>
      </c>
      <c r="E62" s="135" t="s">
        <v>69</v>
      </c>
      <c r="F62" s="112" t="s">
        <v>416</v>
      </c>
      <c r="G62" s="113" t="s">
        <v>427</v>
      </c>
      <c r="H62" s="114">
        <v>358</v>
      </c>
      <c r="I62" s="214">
        <v>0</v>
      </c>
      <c r="J62" s="207">
        <v>0</v>
      </c>
      <c r="K62" s="217">
        <v>0</v>
      </c>
      <c r="L62" s="112" t="s">
        <v>331</v>
      </c>
      <c r="M62" s="113" t="s">
        <v>355</v>
      </c>
      <c r="N62" s="114">
        <v>417</v>
      </c>
      <c r="O62" s="214" t="s">
        <v>374</v>
      </c>
      <c r="P62" s="207" t="s">
        <v>355</v>
      </c>
      <c r="Q62" s="217">
        <v>417</v>
      </c>
      <c r="R62" s="112">
        <v>0</v>
      </c>
      <c r="S62" s="113">
        <v>0</v>
      </c>
      <c r="T62" s="114">
        <v>0</v>
      </c>
      <c r="U62" s="210">
        <f>H62+K62+T62+N62+Q62</f>
        <v>1192</v>
      </c>
      <c r="V62" s="119"/>
    </row>
    <row r="63" spans="1:22" s="153" customFormat="1">
      <c r="A63" s="134" t="s">
        <v>206</v>
      </c>
      <c r="B63" s="147" t="s">
        <v>123</v>
      </c>
      <c r="C63" s="148"/>
      <c r="D63" s="148"/>
      <c r="E63" s="148"/>
      <c r="F63" s="149">
        <v>3</v>
      </c>
      <c r="G63" s="150"/>
      <c r="H63" s="151">
        <f>H62</f>
        <v>358</v>
      </c>
      <c r="I63" s="213">
        <v>0</v>
      </c>
      <c r="J63" s="215"/>
      <c r="K63" s="212">
        <f>K62</f>
        <v>0</v>
      </c>
      <c r="L63" s="149">
        <v>2</v>
      </c>
      <c r="M63" s="150"/>
      <c r="N63" s="151">
        <f>N62</f>
        <v>417</v>
      </c>
      <c r="O63" s="213">
        <v>2</v>
      </c>
      <c r="P63" s="215"/>
      <c r="Q63" s="212">
        <f>Q62</f>
        <v>417</v>
      </c>
      <c r="R63" s="149">
        <v>0</v>
      </c>
      <c r="S63" s="150"/>
      <c r="T63" s="151">
        <f>T62</f>
        <v>0</v>
      </c>
      <c r="U63" s="167">
        <f>SUM(U62)</f>
        <v>1192</v>
      </c>
      <c r="V63" s="152"/>
    </row>
    <row r="64" spans="1:22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214"/>
      <c r="P64" s="207"/>
      <c r="Q64" s="217"/>
      <c r="R64" s="112"/>
      <c r="S64" s="113"/>
      <c r="T64" s="114"/>
      <c r="U64" s="114"/>
      <c r="V64" s="119"/>
    </row>
    <row r="65" spans="1:35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112">
        <v>0</v>
      </c>
      <c r="J65" s="113">
        <v>0</v>
      </c>
      <c r="K65" s="114">
        <v>0</v>
      </c>
      <c r="L65" s="112">
        <v>0</v>
      </c>
      <c r="M65" s="113">
        <v>0</v>
      </c>
      <c r="N65" s="114">
        <v>0</v>
      </c>
      <c r="O65" s="214">
        <v>0</v>
      </c>
      <c r="P65" s="207">
        <v>0</v>
      </c>
      <c r="Q65" s="217">
        <v>0</v>
      </c>
      <c r="R65" s="112">
        <v>0</v>
      </c>
      <c r="S65" s="113">
        <v>0</v>
      </c>
      <c r="T65" s="114">
        <v>0</v>
      </c>
      <c r="U65" s="115">
        <f>H65+K65+T65+N65+Q65</f>
        <v>0</v>
      </c>
      <c r="V65" s="119"/>
    </row>
    <row r="66" spans="1:35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151">
        <f>K65</f>
        <v>0</v>
      </c>
      <c r="L66" s="149">
        <v>0</v>
      </c>
      <c r="M66" s="149"/>
      <c r="N66" s="151">
        <f>N65</f>
        <v>0</v>
      </c>
      <c r="O66" s="213">
        <v>0</v>
      </c>
      <c r="P66" s="213"/>
      <c r="Q66" s="212">
        <f>Q65</f>
        <v>0</v>
      </c>
      <c r="R66" s="149">
        <v>0</v>
      </c>
      <c r="S66" s="149"/>
      <c r="T66" s="151">
        <f>T65</f>
        <v>0</v>
      </c>
      <c r="U66" s="167">
        <f>SUM(U65)</f>
        <v>0</v>
      </c>
      <c r="V66" s="152"/>
    </row>
    <row r="67" spans="1:35" s="153" customFormat="1" ht="69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214">
        <v>0</v>
      </c>
      <c r="P67" s="207">
        <v>0</v>
      </c>
      <c r="Q67" s="217">
        <v>0</v>
      </c>
      <c r="R67" s="112">
        <v>0</v>
      </c>
      <c r="S67" s="113">
        <v>0</v>
      </c>
      <c r="T67" s="114">
        <v>0</v>
      </c>
      <c r="U67" s="115">
        <f>H67+K67+T67+N67+Q67</f>
        <v>0</v>
      </c>
      <c r="V67" s="169"/>
    </row>
    <row r="68" spans="1:35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213"/>
      <c r="P68" s="213"/>
      <c r="Q68" s="212">
        <f>Q67</f>
        <v>0</v>
      </c>
      <c r="R68" s="149"/>
      <c r="S68" s="149"/>
      <c r="T68" s="151">
        <f>T67</f>
        <v>0</v>
      </c>
      <c r="U68" s="167">
        <f>U67</f>
        <v>0</v>
      </c>
      <c r="V68" s="152"/>
    </row>
    <row r="69" spans="1:35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218">
        <f>H26+H31+H43+H49+H54+H38+H60+H57+H63+H66+H68</f>
        <v>1731.1</v>
      </c>
      <c r="I69" s="172"/>
      <c r="J69" s="173"/>
      <c r="K69" s="171">
        <f>K26+K31+K43+K49+K54+K38+K60+K57+K63+K66+K68</f>
        <v>844</v>
      </c>
      <c r="L69" s="172"/>
      <c r="M69" s="172"/>
      <c r="N69" s="171">
        <f>N26+N31+N43+N49+N54+N38+N60+N57+N63+N66+N68</f>
        <v>844</v>
      </c>
      <c r="O69" s="234"/>
      <c r="P69" s="234"/>
      <c r="Q69" s="218">
        <f>Q26+Q31+Q43+Q49+Q54+Q38+Q60+Q57+Q63+Q66+Q68</f>
        <v>844</v>
      </c>
      <c r="R69" s="172"/>
      <c r="S69" s="172"/>
      <c r="T69" s="171">
        <f>T26+T31+T43+T49+T54+T38+T60+T57+T63+T66</f>
        <v>0</v>
      </c>
      <c r="U69" s="218">
        <f>U26+U31+U43+U49+U54+U38+U60+U57+U63+U66+U68</f>
        <v>4263.1000000000004</v>
      </c>
      <c r="V69" s="119"/>
    </row>
    <row r="70" spans="1:35" s="179" customFormat="1" ht="18.7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219">
        <f>H71+H73+H74+H75+H77+H79+H76+H78</f>
        <v>2331.1</v>
      </c>
      <c r="I70" s="175"/>
      <c r="J70" s="176"/>
      <c r="K70" s="177">
        <f>K71+K73+K74+K75+K77+K79+K76+K78</f>
        <v>7644</v>
      </c>
      <c r="L70" s="175"/>
      <c r="M70" s="175"/>
      <c r="N70" s="166">
        <f>N71+N73+N74+N75+N77+N79+N76+N78</f>
        <v>2640</v>
      </c>
      <c r="O70" s="235"/>
      <c r="P70" s="235"/>
      <c r="Q70" s="219">
        <f>Q71+Q73+Q74+Q75+Q77+Q79+Q76+Q78</f>
        <v>2640</v>
      </c>
      <c r="R70" s="175"/>
      <c r="S70" s="175"/>
      <c r="T70" s="219">
        <f>T71+T73+T74+T75+T77+T79+T76+T78</f>
        <v>4700</v>
      </c>
      <c r="U70" s="219">
        <f>T70+N70+K70+H70</f>
        <v>17315.099999999999</v>
      </c>
      <c r="V70" s="178"/>
    </row>
    <row r="71" spans="1:35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114">
        <f>H15</f>
        <v>600</v>
      </c>
      <c r="I71" s="214"/>
      <c r="J71" s="207"/>
      <c r="K71" s="217">
        <f>K15</f>
        <v>6800</v>
      </c>
      <c r="L71" s="214"/>
      <c r="M71" s="214"/>
      <c r="N71" s="217">
        <f>N15</f>
        <v>1796</v>
      </c>
      <c r="O71" s="214"/>
      <c r="P71" s="214"/>
      <c r="Q71" s="217">
        <f>Q15</f>
        <v>1796</v>
      </c>
      <c r="R71" s="112"/>
      <c r="S71" s="112"/>
      <c r="T71" s="217">
        <f>T15</f>
        <v>4700</v>
      </c>
      <c r="U71" s="210">
        <f>H71+K71+N71+Q71+T71</f>
        <v>15692</v>
      </c>
      <c r="V71" s="183"/>
    </row>
    <row r="72" spans="1:35" s="184" customFormat="1" ht="26.25" customHeight="1">
      <c r="A72" s="134" t="s">
        <v>153</v>
      </c>
      <c r="B72" s="141" t="s">
        <v>373</v>
      </c>
      <c r="C72" s="180"/>
      <c r="D72" s="181"/>
      <c r="E72" s="181"/>
      <c r="F72" s="112"/>
      <c r="G72" s="112"/>
      <c r="H72" s="114">
        <f>H16</f>
        <v>0</v>
      </c>
      <c r="I72" s="214"/>
      <c r="J72" s="207"/>
      <c r="K72" s="114">
        <f>K16</f>
        <v>0</v>
      </c>
      <c r="L72" s="112"/>
      <c r="M72" s="112"/>
      <c r="N72" s="114">
        <f>N16</f>
        <v>0</v>
      </c>
      <c r="O72" s="214"/>
      <c r="P72" s="214"/>
      <c r="Q72" s="217">
        <f>Q16</f>
        <v>0</v>
      </c>
      <c r="R72" s="112"/>
      <c r="S72" s="112"/>
      <c r="T72" s="114">
        <f>T16</f>
        <v>685</v>
      </c>
      <c r="U72" s="115">
        <f t="shared" ref="U72:U79" si="1">H72+K72+N72+Q72+T72</f>
        <v>685</v>
      </c>
      <c r="V72" s="183"/>
    </row>
    <row r="73" spans="1:35" s="3" customFormat="1" ht="25.5">
      <c r="A73" s="134" t="s">
        <v>154</v>
      </c>
      <c r="B73" s="72" t="s">
        <v>87</v>
      </c>
      <c r="C73" s="172"/>
      <c r="D73" s="155"/>
      <c r="E73" s="155"/>
      <c r="F73" s="159"/>
      <c r="G73" s="159"/>
      <c r="H73" s="115">
        <f>H20+H28+H33+H40+H45+H51</f>
        <v>596</v>
      </c>
      <c r="I73" s="159"/>
      <c r="J73" s="160"/>
      <c r="K73" s="115">
        <f>K20+K28+K33+K40+K45+K51</f>
        <v>427</v>
      </c>
      <c r="L73" s="159"/>
      <c r="M73" s="159"/>
      <c r="N73" s="115">
        <f>N20+N28+N33+N40+N45+N51</f>
        <v>427</v>
      </c>
      <c r="O73" s="227"/>
      <c r="P73" s="227"/>
      <c r="Q73" s="210">
        <f>Q20+Q28+Q33+Q40+Q45+Q51</f>
        <v>427</v>
      </c>
      <c r="R73" s="159"/>
      <c r="S73" s="159"/>
      <c r="T73" s="115">
        <f>T20+T28+T33+T40+T45+T51</f>
        <v>0</v>
      </c>
      <c r="U73" s="115">
        <f t="shared" si="1"/>
        <v>1877</v>
      </c>
      <c r="V73" s="119"/>
    </row>
    <row r="74" spans="1:35" s="3" customFormat="1" ht="25.5">
      <c r="A74" s="134" t="s">
        <v>155</v>
      </c>
      <c r="B74" s="72" t="s">
        <v>88</v>
      </c>
      <c r="C74" s="172"/>
      <c r="D74" s="155"/>
      <c r="E74" s="155"/>
      <c r="F74" s="159"/>
      <c r="G74" s="159"/>
      <c r="H74" s="115">
        <f>H21+H29+H34+H41+H47+H52</f>
        <v>0</v>
      </c>
      <c r="I74" s="159"/>
      <c r="J74" s="160"/>
      <c r="K74" s="185">
        <f>K21+K29+K34+K41+K47+K52</f>
        <v>0</v>
      </c>
      <c r="L74" s="159"/>
      <c r="M74" s="159"/>
      <c r="N74" s="115">
        <f>N21+N29+N34+N41+N47+N52</f>
        <v>0</v>
      </c>
      <c r="O74" s="227"/>
      <c r="P74" s="227"/>
      <c r="Q74" s="210">
        <f>Q21+Q29+Q34+Q41+Q47+Q52</f>
        <v>0</v>
      </c>
      <c r="R74" s="159"/>
      <c r="S74" s="159"/>
      <c r="T74" s="115">
        <f>T21+T29+T34+T41+T47+T52</f>
        <v>0</v>
      </c>
      <c r="U74" s="115">
        <f t="shared" si="1"/>
        <v>0</v>
      </c>
      <c r="V74" s="119"/>
    </row>
    <row r="75" spans="1:35" s="3" customFormat="1" ht="38.25">
      <c r="A75" s="134" t="s">
        <v>194</v>
      </c>
      <c r="B75" s="72" t="s">
        <v>428</v>
      </c>
      <c r="C75" s="172"/>
      <c r="D75" s="155"/>
      <c r="E75" s="155"/>
      <c r="F75" s="159"/>
      <c r="G75" s="159"/>
      <c r="H75" s="115">
        <f>H22+H30+H35+H42+H46+H56+H62+H65+H53+H67+H59</f>
        <v>922.1</v>
      </c>
      <c r="I75" s="159"/>
      <c r="J75" s="160"/>
      <c r="K75" s="115">
        <f>K22+K30+K35+K42+K46+K56+K62+K65+K53+K67+K59</f>
        <v>417</v>
      </c>
      <c r="L75" s="159"/>
      <c r="M75" s="159"/>
      <c r="N75" s="115">
        <f>N22+N30+N35+N42+N46+N56+N62+N65+N53+N67+N59</f>
        <v>417</v>
      </c>
      <c r="O75" s="227"/>
      <c r="P75" s="227"/>
      <c r="Q75" s="210">
        <f>Q22+Q30+Q35+Q42+Q46+Q56+Q62+Q65+Q53+Q67+Q59</f>
        <v>417</v>
      </c>
      <c r="R75" s="159"/>
      <c r="S75" s="159"/>
      <c r="T75" s="115">
        <f>T22+T30+T35+T42+T46+T56+T62+T65+T53+T67+T59</f>
        <v>0</v>
      </c>
      <c r="U75" s="115">
        <f t="shared" si="1"/>
        <v>2173.1</v>
      </c>
      <c r="V75" s="119"/>
    </row>
    <row r="76" spans="1:35" s="3" customFormat="1" ht="40.5" customHeight="1">
      <c r="A76" s="134" t="s">
        <v>214</v>
      </c>
      <c r="B76" s="72" t="s">
        <v>318</v>
      </c>
      <c r="C76" s="155"/>
      <c r="D76" s="155"/>
      <c r="E76" s="155"/>
      <c r="F76" s="159"/>
      <c r="G76" s="159"/>
      <c r="H76" s="115">
        <f>H23</f>
        <v>101</v>
      </c>
      <c r="I76" s="159"/>
      <c r="J76" s="160"/>
      <c r="K76" s="185">
        <f>K23</f>
        <v>0</v>
      </c>
      <c r="L76" s="159"/>
      <c r="M76" s="159"/>
      <c r="N76" s="115">
        <f>N23</f>
        <v>0</v>
      </c>
      <c r="O76" s="227"/>
      <c r="P76" s="227"/>
      <c r="Q76" s="210">
        <f>Q23</f>
        <v>0</v>
      </c>
      <c r="R76" s="159"/>
      <c r="S76" s="159"/>
      <c r="T76" s="115">
        <f>T23</f>
        <v>0</v>
      </c>
      <c r="U76" s="115">
        <f t="shared" si="1"/>
        <v>101</v>
      </c>
      <c r="V76" s="119"/>
    </row>
    <row r="77" spans="1:35" s="3" customFormat="1" ht="37.5" customHeight="1">
      <c r="A77" s="134" t="s">
        <v>215</v>
      </c>
      <c r="B77" s="72" t="s">
        <v>90</v>
      </c>
      <c r="C77" s="155"/>
      <c r="D77" s="155"/>
      <c r="E77" s="155"/>
      <c r="F77" s="159"/>
      <c r="G77" s="159"/>
      <c r="H77" s="115">
        <f>H25</f>
        <v>0</v>
      </c>
      <c r="I77" s="159"/>
      <c r="J77" s="160"/>
      <c r="K77" s="185">
        <f>K25</f>
        <v>0</v>
      </c>
      <c r="L77" s="159"/>
      <c r="M77" s="159"/>
      <c r="N77" s="115">
        <f>N25</f>
        <v>0</v>
      </c>
      <c r="O77" s="227"/>
      <c r="P77" s="227"/>
      <c r="Q77" s="210">
        <f>Q25</f>
        <v>0</v>
      </c>
      <c r="R77" s="159"/>
      <c r="S77" s="159"/>
      <c r="T77" s="115">
        <f>T25</f>
        <v>0</v>
      </c>
      <c r="U77" s="115">
        <f t="shared" si="1"/>
        <v>0</v>
      </c>
      <c r="V77" s="119"/>
    </row>
    <row r="78" spans="1:35" s="3" customFormat="1" ht="25.5">
      <c r="A78" s="134" t="s">
        <v>216</v>
      </c>
      <c r="B78" s="72" t="s">
        <v>181</v>
      </c>
      <c r="C78" s="155"/>
      <c r="D78" s="155"/>
      <c r="E78" s="155"/>
      <c r="F78" s="159"/>
      <c r="G78" s="159"/>
      <c r="H78" s="115">
        <f>H24</f>
        <v>0</v>
      </c>
      <c r="I78" s="159"/>
      <c r="J78" s="160"/>
      <c r="K78" s="185">
        <f>K24</f>
        <v>0</v>
      </c>
      <c r="L78" s="159"/>
      <c r="M78" s="159"/>
      <c r="N78" s="115">
        <f>N24</f>
        <v>0</v>
      </c>
      <c r="O78" s="227"/>
      <c r="P78" s="227"/>
      <c r="Q78" s="210">
        <f>Q24</f>
        <v>0</v>
      </c>
      <c r="R78" s="159"/>
      <c r="S78" s="159"/>
      <c r="T78" s="115">
        <f>T24</f>
        <v>0</v>
      </c>
      <c r="U78" s="115">
        <f t="shared" si="1"/>
        <v>0</v>
      </c>
      <c r="V78" s="119"/>
    </row>
    <row r="79" spans="1:35" s="3" customFormat="1" ht="25.5">
      <c r="A79" s="134" t="s">
        <v>380</v>
      </c>
      <c r="B79" s="72" t="s">
        <v>442</v>
      </c>
      <c r="C79" s="155"/>
      <c r="D79" s="155"/>
      <c r="E79" s="155"/>
      <c r="F79" s="159"/>
      <c r="G79" s="159"/>
      <c r="H79" s="210">
        <f>H37</f>
        <v>112</v>
      </c>
      <c r="I79" s="159"/>
      <c r="J79" s="160"/>
      <c r="K79" s="185">
        <f>K37</f>
        <v>0</v>
      </c>
      <c r="L79" s="159"/>
      <c r="M79" s="159"/>
      <c r="N79" s="115">
        <f>N37</f>
        <v>0</v>
      </c>
      <c r="O79" s="227"/>
      <c r="P79" s="227"/>
      <c r="Q79" s="210">
        <f>Q37</f>
        <v>0</v>
      </c>
      <c r="R79" s="159"/>
      <c r="S79" s="159"/>
      <c r="T79" s="115">
        <f>T37</f>
        <v>0</v>
      </c>
      <c r="U79" s="210">
        <f t="shared" si="1"/>
        <v>112</v>
      </c>
      <c r="V79" s="119"/>
    </row>
    <row r="80" spans="1:35" s="3" customFormat="1" ht="41.25" hidden="1" customHeight="1">
      <c r="A80" s="121" t="s">
        <v>320</v>
      </c>
      <c r="B80" s="471" t="s">
        <v>179</v>
      </c>
      <c r="C80" s="472"/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2"/>
      <c r="R80" s="472"/>
      <c r="S80" s="472"/>
      <c r="T80" s="472"/>
      <c r="U80" s="473"/>
      <c r="V80" s="123"/>
      <c r="W80" s="124"/>
      <c r="X80" s="124"/>
      <c r="Y80" s="124"/>
      <c r="Z80" s="124"/>
      <c r="AA80" s="124"/>
      <c r="AB80" s="124"/>
      <c r="AC80" s="125"/>
      <c r="AD80" s="125"/>
      <c r="AE80" s="125"/>
      <c r="AF80" s="125"/>
      <c r="AG80" s="125"/>
      <c r="AH80" s="126"/>
      <c r="AI80" s="126"/>
    </row>
    <row r="81" spans="1:37" s="3" customFormat="1" ht="82.5" hidden="1" customHeight="1">
      <c r="A81" s="134" t="s">
        <v>160</v>
      </c>
      <c r="B81" s="186" t="s">
        <v>156</v>
      </c>
      <c r="C81" s="135" t="s">
        <v>157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12">
        <v>0</v>
      </c>
      <c r="S81" s="112">
        <v>0</v>
      </c>
      <c r="T81" s="182">
        <v>0</v>
      </c>
      <c r="U81" s="187">
        <f>H81+K81+T81</f>
        <v>0</v>
      </c>
      <c r="V81" s="123" t="s">
        <v>198</v>
      </c>
      <c r="W81" s="124"/>
      <c r="X81" s="124"/>
      <c r="Y81" s="124"/>
      <c r="Z81" s="124"/>
      <c r="AA81" s="124"/>
      <c r="AB81" s="124"/>
      <c r="AC81" s="125"/>
      <c r="AD81" s="125"/>
      <c r="AE81" s="125"/>
      <c r="AF81" s="125"/>
      <c r="AG81" s="125"/>
      <c r="AH81" s="126"/>
      <c r="AI81" s="126"/>
    </row>
    <row r="82" spans="1:37" s="3" customFormat="1" ht="60.75" hidden="1" customHeight="1">
      <c r="A82" s="134" t="s">
        <v>161</v>
      </c>
      <c r="B82" s="186" t="s">
        <v>158</v>
      </c>
      <c r="C82" s="135" t="s">
        <v>76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87">
        <f>H82+K82+T82+N82</f>
        <v>0</v>
      </c>
      <c r="V82" s="123" t="s">
        <v>197</v>
      </c>
      <c r="W82" s="124"/>
      <c r="X82" s="124"/>
      <c r="Y82" s="124"/>
      <c r="Z82" s="124"/>
      <c r="AA82" s="124"/>
      <c r="AB82" s="124"/>
      <c r="AC82" s="125"/>
      <c r="AD82" s="125"/>
      <c r="AE82" s="125"/>
      <c r="AF82" s="125"/>
      <c r="AG82" s="125"/>
      <c r="AH82" s="126"/>
      <c r="AI82" s="126"/>
    </row>
    <row r="83" spans="1:37" s="3" customFormat="1" ht="70.5" hidden="1" customHeight="1">
      <c r="A83" s="134" t="s">
        <v>162</v>
      </c>
      <c r="B83" s="186" t="s">
        <v>159</v>
      </c>
      <c r="C83" s="135" t="s">
        <v>181</v>
      </c>
      <c r="D83" s="113" t="s">
        <v>70</v>
      </c>
      <c r="E83" s="135" t="s">
        <v>69</v>
      </c>
      <c r="F83" s="112">
        <v>0</v>
      </c>
      <c r="G83" s="112">
        <v>0</v>
      </c>
      <c r="H83" s="182">
        <v>0</v>
      </c>
      <c r="I83" s="112">
        <v>0</v>
      </c>
      <c r="J83" s="112">
        <v>0</v>
      </c>
      <c r="K83" s="182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87">
        <f>H83+K83+T83+N83</f>
        <v>0</v>
      </c>
      <c r="V83" s="123" t="s">
        <v>198</v>
      </c>
      <c r="W83" s="124"/>
      <c r="X83" s="124"/>
      <c r="Y83" s="124"/>
      <c r="Z83" s="124"/>
      <c r="AA83" s="124"/>
      <c r="AB83" s="124"/>
      <c r="AC83" s="125"/>
      <c r="AD83" s="125"/>
      <c r="AE83" s="125"/>
      <c r="AF83" s="125"/>
      <c r="AG83" s="125"/>
      <c r="AH83" s="126"/>
      <c r="AI83" s="126"/>
    </row>
    <row r="84" spans="1:37" s="153" customFormat="1" ht="33.75" hidden="1" customHeight="1">
      <c r="A84" s="134" t="s">
        <v>163</v>
      </c>
      <c r="B84" s="469" t="s">
        <v>174</v>
      </c>
      <c r="C84" s="470"/>
      <c r="D84" s="188"/>
      <c r="E84" s="188"/>
      <c r="F84" s="188"/>
      <c r="G84" s="188"/>
      <c r="H84" s="189">
        <f>H85+H86+H87</f>
        <v>0</v>
      </c>
      <c r="I84" s="188"/>
      <c r="J84" s="188"/>
      <c r="K84" s="189">
        <f>K85+K86+K87</f>
        <v>0</v>
      </c>
      <c r="L84" s="188"/>
      <c r="M84" s="188"/>
      <c r="N84" s="189">
        <f>N85+N86+N87</f>
        <v>0</v>
      </c>
      <c r="O84" s="188"/>
      <c r="P84" s="188"/>
      <c r="Q84" s="189">
        <f>Q85+Q86+Q87</f>
        <v>0</v>
      </c>
      <c r="R84" s="188"/>
      <c r="S84" s="188"/>
      <c r="T84" s="189">
        <f>T85+T86+T87</f>
        <v>0</v>
      </c>
      <c r="U84" s="190">
        <f>H84+K84+T84+N84</f>
        <v>0</v>
      </c>
      <c r="V84" s="191"/>
      <c r="W84" s="192"/>
      <c r="X84" s="192"/>
      <c r="Y84" s="192"/>
      <c r="Z84" s="192"/>
      <c r="AA84" s="192"/>
      <c r="AB84" s="192"/>
      <c r="AC84" s="193"/>
      <c r="AD84" s="193"/>
      <c r="AE84" s="193"/>
      <c r="AF84" s="193"/>
      <c r="AG84" s="193"/>
      <c r="AH84" s="194"/>
      <c r="AI84" s="194"/>
    </row>
    <row r="85" spans="1:37" s="3" customFormat="1" ht="24.75" hidden="1" customHeight="1">
      <c r="A85" s="134" t="s">
        <v>168</v>
      </c>
      <c r="B85" s="135" t="s">
        <v>157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6"/>
      <c r="S85" s="196"/>
      <c r="T85" s="197">
        <f>T81</f>
        <v>0</v>
      </c>
      <c r="U85" s="187">
        <f>H85+K85+T85</f>
        <v>0</v>
      </c>
      <c r="V85" s="123"/>
      <c r="W85" s="124"/>
      <c r="X85" s="124"/>
      <c r="Y85" s="124"/>
      <c r="Z85" s="124"/>
      <c r="AA85" s="124"/>
      <c r="AB85" s="124"/>
      <c r="AC85" s="125"/>
      <c r="AD85" s="125"/>
      <c r="AE85" s="125"/>
      <c r="AF85" s="125"/>
      <c r="AG85" s="125"/>
      <c r="AH85" s="126"/>
      <c r="AI85" s="126"/>
    </row>
    <row r="86" spans="1:37" s="3" customFormat="1" ht="24" hidden="1" customHeight="1">
      <c r="A86" s="134" t="s">
        <v>169</v>
      </c>
      <c r="B86" s="135" t="s">
        <v>76</v>
      </c>
      <c r="C86" s="195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97">
        <f>U82</f>
        <v>0</v>
      </c>
      <c r="V86" s="123"/>
      <c r="W86" s="124"/>
      <c r="X86" s="124"/>
      <c r="Y86" s="124"/>
      <c r="Z86" s="124"/>
      <c r="AA86" s="124"/>
      <c r="AB86" s="124"/>
      <c r="AC86" s="125"/>
      <c r="AD86" s="125"/>
      <c r="AE86" s="125"/>
      <c r="AF86" s="125"/>
      <c r="AG86" s="125"/>
      <c r="AH86" s="126"/>
      <c r="AI86" s="126"/>
    </row>
    <row r="87" spans="1:37" s="3" customFormat="1" ht="32.25" hidden="1" customHeight="1">
      <c r="A87" s="134" t="s">
        <v>170</v>
      </c>
      <c r="B87" s="135" t="s">
        <v>181</v>
      </c>
      <c r="C87" s="196"/>
      <c r="D87" s="196"/>
      <c r="E87" s="196"/>
      <c r="F87" s="196"/>
      <c r="G87" s="196"/>
      <c r="H87" s="197">
        <f>H83</f>
        <v>0</v>
      </c>
      <c r="I87" s="196"/>
      <c r="J87" s="196"/>
      <c r="K87" s="19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6">
        <f>T83</f>
        <v>0</v>
      </c>
      <c r="U87" s="196">
        <f>U83</f>
        <v>0</v>
      </c>
      <c r="V87" s="123"/>
      <c r="W87" s="124"/>
      <c r="X87" s="124"/>
      <c r="Y87" s="124"/>
      <c r="Z87" s="124"/>
      <c r="AA87" s="124"/>
      <c r="AB87" s="124"/>
      <c r="AC87" s="125"/>
      <c r="AD87" s="125"/>
      <c r="AE87" s="125"/>
      <c r="AF87" s="125"/>
      <c r="AG87" s="125"/>
      <c r="AH87" s="126"/>
      <c r="AI87" s="126"/>
    </row>
    <row r="88" spans="1:37" s="3" customFormat="1" ht="18.75" customHeight="1">
      <c r="A88" s="121" t="s">
        <v>217</v>
      </c>
      <c r="B88" s="461" t="s">
        <v>218</v>
      </c>
      <c r="C88" s="462"/>
      <c r="D88" s="462"/>
      <c r="E88" s="462"/>
      <c r="F88" s="462"/>
      <c r="G88" s="462"/>
      <c r="H88" s="462"/>
      <c r="I88" s="462"/>
      <c r="J88" s="462"/>
      <c r="K88" s="462"/>
      <c r="L88" s="462"/>
      <c r="M88" s="462"/>
      <c r="N88" s="462"/>
      <c r="O88" s="462"/>
      <c r="P88" s="462"/>
      <c r="Q88" s="462"/>
      <c r="R88" s="462"/>
      <c r="S88" s="462"/>
      <c r="T88" s="462"/>
      <c r="U88" s="463"/>
      <c r="V88" s="123"/>
      <c r="W88" s="124"/>
      <c r="X88" s="124"/>
      <c r="Y88" s="124"/>
      <c r="Z88" s="124"/>
      <c r="AA88" s="124"/>
      <c r="AB88" s="124"/>
      <c r="AC88" s="125"/>
      <c r="AD88" s="125"/>
      <c r="AE88" s="125"/>
      <c r="AF88" s="125"/>
      <c r="AG88" s="125"/>
      <c r="AH88" s="126"/>
      <c r="AI88" s="126"/>
    </row>
    <row r="89" spans="1:37" s="3" customFormat="1" ht="123" customHeight="1">
      <c r="A89" s="134" t="s">
        <v>160</v>
      </c>
      <c r="B89" s="198" t="s">
        <v>176</v>
      </c>
      <c r="C89" s="141" t="s">
        <v>171</v>
      </c>
      <c r="D89" s="113" t="s">
        <v>70</v>
      </c>
      <c r="E89" s="135" t="s">
        <v>69</v>
      </c>
      <c r="F89" s="199" t="s">
        <v>332</v>
      </c>
      <c r="G89" s="113" t="s">
        <v>336</v>
      </c>
      <c r="H89" s="182">
        <f>4926-160-20</f>
        <v>4746</v>
      </c>
      <c r="I89" s="199" t="s">
        <v>333</v>
      </c>
      <c r="J89" s="113" t="s">
        <v>251</v>
      </c>
      <c r="K89" s="182">
        <v>4926</v>
      </c>
      <c r="L89" s="199" t="s">
        <v>333</v>
      </c>
      <c r="M89" s="113" t="s">
        <v>251</v>
      </c>
      <c r="N89" s="182">
        <v>4926</v>
      </c>
      <c r="O89" s="236" t="s">
        <v>375</v>
      </c>
      <c r="P89" s="207" t="s">
        <v>251</v>
      </c>
      <c r="Q89" s="205">
        <v>4926</v>
      </c>
      <c r="R89" s="199" t="s">
        <v>334</v>
      </c>
      <c r="S89" s="113" t="s">
        <v>251</v>
      </c>
      <c r="T89" s="205">
        <v>14778</v>
      </c>
      <c r="U89" s="115">
        <f>H89+K89+N89+Q89+T89</f>
        <v>34302</v>
      </c>
      <c r="V89" s="119"/>
    </row>
    <row r="90" spans="1:37" s="3" customFormat="1" ht="80.25" hidden="1" customHeight="1">
      <c r="A90" s="134" t="s">
        <v>161</v>
      </c>
      <c r="B90" s="200" t="s">
        <v>182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182">
        <v>0</v>
      </c>
      <c r="I90" s="159">
        <v>0</v>
      </c>
      <c r="J90" s="159">
        <v>0</v>
      </c>
      <c r="K90" s="182">
        <v>0</v>
      </c>
      <c r="L90" s="159">
        <v>0</v>
      </c>
      <c r="M90" s="159">
        <v>0</v>
      </c>
      <c r="N90" s="182">
        <v>0</v>
      </c>
      <c r="O90" s="227">
        <v>0</v>
      </c>
      <c r="P90" s="227">
        <v>0</v>
      </c>
      <c r="Q90" s="205">
        <v>0</v>
      </c>
      <c r="R90" s="159">
        <v>0</v>
      </c>
      <c r="S90" s="159">
        <v>0</v>
      </c>
      <c r="T90" s="182">
        <v>0</v>
      </c>
      <c r="U90" s="185">
        <f>H90+K90+T90+N90</f>
        <v>0</v>
      </c>
      <c r="V90" s="119"/>
    </row>
    <row r="91" spans="1:37" s="3" customFormat="1" ht="80.25" hidden="1" customHeight="1">
      <c r="A91" s="134" t="s">
        <v>162</v>
      </c>
      <c r="B91" s="200" t="s">
        <v>180</v>
      </c>
      <c r="C91" s="135" t="s">
        <v>157</v>
      </c>
      <c r="D91" s="113" t="s">
        <v>70</v>
      </c>
      <c r="E91" s="135" t="s">
        <v>69</v>
      </c>
      <c r="F91" s="159">
        <v>0</v>
      </c>
      <c r="G91" s="159">
        <v>0</v>
      </c>
      <c r="H91" s="182">
        <v>0</v>
      </c>
      <c r="I91" s="159">
        <v>0</v>
      </c>
      <c r="J91" s="159">
        <v>0</v>
      </c>
      <c r="K91" s="182">
        <v>0</v>
      </c>
      <c r="L91" s="112">
        <v>0</v>
      </c>
      <c r="M91" s="112">
        <v>0</v>
      </c>
      <c r="N91" s="182">
        <v>0</v>
      </c>
      <c r="O91" s="214">
        <v>0</v>
      </c>
      <c r="P91" s="214">
        <v>0</v>
      </c>
      <c r="Q91" s="205">
        <v>0</v>
      </c>
      <c r="R91" s="112">
        <v>0</v>
      </c>
      <c r="S91" s="112">
        <v>0</v>
      </c>
      <c r="T91" s="182">
        <v>0</v>
      </c>
      <c r="U91" s="185">
        <f>H91+K91+T91+N91</f>
        <v>0</v>
      </c>
      <c r="V91" s="123" t="s">
        <v>198</v>
      </c>
    </row>
    <row r="92" spans="1:37" s="153" customFormat="1" ht="19.5" customHeight="1">
      <c r="A92" s="134" t="s">
        <v>161</v>
      </c>
      <c r="B92" s="469" t="s">
        <v>174</v>
      </c>
      <c r="C92" s="470"/>
      <c r="D92" s="201"/>
      <c r="E92" s="201"/>
      <c r="F92" s="201"/>
      <c r="G92" s="201"/>
      <c r="H92" s="202">
        <f>H93+H94</f>
        <v>4746</v>
      </c>
      <c r="I92" s="201"/>
      <c r="J92" s="201"/>
      <c r="K92" s="202">
        <f>K93+K94</f>
        <v>4926</v>
      </c>
      <c r="L92" s="201"/>
      <c r="M92" s="201"/>
      <c r="N92" s="202">
        <f>N93+N94</f>
        <v>4926</v>
      </c>
      <c r="O92" s="237"/>
      <c r="P92" s="237"/>
      <c r="Q92" s="206">
        <f>Q93+Q94</f>
        <v>4926</v>
      </c>
      <c r="R92" s="201"/>
      <c r="S92" s="201"/>
      <c r="T92" s="206">
        <f>T93+T94</f>
        <v>14778</v>
      </c>
      <c r="U92" s="202">
        <f>U93+U94</f>
        <v>34302</v>
      </c>
      <c r="V92" s="152"/>
    </row>
    <row r="93" spans="1:37" s="3" customFormat="1" ht="26.25" customHeight="1">
      <c r="A93" s="134" t="s">
        <v>162</v>
      </c>
      <c r="B93" s="141" t="s">
        <v>171</v>
      </c>
      <c r="C93" s="155"/>
      <c r="D93" s="159"/>
      <c r="E93" s="159"/>
      <c r="F93" s="159"/>
      <c r="G93" s="159"/>
      <c r="H93" s="185">
        <f>H89</f>
        <v>4746</v>
      </c>
      <c r="I93" s="159"/>
      <c r="J93" s="159"/>
      <c r="K93" s="185">
        <f>K89</f>
        <v>4926</v>
      </c>
      <c r="L93" s="159"/>
      <c r="M93" s="159"/>
      <c r="N93" s="185">
        <f>N89</f>
        <v>4926</v>
      </c>
      <c r="O93" s="227"/>
      <c r="P93" s="227"/>
      <c r="Q93" s="204">
        <f>Q89</f>
        <v>4926</v>
      </c>
      <c r="R93" s="159"/>
      <c r="S93" s="159"/>
      <c r="T93" s="204">
        <f>T89</f>
        <v>14778</v>
      </c>
      <c r="U93" s="185">
        <f>H93+K93+N93+Q93+T93</f>
        <v>34302</v>
      </c>
      <c r="V93" s="119"/>
    </row>
    <row r="94" spans="1:37" s="3" customFormat="1" ht="25.5" hidden="1" customHeight="1">
      <c r="A94" s="134" t="s">
        <v>173</v>
      </c>
      <c r="B94" s="135" t="s">
        <v>157</v>
      </c>
      <c r="C94" s="155"/>
      <c r="D94" s="159"/>
      <c r="E94" s="159"/>
      <c r="F94" s="159"/>
      <c r="G94" s="159"/>
      <c r="H94" s="185">
        <f>H90++H91</f>
        <v>0</v>
      </c>
      <c r="I94" s="159"/>
      <c r="J94" s="159"/>
      <c r="K94" s="185">
        <f>K90++K91</f>
        <v>0</v>
      </c>
      <c r="L94" s="159"/>
      <c r="M94" s="159"/>
      <c r="N94" s="185">
        <f>N90++N91</f>
        <v>0</v>
      </c>
      <c r="O94" s="227"/>
      <c r="P94" s="227"/>
      <c r="Q94" s="204">
        <f>Q90++Q91</f>
        <v>0</v>
      </c>
      <c r="R94" s="159"/>
      <c r="S94" s="159"/>
      <c r="T94" s="185">
        <f>T90++T91</f>
        <v>0</v>
      </c>
      <c r="U94" s="185">
        <f>U90++U91</f>
        <v>0</v>
      </c>
      <c r="V94" s="119"/>
    </row>
    <row r="95" spans="1:37" s="3" customFormat="1" ht="25.5" customHeight="1">
      <c r="A95" s="243" t="s">
        <v>297</v>
      </c>
      <c r="B95" s="492" t="s">
        <v>381</v>
      </c>
      <c r="C95" s="492"/>
      <c r="D95" s="492"/>
      <c r="E95" s="492"/>
      <c r="F95" s="492"/>
      <c r="G95" s="492"/>
      <c r="H95" s="492"/>
      <c r="I95" s="492"/>
      <c r="J95" s="492"/>
      <c r="K95" s="492"/>
      <c r="L95" s="492"/>
      <c r="M95" s="492"/>
      <c r="N95" s="492"/>
      <c r="O95" s="492"/>
      <c r="P95" s="492"/>
      <c r="Q95" s="492"/>
      <c r="R95" s="492"/>
      <c r="S95" s="492"/>
      <c r="T95" s="492"/>
      <c r="U95" s="492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9"/>
      <c r="AH95" s="239"/>
      <c r="AI95" s="126"/>
      <c r="AJ95" s="126"/>
      <c r="AK95" s="126"/>
    </row>
    <row r="96" spans="1:37" s="3" customFormat="1" ht="81.75" customHeight="1">
      <c r="A96" s="243" t="s">
        <v>164</v>
      </c>
      <c r="B96" s="242" t="s">
        <v>382</v>
      </c>
      <c r="C96" s="240" t="s">
        <v>157</v>
      </c>
      <c r="D96" s="207" t="s">
        <v>70</v>
      </c>
      <c r="E96" s="241" t="s">
        <v>69</v>
      </c>
      <c r="F96" s="214">
        <v>0</v>
      </c>
      <c r="G96" s="207">
        <v>0</v>
      </c>
      <c r="H96" s="217">
        <v>0</v>
      </c>
      <c r="I96" s="214" t="s">
        <v>383</v>
      </c>
      <c r="J96" s="214" t="s">
        <v>384</v>
      </c>
      <c r="K96" s="204">
        <v>852</v>
      </c>
      <c r="L96" s="214" t="s">
        <v>383</v>
      </c>
      <c r="M96" s="214" t="s">
        <v>384</v>
      </c>
      <c r="N96" s="204">
        <v>852</v>
      </c>
      <c r="O96" s="214" t="s">
        <v>383</v>
      </c>
      <c r="P96" s="214" t="s">
        <v>384</v>
      </c>
      <c r="Q96" s="204">
        <v>852</v>
      </c>
      <c r="R96" s="214">
        <v>0</v>
      </c>
      <c r="S96" s="207">
        <v>0</v>
      </c>
      <c r="T96" s="217">
        <v>0</v>
      </c>
      <c r="U96" s="210">
        <f>H96+K96+N96+Q96+T96</f>
        <v>2556</v>
      </c>
      <c r="V96" s="119"/>
    </row>
    <row r="97" spans="1:22" s="3" customFormat="1" ht="25.5" customHeight="1">
      <c r="A97" s="243" t="s">
        <v>165</v>
      </c>
      <c r="B97" s="493" t="s">
        <v>385</v>
      </c>
      <c r="C97" s="494"/>
      <c r="D97" s="159"/>
      <c r="E97" s="159"/>
      <c r="F97" s="159"/>
      <c r="G97" s="159"/>
      <c r="H97" s="206">
        <f>H96</f>
        <v>0</v>
      </c>
      <c r="I97" s="201"/>
      <c r="J97" s="201"/>
      <c r="K97" s="206">
        <f>K96</f>
        <v>852</v>
      </c>
      <c r="L97" s="201"/>
      <c r="M97" s="201"/>
      <c r="N97" s="206">
        <f>N96</f>
        <v>852</v>
      </c>
      <c r="O97" s="237"/>
      <c r="P97" s="237"/>
      <c r="Q97" s="206">
        <f>Q96</f>
        <v>852</v>
      </c>
      <c r="R97" s="201"/>
      <c r="S97" s="201"/>
      <c r="T97" s="206">
        <f>T96</f>
        <v>0</v>
      </c>
      <c r="U97" s="206">
        <f>U96</f>
        <v>2556</v>
      </c>
      <c r="V97" s="119"/>
    </row>
    <row r="98" spans="1:22" s="3" customFormat="1" ht="25.5" customHeight="1">
      <c r="A98" s="243" t="s">
        <v>166</v>
      </c>
      <c r="B98" s="240" t="s">
        <v>157</v>
      </c>
      <c r="C98" s="223"/>
      <c r="D98" s="159"/>
      <c r="E98" s="159"/>
      <c r="F98" s="159"/>
      <c r="G98" s="159"/>
      <c r="H98" s="204">
        <f>H96</f>
        <v>0</v>
      </c>
      <c r="I98" s="159"/>
      <c r="J98" s="159"/>
      <c r="K98" s="204">
        <f>K96</f>
        <v>852</v>
      </c>
      <c r="L98" s="159"/>
      <c r="M98" s="159"/>
      <c r="N98" s="204">
        <f>N96</f>
        <v>852</v>
      </c>
      <c r="O98" s="227"/>
      <c r="P98" s="227"/>
      <c r="Q98" s="204">
        <f>Q96</f>
        <v>852</v>
      </c>
      <c r="R98" s="159"/>
      <c r="S98" s="159"/>
      <c r="T98" s="204">
        <f>T96</f>
        <v>0</v>
      </c>
      <c r="U98" s="204">
        <f>U96</f>
        <v>2556</v>
      </c>
      <c r="V98" s="119"/>
    </row>
    <row r="99" spans="1:22" s="3" customFormat="1" ht="31.5" customHeight="1">
      <c r="A99" s="243" t="s">
        <v>386</v>
      </c>
      <c r="B99" s="474" t="s">
        <v>175</v>
      </c>
      <c r="C99" s="475"/>
      <c r="D99" s="203"/>
      <c r="E99" s="203"/>
      <c r="F99" s="203"/>
      <c r="G99" s="203"/>
      <c r="H99" s="206">
        <f>H100+H101+H102+H103+H104+H105+H106+H107+H108+H109</f>
        <v>7077.1</v>
      </c>
      <c r="I99" s="203"/>
      <c r="J99" s="203"/>
      <c r="K99" s="206">
        <f>K100+K101+K102+K103+K104+K105+K106+K107+K108+K109</f>
        <v>13422</v>
      </c>
      <c r="L99" s="203"/>
      <c r="M99" s="203"/>
      <c r="N99" s="206">
        <f>N100+N101+N102+N103+N104+N105+N106+N107+N108+N109</f>
        <v>8418</v>
      </c>
      <c r="O99" s="238"/>
      <c r="P99" s="238"/>
      <c r="Q99" s="206">
        <f>Q100+Q101+Q102+Q103+Q104+Q105+Q106+Q107+Q108+Q109</f>
        <v>8418</v>
      </c>
      <c r="R99" s="203"/>
      <c r="S99" s="203"/>
      <c r="T99" s="206">
        <f>T100+T101+T102+T103+T104+T105+T106+T107+T108+T109</f>
        <v>20163</v>
      </c>
      <c r="U99" s="206">
        <f>U100+U101+U102+U103+U104+U105+U106+U107+U108+U109</f>
        <v>57498.1</v>
      </c>
      <c r="V99" s="119"/>
    </row>
    <row r="100" spans="1:22" s="3" customFormat="1" ht="22.5">
      <c r="A100" s="243" t="s">
        <v>387</v>
      </c>
      <c r="B100" s="135" t="s">
        <v>78</v>
      </c>
      <c r="C100" s="155"/>
      <c r="D100" s="159"/>
      <c r="E100" s="159"/>
      <c r="F100" s="159"/>
      <c r="G100" s="159"/>
      <c r="H100" s="185">
        <f>H71+H86</f>
        <v>600</v>
      </c>
      <c r="I100" s="159"/>
      <c r="J100" s="159"/>
      <c r="K100" s="185">
        <f>K71+K86</f>
        <v>6800</v>
      </c>
      <c r="L100" s="159"/>
      <c r="M100" s="159"/>
      <c r="N100" s="185">
        <f>N71+N86</f>
        <v>1796</v>
      </c>
      <c r="O100" s="227"/>
      <c r="P100" s="227"/>
      <c r="Q100" s="204">
        <f>Q71+Q86</f>
        <v>1796</v>
      </c>
      <c r="R100" s="159"/>
      <c r="S100" s="159"/>
      <c r="T100" s="204">
        <f>T71+T86</f>
        <v>4700</v>
      </c>
      <c r="U100" s="204">
        <f>H100+K100+N100+Q100+T100</f>
        <v>15692</v>
      </c>
      <c r="V100" s="119"/>
    </row>
    <row r="101" spans="1:22" s="3" customFormat="1" ht="22.5">
      <c r="A101" s="243" t="s">
        <v>388</v>
      </c>
      <c r="B101" s="141" t="s">
        <v>373</v>
      </c>
      <c r="C101" s="155"/>
      <c r="D101" s="159"/>
      <c r="E101" s="159"/>
      <c r="F101" s="159"/>
      <c r="G101" s="159"/>
      <c r="H101" s="185">
        <f>H72</f>
        <v>0</v>
      </c>
      <c r="I101" s="159"/>
      <c r="J101" s="159"/>
      <c r="K101" s="185">
        <f>K72</f>
        <v>0</v>
      </c>
      <c r="L101" s="159"/>
      <c r="M101" s="159"/>
      <c r="N101" s="185">
        <f>N72</f>
        <v>0</v>
      </c>
      <c r="O101" s="227"/>
      <c r="P101" s="227"/>
      <c r="Q101" s="185">
        <f>Q72</f>
        <v>0</v>
      </c>
      <c r="R101" s="159"/>
      <c r="S101" s="159"/>
      <c r="T101" s="185">
        <f>T72</f>
        <v>685</v>
      </c>
      <c r="U101" s="185">
        <f>H101+K101+N101+Q101+T101</f>
        <v>685</v>
      </c>
      <c r="V101" s="119"/>
    </row>
    <row r="102" spans="1:22" s="3" customFormat="1" ht="22.5">
      <c r="A102" s="243" t="s">
        <v>389</v>
      </c>
      <c r="B102" s="135" t="s">
        <v>87</v>
      </c>
      <c r="C102" s="155"/>
      <c r="D102" s="159"/>
      <c r="E102" s="159"/>
      <c r="F102" s="159"/>
      <c r="G102" s="159"/>
      <c r="H102" s="185">
        <f>H73</f>
        <v>596</v>
      </c>
      <c r="I102" s="159"/>
      <c r="J102" s="159"/>
      <c r="K102" s="185">
        <f>K73</f>
        <v>427</v>
      </c>
      <c r="L102" s="159"/>
      <c r="M102" s="159"/>
      <c r="N102" s="185">
        <f>N73</f>
        <v>427</v>
      </c>
      <c r="O102" s="227"/>
      <c r="P102" s="227"/>
      <c r="Q102" s="204">
        <f>Q73</f>
        <v>427</v>
      </c>
      <c r="R102" s="159"/>
      <c r="S102" s="159"/>
      <c r="T102" s="185">
        <f>T73</f>
        <v>0</v>
      </c>
      <c r="U102" s="204">
        <f>H102+K102+N102+Q102+T102</f>
        <v>1877</v>
      </c>
      <c r="V102" s="119"/>
    </row>
    <row r="103" spans="1:22" s="3" customFormat="1" ht="22.5">
      <c r="A103" s="243" t="s">
        <v>390</v>
      </c>
      <c r="B103" s="135" t="s">
        <v>88</v>
      </c>
      <c r="C103" s="155"/>
      <c r="D103" s="159"/>
      <c r="E103" s="159"/>
      <c r="F103" s="159"/>
      <c r="G103" s="159"/>
      <c r="H103" s="185">
        <f>H74</f>
        <v>0</v>
      </c>
      <c r="I103" s="159"/>
      <c r="J103" s="159"/>
      <c r="K103" s="185">
        <f>K74</f>
        <v>0</v>
      </c>
      <c r="L103" s="159"/>
      <c r="M103" s="159"/>
      <c r="N103" s="185">
        <f>N74</f>
        <v>0</v>
      </c>
      <c r="O103" s="227"/>
      <c r="P103" s="227"/>
      <c r="Q103" s="204">
        <f>Q74</f>
        <v>0</v>
      </c>
      <c r="R103" s="159"/>
      <c r="S103" s="159"/>
      <c r="T103" s="185">
        <f>T74</f>
        <v>0</v>
      </c>
      <c r="U103" s="185">
        <f t="shared" ref="U103:U109" si="2">H103+K103+N103+Q103+T103</f>
        <v>0</v>
      </c>
      <c r="V103" s="119"/>
    </row>
    <row r="104" spans="1:22" s="3" customFormat="1" ht="33.75">
      <c r="A104" s="243" t="s">
        <v>391</v>
      </c>
      <c r="B104" s="135" t="s">
        <v>428</v>
      </c>
      <c r="C104" s="155"/>
      <c r="D104" s="159"/>
      <c r="E104" s="159"/>
      <c r="F104" s="159"/>
      <c r="G104" s="159"/>
      <c r="H104" s="185">
        <f>H75</f>
        <v>922.1</v>
      </c>
      <c r="I104" s="159"/>
      <c r="J104" s="159"/>
      <c r="K104" s="185">
        <f>K75</f>
        <v>417</v>
      </c>
      <c r="L104" s="159"/>
      <c r="M104" s="159"/>
      <c r="N104" s="185">
        <f>N75</f>
        <v>417</v>
      </c>
      <c r="O104" s="227"/>
      <c r="P104" s="227"/>
      <c r="Q104" s="204">
        <f>Q75</f>
        <v>417</v>
      </c>
      <c r="R104" s="159"/>
      <c r="S104" s="159"/>
      <c r="T104" s="185">
        <f>T75</f>
        <v>0</v>
      </c>
      <c r="U104" s="204">
        <f t="shared" si="2"/>
        <v>2173.1</v>
      </c>
      <c r="V104" s="119"/>
    </row>
    <row r="105" spans="1:22" s="3" customFormat="1" ht="22.5">
      <c r="A105" s="243" t="s">
        <v>392</v>
      </c>
      <c r="B105" s="135" t="s">
        <v>90</v>
      </c>
      <c r="C105" s="155"/>
      <c r="D105" s="159"/>
      <c r="E105" s="159"/>
      <c r="F105" s="159"/>
      <c r="G105" s="159"/>
      <c r="H105" s="185">
        <f>H77</f>
        <v>0</v>
      </c>
      <c r="I105" s="159"/>
      <c r="J105" s="159"/>
      <c r="K105" s="185">
        <f>K77</f>
        <v>0</v>
      </c>
      <c r="L105" s="159"/>
      <c r="M105" s="159"/>
      <c r="N105" s="185">
        <f>N77</f>
        <v>0</v>
      </c>
      <c r="O105" s="227"/>
      <c r="P105" s="227"/>
      <c r="Q105" s="204">
        <f>Q77</f>
        <v>0</v>
      </c>
      <c r="R105" s="159"/>
      <c r="S105" s="159"/>
      <c r="T105" s="185">
        <f>T77</f>
        <v>0</v>
      </c>
      <c r="U105" s="204">
        <f t="shared" si="2"/>
        <v>0</v>
      </c>
      <c r="V105" s="119"/>
    </row>
    <row r="106" spans="1:22" s="3" customFormat="1" ht="22.5">
      <c r="A106" s="243" t="s">
        <v>393</v>
      </c>
      <c r="B106" s="135" t="s">
        <v>442</v>
      </c>
      <c r="C106" s="155"/>
      <c r="D106" s="159"/>
      <c r="E106" s="159"/>
      <c r="F106" s="159"/>
      <c r="G106" s="159"/>
      <c r="H106" s="185">
        <f>H79</f>
        <v>112</v>
      </c>
      <c r="I106" s="159"/>
      <c r="J106" s="159"/>
      <c r="K106" s="185">
        <f>K79</f>
        <v>0</v>
      </c>
      <c r="L106" s="159"/>
      <c r="M106" s="159"/>
      <c r="N106" s="185">
        <f>N79</f>
        <v>0</v>
      </c>
      <c r="O106" s="227"/>
      <c r="P106" s="227"/>
      <c r="Q106" s="204">
        <f>Q79</f>
        <v>0</v>
      </c>
      <c r="R106" s="159"/>
      <c r="S106" s="159"/>
      <c r="T106" s="185">
        <f>T79</f>
        <v>0</v>
      </c>
      <c r="U106" s="185">
        <f t="shared" si="2"/>
        <v>112</v>
      </c>
      <c r="V106" s="119"/>
    </row>
    <row r="107" spans="1:22" s="3" customFormat="1" ht="22.5">
      <c r="A107" s="243" t="s">
        <v>394</v>
      </c>
      <c r="B107" s="135" t="s">
        <v>181</v>
      </c>
      <c r="C107" s="155"/>
      <c r="D107" s="159"/>
      <c r="E107" s="159"/>
      <c r="F107" s="159"/>
      <c r="G107" s="159"/>
      <c r="H107" s="185">
        <f>H87+H78</f>
        <v>0</v>
      </c>
      <c r="I107" s="159"/>
      <c r="J107" s="159"/>
      <c r="K107" s="185">
        <f>K87+K78</f>
        <v>0</v>
      </c>
      <c r="L107" s="159"/>
      <c r="M107" s="159"/>
      <c r="N107" s="185">
        <f>N87+N78</f>
        <v>0</v>
      </c>
      <c r="O107" s="227"/>
      <c r="P107" s="227"/>
      <c r="Q107" s="204">
        <f>Q87+Q78</f>
        <v>0</v>
      </c>
      <c r="R107" s="159"/>
      <c r="S107" s="159"/>
      <c r="T107" s="185">
        <f>T87+T78</f>
        <v>0</v>
      </c>
      <c r="U107" s="185">
        <f t="shared" si="2"/>
        <v>0</v>
      </c>
      <c r="V107" s="119"/>
    </row>
    <row r="108" spans="1:22" s="3" customFormat="1" ht="22.5">
      <c r="A108" s="243" t="s">
        <v>395</v>
      </c>
      <c r="B108" s="135" t="s">
        <v>178</v>
      </c>
      <c r="C108" s="155"/>
      <c r="D108" s="159"/>
      <c r="E108" s="159"/>
      <c r="F108" s="159"/>
      <c r="G108" s="159"/>
      <c r="H108" s="185">
        <f>H93+H76</f>
        <v>4847</v>
      </c>
      <c r="I108" s="159"/>
      <c r="J108" s="159"/>
      <c r="K108" s="185">
        <f>K93+K76</f>
        <v>4926</v>
      </c>
      <c r="L108" s="159"/>
      <c r="M108" s="159"/>
      <c r="N108" s="185">
        <f>N93+N76</f>
        <v>4926</v>
      </c>
      <c r="O108" s="227"/>
      <c r="P108" s="227"/>
      <c r="Q108" s="204">
        <f>Q93+Q76</f>
        <v>4926</v>
      </c>
      <c r="R108" s="159"/>
      <c r="S108" s="159"/>
      <c r="T108" s="185">
        <f>T93+T76</f>
        <v>14778</v>
      </c>
      <c r="U108" s="185">
        <f t="shared" si="2"/>
        <v>34403</v>
      </c>
      <c r="V108" s="119"/>
    </row>
    <row r="109" spans="1:22" s="3" customFormat="1" ht="24.75" customHeight="1">
      <c r="A109" s="243" t="s">
        <v>396</v>
      </c>
      <c r="B109" s="240" t="s">
        <v>157</v>
      </c>
      <c r="C109" s="155"/>
      <c r="D109" s="159"/>
      <c r="E109" s="159"/>
      <c r="F109" s="159"/>
      <c r="G109" s="159"/>
      <c r="H109" s="204">
        <f>H98</f>
        <v>0</v>
      </c>
      <c r="I109" s="159"/>
      <c r="J109" s="159"/>
      <c r="K109" s="204">
        <f>K98</f>
        <v>852</v>
      </c>
      <c r="L109" s="159"/>
      <c r="M109" s="159"/>
      <c r="N109" s="204">
        <f>N98</f>
        <v>852</v>
      </c>
      <c r="O109" s="159"/>
      <c r="P109" s="159"/>
      <c r="Q109" s="204">
        <f>Q98</f>
        <v>852</v>
      </c>
      <c r="R109" s="159"/>
      <c r="S109" s="159"/>
      <c r="T109" s="204">
        <f>T98</f>
        <v>0</v>
      </c>
      <c r="U109" s="204">
        <f t="shared" si="2"/>
        <v>2556</v>
      </c>
      <c r="V109" s="119"/>
    </row>
    <row r="110" spans="1:22" s="3" customFormat="1">
      <c r="A110" s="117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19"/>
    </row>
    <row r="111" spans="1:22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119"/>
    </row>
    <row r="112" spans="1:22" s="3" customFormat="1">
      <c r="A112" s="117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119"/>
    </row>
    <row r="113" spans="1:22" s="3" customFormat="1">
      <c r="A113" s="11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19"/>
    </row>
    <row r="114" spans="1:22" s="3" customFormat="1">
      <c r="A114" s="117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19"/>
    </row>
    <row r="115" spans="1:2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"/>
    </row>
    <row r="116" spans="1:2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4"/>
    </row>
    <row r="117" spans="1:2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"/>
    </row>
    <row r="118" spans="1:2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4"/>
    </row>
    <row r="119" spans="1:2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"/>
    </row>
    <row r="120" spans="1:2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"/>
    </row>
    <row r="121" spans="1:2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4"/>
    </row>
    <row r="122" spans="1:2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"/>
    </row>
    <row r="123" spans="1:2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4"/>
    </row>
    <row r="124" spans="1:2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4"/>
    </row>
    <row r="125" spans="1:2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4"/>
    </row>
    <row r="126" spans="1:2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4"/>
    </row>
    <row r="127" spans="1:2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"/>
    </row>
    <row r="128" spans="1:2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4"/>
    </row>
    <row r="129" spans="4:21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4"/>
    </row>
    <row r="130" spans="4:21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4"/>
    </row>
    <row r="131" spans="4:21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4"/>
    </row>
    <row r="132" spans="4:21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4"/>
    </row>
    <row r="133" spans="4:21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4"/>
    </row>
    <row r="134" spans="4:21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4"/>
    </row>
    <row r="135" spans="4:21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4"/>
    </row>
    <row r="136" spans="4:21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4"/>
    </row>
    <row r="137" spans="4:21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4"/>
    </row>
    <row r="138" spans="4:21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4"/>
    </row>
    <row r="139" spans="4:21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4"/>
    </row>
    <row r="140" spans="4:21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4"/>
    </row>
    <row r="141" spans="4:21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4"/>
    </row>
    <row r="142" spans="4:21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4"/>
    </row>
    <row r="143" spans="4:21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4"/>
    </row>
    <row r="144" spans="4:21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4"/>
    </row>
    <row r="145" spans="4:21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4"/>
    </row>
    <row r="146" spans="4:21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4"/>
    </row>
    <row r="147" spans="4:21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4"/>
    </row>
    <row r="148" spans="4:21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4"/>
    </row>
    <row r="149" spans="4:21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4"/>
    </row>
    <row r="150" spans="4:21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4"/>
    </row>
    <row r="151" spans="4:21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4"/>
    </row>
    <row r="152" spans="4:21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4"/>
    </row>
    <row r="153" spans="4:21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4"/>
    </row>
    <row r="154" spans="4:21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4"/>
    </row>
    <row r="155" spans="4:21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4"/>
    </row>
    <row r="156" spans="4:21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4"/>
    </row>
    <row r="157" spans="4:21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4"/>
    </row>
    <row r="158" spans="4:21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4"/>
    </row>
    <row r="159" spans="4:21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4"/>
    </row>
    <row r="160" spans="4:21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4"/>
    </row>
    <row r="161" spans="4:21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4"/>
    </row>
    <row r="162" spans="4:21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4"/>
    </row>
    <row r="163" spans="4:21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4"/>
    </row>
    <row r="164" spans="4:21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4"/>
    </row>
    <row r="165" spans="4:21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4"/>
    </row>
    <row r="166" spans="4:21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4"/>
    </row>
    <row r="167" spans="4:21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4"/>
    </row>
    <row r="168" spans="4:21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4"/>
    </row>
    <row r="169" spans="4:21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4"/>
    </row>
    <row r="170" spans="4:21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4"/>
    </row>
    <row r="171" spans="4:21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4"/>
    </row>
    <row r="172" spans="4:21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4"/>
    </row>
    <row r="173" spans="4:21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4"/>
    </row>
    <row r="174" spans="4:21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4"/>
    </row>
    <row r="175" spans="4:21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4"/>
    </row>
    <row r="176" spans="4:21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4"/>
    </row>
    <row r="177" spans="4:21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4"/>
    </row>
    <row r="178" spans="4:21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4"/>
    </row>
    <row r="179" spans="4:21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4"/>
    </row>
    <row r="180" spans="4:21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4"/>
    </row>
    <row r="181" spans="4:21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4"/>
    </row>
    <row r="182" spans="4:21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4"/>
    </row>
    <row r="183" spans="4:21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4"/>
    </row>
    <row r="184" spans="4:21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4"/>
    </row>
    <row r="185" spans="4:21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4"/>
    </row>
    <row r="186" spans="4:21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4"/>
    </row>
    <row r="187" spans="4:21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4"/>
    </row>
    <row r="188" spans="4:21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4"/>
    </row>
    <row r="189" spans="4:21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4"/>
    </row>
    <row r="190" spans="4:21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4"/>
    </row>
    <row r="191" spans="4:21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4"/>
    </row>
    <row r="192" spans="4:21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4"/>
    </row>
    <row r="193" spans="4:21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4"/>
    </row>
    <row r="194" spans="4:21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4"/>
    </row>
    <row r="195" spans="4:21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4"/>
    </row>
    <row r="196" spans="4:21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4"/>
    </row>
    <row r="197" spans="4:21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4"/>
    </row>
    <row r="198" spans="4:21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4"/>
    </row>
    <row r="199" spans="4:21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4"/>
    </row>
    <row r="200" spans="4:21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4"/>
    </row>
    <row r="201" spans="4:21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4"/>
    </row>
    <row r="202" spans="4:21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4"/>
    </row>
    <row r="203" spans="4:21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4"/>
    </row>
    <row r="204" spans="4:21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4"/>
    </row>
    <row r="205" spans="4:21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4"/>
    </row>
    <row r="206" spans="4:21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4"/>
    </row>
    <row r="207" spans="4:21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4"/>
    </row>
    <row r="208" spans="4:21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4"/>
    </row>
    <row r="209" spans="4:21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4"/>
    </row>
    <row r="210" spans="4:21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4"/>
    </row>
    <row r="211" spans="4:21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4"/>
    </row>
    <row r="212" spans="4:21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4"/>
    </row>
    <row r="213" spans="4:21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4"/>
    </row>
    <row r="214" spans="4:21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4"/>
    </row>
    <row r="215" spans="4:21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4"/>
    </row>
    <row r="216" spans="4:21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4"/>
    </row>
    <row r="217" spans="4:21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4"/>
    </row>
    <row r="218" spans="4:21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4"/>
    </row>
    <row r="219" spans="4:21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4"/>
    </row>
    <row r="220" spans="4:21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4"/>
    </row>
    <row r="221" spans="4:21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4"/>
    </row>
    <row r="222" spans="4:21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4"/>
    </row>
    <row r="223" spans="4:21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4"/>
    </row>
    <row r="224" spans="4:21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4"/>
    </row>
    <row r="225" spans="4:21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4"/>
    </row>
    <row r="226" spans="4:21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4"/>
    </row>
    <row r="227" spans="4:21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4"/>
    </row>
    <row r="228" spans="4:21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4"/>
    </row>
    <row r="229" spans="4:21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4"/>
    </row>
    <row r="230" spans="4:21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4"/>
    </row>
    <row r="231" spans="4:21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4"/>
    </row>
    <row r="232" spans="4:21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4"/>
    </row>
    <row r="233" spans="4:21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4"/>
    </row>
    <row r="234" spans="4:21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4"/>
    </row>
    <row r="235" spans="4:21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4"/>
    </row>
    <row r="236" spans="4:21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4"/>
    </row>
    <row r="237" spans="4:21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4"/>
    </row>
    <row r="238" spans="4:21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4"/>
    </row>
    <row r="239" spans="4:21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4"/>
    </row>
    <row r="240" spans="4:21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4"/>
    </row>
    <row r="241" spans="4:21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4"/>
    </row>
    <row r="242" spans="4:21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4"/>
    </row>
    <row r="243" spans="4:21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4"/>
    </row>
    <row r="244" spans="4:21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4"/>
    </row>
    <row r="245" spans="4:21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4"/>
    </row>
    <row r="246" spans="4:21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4"/>
    </row>
    <row r="247" spans="4:21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4"/>
    </row>
    <row r="248" spans="4:21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4"/>
    </row>
    <row r="249" spans="4:21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4"/>
    </row>
    <row r="250" spans="4:21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4"/>
    </row>
    <row r="251" spans="4:21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4"/>
    </row>
    <row r="252" spans="4:21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4"/>
    </row>
    <row r="253" spans="4:21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4"/>
    </row>
    <row r="254" spans="4:21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4"/>
    </row>
    <row r="255" spans="4:21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4"/>
    </row>
    <row r="256" spans="4:21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4"/>
    </row>
    <row r="257" spans="4:21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4"/>
    </row>
    <row r="258" spans="4:21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4"/>
    </row>
    <row r="259" spans="4:21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4"/>
    </row>
    <row r="260" spans="4:21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4"/>
    </row>
    <row r="261" spans="4:21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4"/>
    </row>
    <row r="262" spans="4:21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4"/>
    </row>
    <row r="263" spans="4:21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4"/>
    </row>
    <row r="264" spans="4:21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4"/>
    </row>
    <row r="265" spans="4:21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4"/>
    </row>
    <row r="266" spans="4:21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4"/>
    </row>
    <row r="267" spans="4:21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4"/>
    </row>
    <row r="268" spans="4:21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4"/>
    </row>
    <row r="269" spans="4:21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4"/>
    </row>
    <row r="270" spans="4:21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4"/>
    </row>
    <row r="271" spans="4:21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4"/>
    </row>
    <row r="272" spans="4:21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4"/>
    </row>
    <row r="273" spans="4:21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4"/>
    </row>
    <row r="274" spans="4:21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4"/>
    </row>
    <row r="275" spans="4:21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4"/>
    </row>
    <row r="276" spans="4:21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4"/>
    </row>
    <row r="277" spans="4:21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4"/>
    </row>
    <row r="278" spans="4:21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4"/>
    </row>
    <row r="279" spans="4:21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4"/>
    </row>
    <row r="280" spans="4:21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4"/>
    </row>
    <row r="281" spans="4:21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4"/>
    </row>
    <row r="282" spans="4:21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4"/>
    </row>
    <row r="283" spans="4:21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4"/>
    </row>
    <row r="284" spans="4:21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4"/>
    </row>
    <row r="285" spans="4:21"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4"/>
    </row>
    <row r="286" spans="4:21"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4"/>
    </row>
    <row r="287" spans="4:21"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4"/>
    </row>
    <row r="288" spans="4:21"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4"/>
    </row>
    <row r="289" spans="4:21"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4"/>
    </row>
    <row r="290" spans="4:21"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4"/>
    </row>
  </sheetData>
  <mergeCells count="27">
    <mergeCell ref="B97:C97"/>
    <mergeCell ref="B99:C99"/>
    <mergeCell ref="A111:U111"/>
    <mergeCell ref="J2:U2"/>
    <mergeCell ref="I3:U3"/>
    <mergeCell ref="I4:U4"/>
    <mergeCell ref="K6:U6"/>
    <mergeCell ref="A7:U7"/>
    <mergeCell ref="R9:T9"/>
    <mergeCell ref="U9:U10"/>
    <mergeCell ref="B80:U80"/>
    <mergeCell ref="B84:C84"/>
    <mergeCell ref="B88:U88"/>
    <mergeCell ref="A9:A10"/>
    <mergeCell ref="B9:B10"/>
    <mergeCell ref="I9:K9"/>
    <mergeCell ref="L9:N9"/>
    <mergeCell ref="B95:U95"/>
    <mergeCell ref="O9:Q9"/>
    <mergeCell ref="C9:C10"/>
    <mergeCell ref="D9:D10"/>
    <mergeCell ref="E9:E10"/>
    <mergeCell ref="F9:H9"/>
    <mergeCell ref="B12:U12"/>
    <mergeCell ref="B13:U13"/>
    <mergeCell ref="B92:C92"/>
    <mergeCell ref="B70:C70"/>
  </mergeCells>
  <phoneticPr fontId="28" type="noConversion"/>
  <pageMargins left="0.16" right="0.18" top="0.17" bottom="0.16" header="0.16" footer="0.2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K290"/>
  <sheetViews>
    <sheetView topLeftCell="D92" workbookViewId="0">
      <selection activeCell="D92" sqref="A1:IV65536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8.7109375" style="3" customWidth="1"/>
    <col min="22" max="22" width="44.5703125" style="5" customWidth="1"/>
    <col min="23" max="16384" width="9.140625" style="1"/>
  </cols>
  <sheetData>
    <row r="1" spans="1:35" ht="9" customHeight="1"/>
    <row r="2" spans="1:35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119"/>
    </row>
    <row r="3" spans="1:35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119"/>
    </row>
    <row r="4" spans="1:35" s="3" customFormat="1" ht="16.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119"/>
    </row>
    <row r="5" spans="1:35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8"/>
      <c r="T5" s="118"/>
      <c r="U5" s="118"/>
      <c r="V5" s="119"/>
    </row>
    <row r="6" spans="1:35" s="3" customFormat="1" ht="48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119"/>
    </row>
    <row r="7" spans="1:35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119"/>
    </row>
    <row r="8" spans="1:35" s="3" customFormat="1" ht="9" customHeight="1">
      <c r="A8" s="117"/>
      <c r="V8" s="119"/>
    </row>
    <row r="9" spans="1:35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361</v>
      </c>
      <c r="P9" s="480"/>
      <c r="Q9" s="480"/>
      <c r="R9" s="488" t="s">
        <v>444</v>
      </c>
      <c r="S9" s="489"/>
      <c r="T9" s="490"/>
      <c r="U9" s="478" t="s">
        <v>322</v>
      </c>
      <c r="V9" s="119"/>
    </row>
    <row r="10" spans="1:35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120" t="s">
        <v>68</v>
      </c>
      <c r="S10" s="120" t="s">
        <v>323</v>
      </c>
      <c r="T10" s="120" t="s">
        <v>324</v>
      </c>
      <c r="U10" s="479"/>
      <c r="V10" s="119"/>
    </row>
    <row r="11" spans="1:35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22">
        <v>19</v>
      </c>
      <c r="T11" s="122">
        <v>20</v>
      </c>
      <c r="U11" s="122">
        <v>21</v>
      </c>
      <c r="V11" s="119"/>
    </row>
    <row r="12" spans="1:35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7"/>
      <c r="V12" s="119"/>
    </row>
    <row r="13" spans="1:35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3"/>
      <c r="V13" s="123"/>
      <c r="W13" s="124"/>
      <c r="X13" s="124"/>
      <c r="Y13" s="124"/>
      <c r="Z13" s="124"/>
      <c r="AA13" s="124"/>
      <c r="AB13" s="124"/>
      <c r="AC13" s="125"/>
      <c r="AD13" s="125"/>
      <c r="AE13" s="125"/>
      <c r="AF13" s="125"/>
      <c r="AG13" s="125"/>
      <c r="AH13" s="126"/>
      <c r="AI13" s="126"/>
    </row>
    <row r="14" spans="1:35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2"/>
      <c r="V14" s="133"/>
    </row>
    <row r="15" spans="1:35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 t="s">
        <v>417</v>
      </c>
      <c r="G15" s="138" t="s">
        <v>346</v>
      </c>
      <c r="H15" s="115">
        <v>600</v>
      </c>
      <c r="I15" s="136" t="s">
        <v>445</v>
      </c>
      <c r="J15" s="138" t="s">
        <v>419</v>
      </c>
      <c r="K15" s="115">
        <v>6800</v>
      </c>
      <c r="L15" s="136" t="s">
        <v>446</v>
      </c>
      <c r="M15" s="138" t="s">
        <v>421</v>
      </c>
      <c r="N15" s="115">
        <v>1796</v>
      </c>
      <c r="O15" s="136" t="s">
        <v>447</v>
      </c>
      <c r="P15" s="138" t="s">
        <v>423</v>
      </c>
      <c r="Q15" s="115">
        <v>1796</v>
      </c>
      <c r="R15" s="136" t="s">
        <v>448</v>
      </c>
      <c r="S15" s="138" t="s">
        <v>425</v>
      </c>
      <c r="T15" s="115">
        <v>4700</v>
      </c>
      <c r="U15" s="115">
        <f>H15+K15+T15+N15+Q15</f>
        <v>15692</v>
      </c>
      <c r="V15" s="123"/>
    </row>
    <row r="16" spans="1:35" s="3" customFormat="1" ht="72.75" customHeight="1">
      <c r="A16" s="139" t="s">
        <v>61</v>
      </c>
      <c r="B16" s="140" t="s">
        <v>75</v>
      </c>
      <c r="C16" s="141" t="s">
        <v>373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143" t="s">
        <v>326</v>
      </c>
      <c r="S16" s="146" t="s">
        <v>339</v>
      </c>
      <c r="T16" s="145">
        <v>685</v>
      </c>
      <c r="U16" s="115">
        <f>H16+K16+T16+N16+Q16</f>
        <v>685</v>
      </c>
      <c r="V16" s="123"/>
    </row>
    <row r="17" spans="1:22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149">
        <v>94</v>
      </c>
      <c r="J17" s="150"/>
      <c r="K17" s="151">
        <f>K15+K16</f>
        <v>6800</v>
      </c>
      <c r="L17" s="149">
        <v>36</v>
      </c>
      <c r="M17" s="150"/>
      <c r="N17" s="151">
        <f>N15+N16</f>
        <v>1796</v>
      </c>
      <c r="O17" s="149">
        <v>25</v>
      </c>
      <c r="P17" s="150"/>
      <c r="Q17" s="151">
        <f>Q15+Q16</f>
        <v>1796</v>
      </c>
      <c r="R17" s="149">
        <v>81</v>
      </c>
      <c r="S17" s="150"/>
      <c r="T17" s="151">
        <f>T15+T16</f>
        <v>5385</v>
      </c>
      <c r="U17" s="151">
        <f>U15+U16</f>
        <v>16377</v>
      </c>
      <c r="V17" s="152"/>
    </row>
    <row r="18" spans="1:22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5"/>
      <c r="S18" s="156"/>
      <c r="T18" s="157"/>
      <c r="U18" s="157"/>
      <c r="V18" s="119"/>
    </row>
    <row r="19" spans="1:22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5"/>
      <c r="S19" s="156"/>
      <c r="T19" s="157"/>
      <c r="U19" s="157"/>
      <c r="V19" s="119"/>
    </row>
    <row r="20" spans="1:22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356</v>
      </c>
      <c r="G20" s="113" t="s">
        <v>357</v>
      </c>
      <c r="H20" s="115">
        <v>222</v>
      </c>
      <c r="I20" s="76" t="s">
        <v>258</v>
      </c>
      <c r="J20" s="113" t="s">
        <v>313</v>
      </c>
      <c r="K20" s="115">
        <v>197</v>
      </c>
      <c r="L20" s="112" t="s">
        <v>328</v>
      </c>
      <c r="M20" s="113" t="s">
        <v>314</v>
      </c>
      <c r="N20" s="115">
        <v>427</v>
      </c>
      <c r="O20" s="112" t="s">
        <v>327</v>
      </c>
      <c r="P20" s="113" t="s">
        <v>377</v>
      </c>
      <c r="Q20" s="115">
        <v>260</v>
      </c>
      <c r="R20" s="112">
        <v>0</v>
      </c>
      <c r="S20" s="113">
        <v>0</v>
      </c>
      <c r="T20" s="115">
        <v>0</v>
      </c>
      <c r="U20" s="115">
        <f t="shared" ref="U20:U25" si="0">H20+K20+T20+N20+Q20</f>
        <v>1106</v>
      </c>
      <c r="V20" s="119"/>
    </row>
    <row r="21" spans="1:22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159">
        <v>0</v>
      </c>
      <c r="P21" s="160">
        <v>0</v>
      </c>
      <c r="Q21" s="115">
        <v>0</v>
      </c>
      <c r="R21" s="112">
        <v>0</v>
      </c>
      <c r="S21" s="113">
        <v>0</v>
      </c>
      <c r="T21" s="115">
        <v>0</v>
      </c>
      <c r="U21" s="115">
        <f t="shared" si="0"/>
        <v>0</v>
      </c>
      <c r="V21" s="119"/>
    </row>
    <row r="22" spans="1:22" s="3" customFormat="1" ht="105" customHeight="1">
      <c r="A22" s="134" t="s">
        <v>95</v>
      </c>
      <c r="B22" s="158" t="s">
        <v>83</v>
      </c>
      <c r="C22" s="247" t="s">
        <v>449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12" t="s">
        <v>450</v>
      </c>
      <c r="J22" s="113" t="s">
        <v>429</v>
      </c>
      <c r="K22" s="115">
        <v>102.2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59">
        <v>0</v>
      </c>
      <c r="S22" s="160">
        <v>0</v>
      </c>
      <c r="T22" s="115">
        <v>0</v>
      </c>
      <c r="U22" s="115">
        <f t="shared" si="0"/>
        <v>102.2</v>
      </c>
      <c r="V22" s="123"/>
    </row>
    <row r="23" spans="1:22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403</v>
      </c>
      <c r="H23" s="115">
        <v>101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59">
        <v>0</v>
      </c>
      <c r="S23" s="160">
        <v>0</v>
      </c>
      <c r="T23" s="115">
        <v>0</v>
      </c>
      <c r="U23" s="115">
        <f t="shared" si="0"/>
        <v>101</v>
      </c>
      <c r="V23" s="119"/>
    </row>
    <row r="24" spans="1:22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59">
        <v>0</v>
      </c>
      <c r="S24" s="160">
        <v>0</v>
      </c>
      <c r="T24" s="115">
        <v>0</v>
      </c>
      <c r="U24" s="115">
        <f t="shared" si="0"/>
        <v>0</v>
      </c>
      <c r="V24" s="119"/>
    </row>
    <row r="25" spans="1:22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159">
        <v>0</v>
      </c>
      <c r="G25" s="160">
        <v>0</v>
      </c>
      <c r="H25" s="115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159">
        <v>0</v>
      </c>
      <c r="S25" s="160">
        <v>0</v>
      </c>
      <c r="T25" s="115">
        <v>0</v>
      </c>
      <c r="U25" s="115">
        <f t="shared" si="0"/>
        <v>0</v>
      </c>
      <c r="V25" s="119"/>
    </row>
    <row r="26" spans="1:22" s="153" customFormat="1">
      <c r="A26" s="134" t="s">
        <v>99</v>
      </c>
      <c r="B26" s="147" t="s">
        <v>122</v>
      </c>
      <c r="C26" s="148"/>
      <c r="D26" s="148"/>
      <c r="E26" s="148"/>
      <c r="F26" s="149">
        <v>5</v>
      </c>
      <c r="G26" s="150"/>
      <c r="H26" s="161">
        <f>H20+H21+H22+H25+H24+H23</f>
        <v>323</v>
      </c>
      <c r="I26" s="159">
        <v>1</v>
      </c>
      <c r="J26" s="160">
        <v>0</v>
      </c>
      <c r="K26" s="161">
        <f>K20+K21+K22+K25+K24+K23</f>
        <v>299.2</v>
      </c>
      <c r="L26" s="162">
        <v>5</v>
      </c>
      <c r="M26" s="163"/>
      <c r="N26" s="161">
        <f>N20+N21+N22+N25+N24+N23</f>
        <v>427</v>
      </c>
      <c r="O26" s="162">
        <v>2</v>
      </c>
      <c r="P26" s="163"/>
      <c r="Q26" s="161">
        <f>Q20+Q21+Q22+Q25+Q24+Q23</f>
        <v>260</v>
      </c>
      <c r="R26" s="162">
        <v>0</v>
      </c>
      <c r="S26" s="163"/>
      <c r="T26" s="161">
        <f>T20+T21+T22+T25+T24</f>
        <v>0</v>
      </c>
      <c r="U26" s="161">
        <f>SUM(U20:U25)</f>
        <v>1309.2</v>
      </c>
      <c r="V26" s="152"/>
    </row>
    <row r="27" spans="1:22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155"/>
      <c r="P27" s="156"/>
      <c r="Q27" s="157"/>
      <c r="R27" s="155"/>
      <c r="S27" s="156"/>
      <c r="T27" s="157"/>
      <c r="U27" s="157"/>
      <c r="V27" s="119"/>
    </row>
    <row r="28" spans="1:22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12" t="s">
        <v>404</v>
      </c>
      <c r="G28" s="113" t="s">
        <v>414</v>
      </c>
      <c r="H28" s="115">
        <v>56</v>
      </c>
      <c r="I28" s="159">
        <v>0</v>
      </c>
      <c r="J28" s="160">
        <v>0</v>
      </c>
      <c r="K28" s="115">
        <v>0</v>
      </c>
      <c r="L28" s="159">
        <v>0</v>
      </c>
      <c r="M28" s="160">
        <v>0</v>
      </c>
      <c r="N28" s="115">
        <v>0</v>
      </c>
      <c r="O28" s="159">
        <v>0</v>
      </c>
      <c r="P28" s="160">
        <v>0</v>
      </c>
      <c r="Q28" s="115">
        <v>0</v>
      </c>
      <c r="R28" s="112">
        <v>0</v>
      </c>
      <c r="S28" s="113">
        <v>0</v>
      </c>
      <c r="T28" s="114">
        <v>0</v>
      </c>
      <c r="U28" s="115">
        <f>H28+K28+T28+N28+Q28</f>
        <v>56</v>
      </c>
      <c r="V28" s="119"/>
    </row>
    <row r="29" spans="1:22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159">
        <v>0</v>
      </c>
      <c r="P29" s="160">
        <v>0</v>
      </c>
      <c r="Q29" s="115">
        <v>0</v>
      </c>
      <c r="R29" s="112">
        <v>0</v>
      </c>
      <c r="S29" s="113">
        <v>0</v>
      </c>
      <c r="T29" s="114">
        <v>0</v>
      </c>
      <c r="U29" s="115">
        <f>H29+K29+T29+N29+Q29</f>
        <v>0</v>
      </c>
      <c r="V29" s="119"/>
    </row>
    <row r="30" spans="1:22" s="3" customFormat="1" ht="102.75" customHeight="1">
      <c r="A30" s="134" t="s">
        <v>107</v>
      </c>
      <c r="B30" s="72" t="s">
        <v>83</v>
      </c>
      <c r="C30" s="247" t="s">
        <v>451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12" t="s">
        <v>452</v>
      </c>
      <c r="J30" s="113" t="s">
        <v>430</v>
      </c>
      <c r="K30" s="115">
        <v>130</v>
      </c>
      <c r="L30" s="159">
        <v>0</v>
      </c>
      <c r="M30" s="160">
        <v>0</v>
      </c>
      <c r="N30" s="115">
        <v>0</v>
      </c>
      <c r="O30" s="159">
        <v>0</v>
      </c>
      <c r="P30" s="160">
        <v>0</v>
      </c>
      <c r="Q30" s="115">
        <v>0</v>
      </c>
      <c r="R30" s="112">
        <v>0</v>
      </c>
      <c r="S30" s="113">
        <v>0</v>
      </c>
      <c r="T30" s="114">
        <v>0</v>
      </c>
      <c r="U30" s="115">
        <f>H30+K30+T30+N30+Q30</f>
        <v>130</v>
      </c>
      <c r="V30" s="119"/>
    </row>
    <row r="31" spans="1:22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1</v>
      </c>
      <c r="G31" s="165"/>
      <c r="H31" s="166">
        <f>H28+H29+H30</f>
        <v>56</v>
      </c>
      <c r="I31" s="164">
        <v>10</v>
      </c>
      <c r="J31" s="165"/>
      <c r="K31" s="166">
        <f>K28+K29+K30</f>
        <v>130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4">
        <v>0</v>
      </c>
      <c r="S31" s="165"/>
      <c r="T31" s="166">
        <f>T28+T29+T30</f>
        <v>0</v>
      </c>
      <c r="U31" s="167">
        <f>SUM(U28:U30)</f>
        <v>186</v>
      </c>
      <c r="V31" s="152"/>
    </row>
    <row r="32" spans="1:22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155"/>
      <c r="P32" s="156"/>
      <c r="Q32" s="157"/>
      <c r="R32" s="155"/>
      <c r="S32" s="156"/>
      <c r="T32" s="157"/>
      <c r="U32" s="157"/>
      <c r="V32" s="119"/>
    </row>
    <row r="33" spans="1:22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358</v>
      </c>
      <c r="G33" s="113" t="s">
        <v>405</v>
      </c>
      <c r="H33" s="114">
        <v>314</v>
      </c>
      <c r="I33" s="112" t="s">
        <v>330</v>
      </c>
      <c r="J33" s="113" t="s">
        <v>315</v>
      </c>
      <c r="K33" s="114">
        <v>230</v>
      </c>
      <c r="L33" s="159">
        <v>0</v>
      </c>
      <c r="M33" s="160">
        <v>0</v>
      </c>
      <c r="N33" s="115">
        <v>0</v>
      </c>
      <c r="O33" s="112" t="s">
        <v>330</v>
      </c>
      <c r="P33" s="113" t="s">
        <v>379</v>
      </c>
      <c r="Q33" s="115">
        <v>167</v>
      </c>
      <c r="R33" s="112">
        <v>0</v>
      </c>
      <c r="S33" s="113">
        <v>0</v>
      </c>
      <c r="T33" s="114">
        <v>0</v>
      </c>
      <c r="U33" s="115">
        <f>H33+K33+T33+N33+Q33</f>
        <v>711</v>
      </c>
      <c r="V33" s="119"/>
    </row>
    <row r="34" spans="1:22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159">
        <v>0</v>
      </c>
      <c r="P34" s="160">
        <v>0</v>
      </c>
      <c r="Q34" s="115">
        <v>0</v>
      </c>
      <c r="R34" s="112">
        <v>0</v>
      </c>
      <c r="S34" s="113">
        <v>0</v>
      </c>
      <c r="T34" s="114">
        <v>0</v>
      </c>
      <c r="U34" s="115">
        <f>H34+K34+T34+N34+Q34</f>
        <v>0</v>
      </c>
      <c r="V34" s="119"/>
    </row>
    <row r="35" spans="1:22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2">
        <v>0</v>
      </c>
      <c r="S35" s="113">
        <v>0</v>
      </c>
      <c r="T35" s="114">
        <v>0</v>
      </c>
      <c r="U35" s="115">
        <f>H35+K35+T35+N35+Q35</f>
        <v>0</v>
      </c>
      <c r="V35" s="119"/>
    </row>
    <row r="36" spans="1:22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2">
        <v>0</v>
      </c>
      <c r="S36" s="113">
        <v>0</v>
      </c>
      <c r="T36" s="114">
        <v>0</v>
      </c>
      <c r="U36" s="115">
        <f>H36+K36+T36+N36+Q36</f>
        <v>0</v>
      </c>
      <c r="V36" s="119"/>
    </row>
    <row r="37" spans="1:22" s="3" customFormat="1" ht="71.25" customHeight="1">
      <c r="A37" s="134" t="s">
        <v>117</v>
      </c>
      <c r="B37" s="72" t="s">
        <v>86</v>
      </c>
      <c r="C37" s="135" t="s">
        <v>443</v>
      </c>
      <c r="D37" s="113" t="s">
        <v>70</v>
      </c>
      <c r="E37" s="135" t="s">
        <v>69</v>
      </c>
      <c r="F37" s="113" t="s">
        <v>349</v>
      </c>
      <c r="G37" s="113" t="s">
        <v>453</v>
      </c>
      <c r="H37" s="115">
        <v>112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2">
        <v>0</v>
      </c>
      <c r="S37" s="113">
        <v>0</v>
      </c>
      <c r="T37" s="114">
        <v>0</v>
      </c>
      <c r="U37" s="115">
        <f>H37+K37+T37+N37+Q37</f>
        <v>112</v>
      </c>
      <c r="V37" s="119"/>
    </row>
    <row r="38" spans="1:22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166">
        <f>H33+H34+H35+H36+H37</f>
        <v>426</v>
      </c>
      <c r="I38" s="164">
        <v>1</v>
      </c>
      <c r="J38" s="165"/>
      <c r="K38" s="166">
        <f>K33+K34+K35+K36+K37</f>
        <v>230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167</v>
      </c>
      <c r="R38" s="164">
        <v>0</v>
      </c>
      <c r="S38" s="165"/>
      <c r="T38" s="166">
        <f>T33+T34+T35+T36+T37</f>
        <v>0</v>
      </c>
      <c r="U38" s="167">
        <f>SUM(U33:U37)</f>
        <v>823</v>
      </c>
      <c r="V38" s="152"/>
    </row>
    <row r="39" spans="1:22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112"/>
      <c r="P39" s="113"/>
      <c r="Q39" s="114"/>
      <c r="R39" s="112"/>
      <c r="S39" s="113"/>
      <c r="T39" s="114"/>
      <c r="U39" s="114"/>
      <c r="V39" s="119"/>
    </row>
    <row r="40" spans="1:22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59">
        <v>0</v>
      </c>
      <c r="J40" s="160">
        <v>0</v>
      </c>
      <c r="K40" s="115">
        <v>0</v>
      </c>
      <c r="L40" s="159">
        <v>0</v>
      </c>
      <c r="M40" s="160">
        <v>0</v>
      </c>
      <c r="N40" s="115">
        <v>0</v>
      </c>
      <c r="O40" s="159">
        <v>0</v>
      </c>
      <c r="P40" s="160">
        <v>0</v>
      </c>
      <c r="Q40" s="115">
        <v>0</v>
      </c>
      <c r="R40" s="112">
        <v>0</v>
      </c>
      <c r="S40" s="113">
        <v>0</v>
      </c>
      <c r="T40" s="114">
        <v>0</v>
      </c>
      <c r="U40" s="115">
        <f>H40+K40+T40+N40+Q40</f>
        <v>0</v>
      </c>
      <c r="V40" s="119"/>
    </row>
    <row r="41" spans="1:22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159">
        <v>0</v>
      </c>
      <c r="P41" s="160">
        <v>0</v>
      </c>
      <c r="Q41" s="115">
        <v>0</v>
      </c>
      <c r="R41" s="112">
        <v>0</v>
      </c>
      <c r="S41" s="113">
        <v>0</v>
      </c>
      <c r="T41" s="114">
        <v>0</v>
      </c>
      <c r="U41" s="115">
        <f>H41+K41+T41+N41+Q41</f>
        <v>0</v>
      </c>
      <c r="V41" s="119"/>
    </row>
    <row r="42" spans="1:22" s="3" customFormat="1" ht="105.75" customHeight="1">
      <c r="A42" s="134" t="s">
        <v>134</v>
      </c>
      <c r="B42" s="72" t="s">
        <v>83</v>
      </c>
      <c r="C42" s="135" t="s">
        <v>406</v>
      </c>
      <c r="D42" s="113" t="s">
        <v>280</v>
      </c>
      <c r="E42" s="135" t="s">
        <v>69</v>
      </c>
      <c r="F42" s="113" t="s">
        <v>415</v>
      </c>
      <c r="G42" s="113" t="s">
        <v>409</v>
      </c>
      <c r="H42" s="115">
        <v>564.1</v>
      </c>
      <c r="I42" s="159">
        <v>0</v>
      </c>
      <c r="J42" s="160">
        <v>0</v>
      </c>
      <c r="K42" s="115">
        <v>0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2">
        <v>0</v>
      </c>
      <c r="S42" s="113">
        <v>0</v>
      </c>
      <c r="T42" s="114">
        <v>0</v>
      </c>
      <c r="U42" s="115">
        <f>H42+K42+T42+N42+Q42</f>
        <v>564.1</v>
      </c>
      <c r="V42" s="119"/>
    </row>
    <row r="43" spans="1:22" s="153" customFormat="1">
      <c r="A43" s="134" t="s">
        <v>135</v>
      </c>
      <c r="B43" s="147" t="s">
        <v>123</v>
      </c>
      <c r="C43" s="148"/>
      <c r="D43" s="148"/>
      <c r="E43" s="148"/>
      <c r="F43" s="164">
        <v>2</v>
      </c>
      <c r="G43" s="165"/>
      <c r="H43" s="166">
        <f>H40+H41+H42</f>
        <v>564.1</v>
      </c>
      <c r="I43" s="164">
        <v>0</v>
      </c>
      <c r="J43" s="165"/>
      <c r="K43" s="166">
        <f>K40+K41+K42</f>
        <v>0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4">
        <v>0</v>
      </c>
      <c r="S43" s="165"/>
      <c r="T43" s="166">
        <f>T40+T41+T42</f>
        <v>0</v>
      </c>
      <c r="U43" s="167">
        <f>SUM(U40:U42)</f>
        <v>564.1</v>
      </c>
      <c r="V43" s="152"/>
    </row>
    <row r="44" spans="1:22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112"/>
      <c r="P44" s="113"/>
      <c r="Q44" s="114"/>
      <c r="R44" s="112"/>
      <c r="S44" s="113"/>
      <c r="T44" s="114"/>
      <c r="U44" s="114"/>
      <c r="V44" s="119"/>
    </row>
    <row r="45" spans="1:22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159">
        <v>0</v>
      </c>
      <c r="P45" s="160">
        <v>0</v>
      </c>
      <c r="Q45" s="115">
        <v>0</v>
      </c>
      <c r="R45" s="112">
        <v>0</v>
      </c>
      <c r="S45" s="113">
        <v>0</v>
      </c>
      <c r="T45" s="114">
        <v>0</v>
      </c>
      <c r="U45" s="115">
        <f>H45+K45+T45+N45+Q45</f>
        <v>0</v>
      </c>
      <c r="V45" s="119"/>
    </row>
    <row r="46" spans="1:22" s="3" customFormat="1" ht="70.5" customHeight="1">
      <c r="A46" s="134" t="s">
        <v>138</v>
      </c>
      <c r="B46" s="72" t="s">
        <v>127</v>
      </c>
      <c r="C46" s="135" t="s">
        <v>89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112">
        <v>0</v>
      </c>
      <c r="J46" s="113">
        <v>0</v>
      </c>
      <c r="K46" s="114">
        <v>0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2">
        <v>0</v>
      </c>
      <c r="S46" s="113">
        <v>0</v>
      </c>
      <c r="T46" s="114">
        <v>0</v>
      </c>
      <c r="U46" s="115">
        <f>H46+K46+T46+N46+Q46</f>
        <v>0</v>
      </c>
      <c r="V46" s="119"/>
    </row>
    <row r="47" spans="1:22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159">
        <v>0</v>
      </c>
      <c r="P47" s="160">
        <v>0</v>
      </c>
      <c r="Q47" s="115">
        <v>0</v>
      </c>
      <c r="R47" s="112">
        <v>0</v>
      </c>
      <c r="S47" s="113">
        <v>0</v>
      </c>
      <c r="T47" s="114">
        <v>0</v>
      </c>
      <c r="U47" s="115">
        <f>H47+K47+T47+N47+Q47</f>
        <v>0</v>
      </c>
      <c r="V47" s="119"/>
    </row>
    <row r="48" spans="1:22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2">
        <v>0</v>
      </c>
      <c r="S48" s="113">
        <v>0</v>
      </c>
      <c r="T48" s="114">
        <v>0</v>
      </c>
      <c r="U48" s="115">
        <f>H48+K48+T48</f>
        <v>0</v>
      </c>
      <c r="V48" s="119"/>
    </row>
    <row r="49" spans="1:22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164">
        <v>0</v>
      </c>
      <c r="J49" s="165"/>
      <c r="K49" s="166">
        <f>+K45+K46+K47+K48</f>
        <v>0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4">
        <v>0</v>
      </c>
      <c r="S49" s="165"/>
      <c r="T49" s="166">
        <f>+T45+T46+T47+T48</f>
        <v>0</v>
      </c>
      <c r="U49" s="167">
        <f>SUM(U45:U47)</f>
        <v>0</v>
      </c>
      <c r="V49" s="152"/>
    </row>
    <row r="50" spans="1:22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112"/>
      <c r="P50" s="113"/>
      <c r="Q50" s="114"/>
      <c r="R50" s="112"/>
      <c r="S50" s="113"/>
      <c r="T50" s="114"/>
      <c r="U50" s="114"/>
      <c r="V50" s="119"/>
    </row>
    <row r="51" spans="1:22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13" t="s">
        <v>353</v>
      </c>
      <c r="G51" s="113" t="s">
        <v>354</v>
      </c>
      <c r="H51" s="115">
        <v>4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159">
        <v>0</v>
      </c>
      <c r="P51" s="160">
        <v>0</v>
      </c>
      <c r="Q51" s="115">
        <v>0</v>
      </c>
      <c r="R51" s="112">
        <v>0</v>
      </c>
      <c r="S51" s="113">
        <v>0</v>
      </c>
      <c r="T51" s="114">
        <v>0</v>
      </c>
      <c r="U51" s="115">
        <f>H51+K51+T51+N51+Q51</f>
        <v>4</v>
      </c>
      <c r="V51" s="119"/>
    </row>
    <row r="52" spans="1:22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159">
        <v>0</v>
      </c>
      <c r="P52" s="160">
        <v>0</v>
      </c>
      <c r="Q52" s="115">
        <v>0</v>
      </c>
      <c r="R52" s="112">
        <v>0</v>
      </c>
      <c r="S52" s="113">
        <v>0</v>
      </c>
      <c r="T52" s="114">
        <v>0</v>
      </c>
      <c r="U52" s="115">
        <f>H52+K52+T52+N52+Q52</f>
        <v>0</v>
      </c>
      <c r="V52" s="119"/>
    </row>
    <row r="53" spans="1:22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2">
        <v>0</v>
      </c>
      <c r="S53" s="113">
        <v>0</v>
      </c>
      <c r="T53" s="114">
        <v>0</v>
      </c>
      <c r="U53" s="115">
        <f>H53+K53+T53+N53+Q53</f>
        <v>0</v>
      </c>
      <c r="V53" s="119"/>
    </row>
    <row r="54" spans="1:22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Q51+Q52+Q53</f>
        <v>0</v>
      </c>
      <c r="R54" s="149">
        <v>0</v>
      </c>
      <c r="S54" s="150"/>
      <c r="T54" s="151">
        <f>T51+T52</f>
        <v>0</v>
      </c>
      <c r="U54" s="151">
        <f>U51+U52+U53</f>
        <v>4</v>
      </c>
      <c r="V54" s="152"/>
    </row>
    <row r="55" spans="1:22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112"/>
      <c r="P55" s="113"/>
      <c r="Q55" s="114"/>
      <c r="R55" s="112"/>
      <c r="S55" s="113"/>
      <c r="T55" s="114"/>
      <c r="U55" s="114"/>
      <c r="V55" s="119"/>
    </row>
    <row r="56" spans="1:22" s="3" customFormat="1" ht="108" customHeight="1">
      <c r="A56" s="134" t="s">
        <v>296</v>
      </c>
      <c r="B56" s="72" t="s">
        <v>131</v>
      </c>
      <c r="C56" s="135" t="s">
        <v>454</v>
      </c>
      <c r="D56" s="113" t="s">
        <v>433</v>
      </c>
      <c r="E56" s="135" t="s">
        <v>69</v>
      </c>
      <c r="F56" s="112">
        <v>0</v>
      </c>
      <c r="G56" s="113">
        <v>0</v>
      </c>
      <c r="H56" s="114">
        <v>0</v>
      </c>
      <c r="I56" s="112" t="s">
        <v>455</v>
      </c>
      <c r="J56" s="113" t="s">
        <v>439</v>
      </c>
      <c r="K56" s="114">
        <v>168.8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2">
        <v>0</v>
      </c>
      <c r="S56" s="113">
        <v>0</v>
      </c>
      <c r="T56" s="114">
        <v>0</v>
      </c>
      <c r="U56" s="115">
        <f>H56+K56+T56+N56+Q56</f>
        <v>168.8</v>
      </c>
      <c r="V56" s="119"/>
    </row>
    <row r="57" spans="1:22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1</v>
      </c>
      <c r="J57" s="150"/>
      <c r="K57" s="151">
        <f>K56</f>
        <v>168.8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49">
        <v>0</v>
      </c>
      <c r="S57" s="150"/>
      <c r="T57" s="151">
        <f>T56</f>
        <v>0</v>
      </c>
      <c r="U57" s="167">
        <f>SUM(U56)</f>
        <v>168.8</v>
      </c>
      <c r="V57" s="152"/>
    </row>
    <row r="58" spans="1:22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112"/>
      <c r="P58" s="113"/>
      <c r="Q58" s="114"/>
      <c r="R58" s="112"/>
      <c r="S58" s="113"/>
      <c r="T58" s="114"/>
      <c r="U58" s="114"/>
      <c r="V58" s="119"/>
    </row>
    <row r="59" spans="1:22" s="3" customFormat="1" ht="106.5" customHeight="1">
      <c r="A59" s="134" t="s">
        <v>147</v>
      </c>
      <c r="B59" s="72" t="s">
        <v>131</v>
      </c>
      <c r="C59" s="247" t="s">
        <v>449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 t="s">
        <v>456</v>
      </c>
      <c r="J59" s="113" t="s">
        <v>440</v>
      </c>
      <c r="K59" s="114">
        <v>16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2">
        <v>0</v>
      </c>
      <c r="S59" s="113">
        <v>0</v>
      </c>
      <c r="T59" s="114">
        <v>0</v>
      </c>
      <c r="U59" s="115">
        <f>H59+K59+T59+N59+Q59</f>
        <v>16</v>
      </c>
      <c r="V59" s="119"/>
    </row>
    <row r="60" spans="1:22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2</v>
      </c>
      <c r="J60" s="150"/>
      <c r="K60" s="151">
        <f>K59</f>
        <v>16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49">
        <v>0</v>
      </c>
      <c r="S60" s="150"/>
      <c r="T60" s="151">
        <f>T59</f>
        <v>0</v>
      </c>
      <c r="U60" s="167">
        <f>SUM(U59)</f>
        <v>16</v>
      </c>
      <c r="V60" s="152"/>
    </row>
    <row r="61" spans="1:22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112"/>
      <c r="P61" s="113"/>
      <c r="Q61" s="114"/>
      <c r="R61" s="112"/>
      <c r="S61" s="113"/>
      <c r="T61" s="114"/>
      <c r="U61" s="114"/>
      <c r="V61" s="119"/>
    </row>
    <row r="62" spans="1:22" s="3" customFormat="1" ht="105.75" customHeight="1">
      <c r="A62" s="134" t="s">
        <v>205</v>
      </c>
      <c r="B62" s="72" t="s">
        <v>131</v>
      </c>
      <c r="C62" s="135" t="s">
        <v>426</v>
      </c>
      <c r="D62" s="113" t="s">
        <v>70</v>
      </c>
      <c r="E62" s="135" t="s">
        <v>69</v>
      </c>
      <c r="F62" s="112" t="s">
        <v>416</v>
      </c>
      <c r="G62" s="113" t="s">
        <v>427</v>
      </c>
      <c r="H62" s="114">
        <v>358</v>
      </c>
      <c r="I62" s="112">
        <v>0</v>
      </c>
      <c r="J62" s="113">
        <v>0</v>
      </c>
      <c r="K62" s="114">
        <v>0</v>
      </c>
      <c r="L62" s="112" t="s">
        <v>331</v>
      </c>
      <c r="M62" s="113" t="s">
        <v>355</v>
      </c>
      <c r="N62" s="114">
        <v>417</v>
      </c>
      <c r="O62" s="112" t="s">
        <v>331</v>
      </c>
      <c r="P62" s="113" t="s">
        <v>355</v>
      </c>
      <c r="Q62" s="114">
        <v>417</v>
      </c>
      <c r="R62" s="112">
        <v>0</v>
      </c>
      <c r="S62" s="113">
        <v>0</v>
      </c>
      <c r="T62" s="114">
        <v>0</v>
      </c>
      <c r="U62" s="115">
        <f>H62+K62+T62+N62+Q62</f>
        <v>1192</v>
      </c>
      <c r="V62" s="119"/>
    </row>
    <row r="63" spans="1:22" s="153" customFormat="1">
      <c r="A63" s="134" t="s">
        <v>206</v>
      </c>
      <c r="B63" s="147" t="s">
        <v>123</v>
      </c>
      <c r="C63" s="148"/>
      <c r="D63" s="148"/>
      <c r="E63" s="148"/>
      <c r="F63" s="149">
        <v>3</v>
      </c>
      <c r="G63" s="150"/>
      <c r="H63" s="151">
        <f>H62</f>
        <v>358</v>
      </c>
      <c r="I63" s="149">
        <v>0</v>
      </c>
      <c r="J63" s="150"/>
      <c r="K63" s="151">
        <f>K62</f>
        <v>0</v>
      </c>
      <c r="L63" s="149">
        <v>2</v>
      </c>
      <c r="M63" s="150"/>
      <c r="N63" s="151">
        <f>N62</f>
        <v>417</v>
      </c>
      <c r="O63" s="149">
        <v>2</v>
      </c>
      <c r="P63" s="150"/>
      <c r="Q63" s="151">
        <f>Q62</f>
        <v>417</v>
      </c>
      <c r="R63" s="149">
        <v>0</v>
      </c>
      <c r="S63" s="150"/>
      <c r="T63" s="151">
        <f>T62</f>
        <v>0</v>
      </c>
      <c r="U63" s="167">
        <f>SUM(U62)</f>
        <v>1192</v>
      </c>
      <c r="V63" s="152"/>
    </row>
    <row r="64" spans="1:22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112"/>
      <c r="P64" s="113"/>
      <c r="Q64" s="114"/>
      <c r="R64" s="112"/>
      <c r="S64" s="113"/>
      <c r="T64" s="114"/>
      <c r="U64" s="114"/>
      <c r="V64" s="119"/>
    </row>
    <row r="65" spans="1:35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112">
        <v>0</v>
      </c>
      <c r="J65" s="113">
        <v>0</v>
      </c>
      <c r="K65" s="114">
        <v>0</v>
      </c>
      <c r="L65" s="112">
        <v>0</v>
      </c>
      <c r="M65" s="113">
        <v>0</v>
      </c>
      <c r="N65" s="114">
        <v>0</v>
      </c>
      <c r="O65" s="112">
        <v>0</v>
      </c>
      <c r="P65" s="113">
        <v>0</v>
      </c>
      <c r="Q65" s="114">
        <v>0</v>
      </c>
      <c r="R65" s="112">
        <v>0</v>
      </c>
      <c r="S65" s="113">
        <v>0</v>
      </c>
      <c r="T65" s="114">
        <v>0</v>
      </c>
      <c r="U65" s="115">
        <f>H65+K65+T65+N65+Q65</f>
        <v>0</v>
      </c>
      <c r="V65" s="119"/>
    </row>
    <row r="66" spans="1:35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151">
        <f>K65</f>
        <v>0</v>
      </c>
      <c r="L66" s="149">
        <v>0</v>
      </c>
      <c r="M66" s="149"/>
      <c r="N66" s="151">
        <f>N65</f>
        <v>0</v>
      </c>
      <c r="O66" s="149">
        <v>0</v>
      </c>
      <c r="P66" s="149"/>
      <c r="Q66" s="151">
        <f>Q65</f>
        <v>0</v>
      </c>
      <c r="R66" s="149">
        <v>0</v>
      </c>
      <c r="S66" s="149"/>
      <c r="T66" s="151">
        <f>T65</f>
        <v>0</v>
      </c>
      <c r="U66" s="167">
        <f>SUM(U65)</f>
        <v>0</v>
      </c>
      <c r="V66" s="152"/>
    </row>
    <row r="67" spans="1:35" s="153" customFormat="1" ht="69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112">
        <v>0</v>
      </c>
      <c r="P67" s="113">
        <v>0</v>
      </c>
      <c r="Q67" s="114">
        <v>0</v>
      </c>
      <c r="R67" s="112">
        <v>0</v>
      </c>
      <c r="S67" s="113">
        <v>0</v>
      </c>
      <c r="T67" s="114">
        <v>0</v>
      </c>
      <c r="U67" s="115">
        <f>H67+K67+T67+N67+Q67</f>
        <v>0</v>
      </c>
      <c r="V67" s="169"/>
    </row>
    <row r="68" spans="1:35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149"/>
      <c r="P68" s="149"/>
      <c r="Q68" s="151">
        <f>Q67</f>
        <v>0</v>
      </c>
      <c r="R68" s="149"/>
      <c r="S68" s="149"/>
      <c r="T68" s="151">
        <f>T67</f>
        <v>0</v>
      </c>
      <c r="U68" s="167">
        <f>U67</f>
        <v>0</v>
      </c>
      <c r="V68" s="152"/>
    </row>
    <row r="69" spans="1:35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171">
        <f>H26+H31+H43+H49+H54+H38+H60+H57+H63+H66+H68</f>
        <v>1731.1</v>
      </c>
      <c r="I69" s="172"/>
      <c r="J69" s="173"/>
      <c r="K69" s="171">
        <f>K26+K31+K43+K49+K54+K38+K60+K57+K63+K66+K68</f>
        <v>844</v>
      </c>
      <c r="L69" s="172"/>
      <c r="M69" s="172"/>
      <c r="N69" s="171">
        <f>N26+N31+N43+N49+N54+N38+N60+N57+N63+N66+N68</f>
        <v>844</v>
      </c>
      <c r="O69" s="172"/>
      <c r="P69" s="172"/>
      <c r="Q69" s="171">
        <f>Q26+Q31+Q43+Q49+Q54+Q38+Q60+Q57+Q63+Q66+Q68</f>
        <v>844</v>
      </c>
      <c r="R69" s="172"/>
      <c r="S69" s="172"/>
      <c r="T69" s="171">
        <f>T26+T31+T43+T49+T54+T38+T60+T57+T63+T66</f>
        <v>0</v>
      </c>
      <c r="U69" s="171">
        <f>U26+U31+U43+U49+U54+U38+U60+U57+U63+U66+U68</f>
        <v>4263.1000000000004</v>
      </c>
      <c r="V69" s="119"/>
    </row>
    <row r="70" spans="1:35" s="179" customFormat="1" ht="18.7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166">
        <f>H71+H73+H74+H75+H77+H79+H76+H78</f>
        <v>2331.1</v>
      </c>
      <c r="I70" s="175"/>
      <c r="J70" s="176"/>
      <c r="K70" s="177">
        <f>K71+K73+K74+K75+K77+K79+K76+K78</f>
        <v>7644</v>
      </c>
      <c r="L70" s="175"/>
      <c r="M70" s="175"/>
      <c r="N70" s="166">
        <f>N71+N73+N74+N75+N77+N79+N76+N78</f>
        <v>2640</v>
      </c>
      <c r="O70" s="175"/>
      <c r="P70" s="175"/>
      <c r="Q70" s="166">
        <f>Q71+Q73+Q74+Q75+Q77+Q79+Q76+Q78</f>
        <v>2640</v>
      </c>
      <c r="R70" s="175"/>
      <c r="S70" s="175"/>
      <c r="T70" s="166">
        <f>T71+T73+T74+T75+T77+T79+T76+T78</f>
        <v>4700</v>
      </c>
      <c r="U70" s="166">
        <f>T70+N70+K70+H70</f>
        <v>17315.099999999999</v>
      </c>
      <c r="V70" s="178"/>
    </row>
    <row r="71" spans="1:35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114">
        <f>H15</f>
        <v>600</v>
      </c>
      <c r="I71" s="112"/>
      <c r="J71" s="113"/>
      <c r="K71" s="114">
        <f>K15</f>
        <v>6800</v>
      </c>
      <c r="L71" s="112"/>
      <c r="M71" s="112"/>
      <c r="N71" s="114">
        <f>N15</f>
        <v>1796</v>
      </c>
      <c r="O71" s="112"/>
      <c r="P71" s="112"/>
      <c r="Q71" s="114">
        <f>Q15</f>
        <v>1796</v>
      </c>
      <c r="R71" s="112"/>
      <c r="S71" s="112"/>
      <c r="T71" s="114">
        <f>T15</f>
        <v>4700</v>
      </c>
      <c r="U71" s="115">
        <f>H71+K71+N71+Q71+T71</f>
        <v>15692</v>
      </c>
      <c r="V71" s="183"/>
    </row>
    <row r="72" spans="1:35" s="184" customFormat="1" ht="26.25" customHeight="1">
      <c r="A72" s="134" t="s">
        <v>153</v>
      </c>
      <c r="B72" s="141" t="s">
        <v>373</v>
      </c>
      <c r="C72" s="180"/>
      <c r="D72" s="181"/>
      <c r="E72" s="181"/>
      <c r="F72" s="112"/>
      <c r="G72" s="112"/>
      <c r="H72" s="114">
        <f>H16</f>
        <v>0</v>
      </c>
      <c r="I72" s="112"/>
      <c r="J72" s="113"/>
      <c r="K72" s="114">
        <f>K16</f>
        <v>0</v>
      </c>
      <c r="L72" s="112"/>
      <c r="M72" s="112"/>
      <c r="N72" s="114">
        <f>N16</f>
        <v>0</v>
      </c>
      <c r="O72" s="112"/>
      <c r="P72" s="112"/>
      <c r="Q72" s="114">
        <f>Q16</f>
        <v>0</v>
      </c>
      <c r="R72" s="112"/>
      <c r="S72" s="112"/>
      <c r="T72" s="114">
        <f>T16</f>
        <v>685</v>
      </c>
      <c r="U72" s="115">
        <f t="shared" ref="U72:U79" si="1">H72+K72+N72+Q72+T72</f>
        <v>685</v>
      </c>
      <c r="V72" s="183"/>
    </row>
    <row r="73" spans="1:35" s="3" customFormat="1" ht="25.5">
      <c r="A73" s="134" t="s">
        <v>154</v>
      </c>
      <c r="B73" s="72" t="s">
        <v>87</v>
      </c>
      <c r="C73" s="172"/>
      <c r="D73" s="155"/>
      <c r="E73" s="155"/>
      <c r="F73" s="159"/>
      <c r="G73" s="159"/>
      <c r="H73" s="115">
        <f>H20+H28+H33+H40+H45+H51</f>
        <v>596</v>
      </c>
      <c r="I73" s="159"/>
      <c r="J73" s="160"/>
      <c r="K73" s="115">
        <f>K20+K28+K33+K40+K45+K51</f>
        <v>427</v>
      </c>
      <c r="L73" s="159"/>
      <c r="M73" s="159"/>
      <c r="N73" s="115">
        <f>N20+N28+N33+N40+N45+N51</f>
        <v>427</v>
      </c>
      <c r="O73" s="159"/>
      <c r="P73" s="159"/>
      <c r="Q73" s="115">
        <f>Q20+Q28+Q33+Q40+Q45+Q51</f>
        <v>427</v>
      </c>
      <c r="R73" s="159"/>
      <c r="S73" s="159"/>
      <c r="T73" s="115">
        <f>T20+T28+T33+T40+T45+T51</f>
        <v>0</v>
      </c>
      <c r="U73" s="115">
        <f t="shared" si="1"/>
        <v>1877</v>
      </c>
      <c r="V73" s="119"/>
    </row>
    <row r="74" spans="1:35" s="3" customFormat="1" ht="25.5">
      <c r="A74" s="134" t="s">
        <v>155</v>
      </c>
      <c r="B74" s="72" t="s">
        <v>88</v>
      </c>
      <c r="C74" s="172"/>
      <c r="D74" s="155"/>
      <c r="E74" s="155"/>
      <c r="F74" s="159"/>
      <c r="G74" s="159"/>
      <c r="H74" s="115">
        <f>H21+H29+H34+H41+H47+H52</f>
        <v>0</v>
      </c>
      <c r="I74" s="159"/>
      <c r="J74" s="160"/>
      <c r="K74" s="185">
        <f>K21+K29+K34+K41+K47+K52</f>
        <v>0</v>
      </c>
      <c r="L74" s="159"/>
      <c r="M74" s="159"/>
      <c r="N74" s="115">
        <f>N21+N29+N34+N41+N47+N52</f>
        <v>0</v>
      </c>
      <c r="O74" s="159"/>
      <c r="P74" s="159"/>
      <c r="Q74" s="115">
        <f>Q21+Q29+Q34+Q41+Q47+Q52</f>
        <v>0</v>
      </c>
      <c r="R74" s="159"/>
      <c r="S74" s="159"/>
      <c r="T74" s="115">
        <f>T21+T29+T34+T41+T47+T52</f>
        <v>0</v>
      </c>
      <c r="U74" s="115">
        <f t="shared" si="1"/>
        <v>0</v>
      </c>
      <c r="V74" s="119"/>
    </row>
    <row r="75" spans="1:35" s="3" customFormat="1" ht="38.25">
      <c r="A75" s="134" t="s">
        <v>194</v>
      </c>
      <c r="B75" s="72" t="s">
        <v>428</v>
      </c>
      <c r="C75" s="172"/>
      <c r="D75" s="155"/>
      <c r="E75" s="155"/>
      <c r="F75" s="159"/>
      <c r="G75" s="159"/>
      <c r="H75" s="115">
        <f>H22+H30+H35+H42+H46+H56+H62+H65+H53+H67+H59</f>
        <v>922.1</v>
      </c>
      <c r="I75" s="159"/>
      <c r="J75" s="160"/>
      <c r="K75" s="115">
        <f>K22+K30+K35+K42+K46+K56+K62+K65+K53+K67+K59</f>
        <v>417</v>
      </c>
      <c r="L75" s="159"/>
      <c r="M75" s="159"/>
      <c r="N75" s="115">
        <f>N22+N30+N35+N42+N46+N56+N62+N65+N53+N67+N59</f>
        <v>417</v>
      </c>
      <c r="O75" s="159"/>
      <c r="P75" s="159"/>
      <c r="Q75" s="115">
        <f>Q22+Q30+Q35+Q42+Q46+Q56+Q62+Q65+Q53+Q67+Q59</f>
        <v>417</v>
      </c>
      <c r="R75" s="159"/>
      <c r="S75" s="159"/>
      <c r="T75" s="115">
        <f>T22+T30+T35+T42+T46+T56+T62+T65+T53+T67+T59</f>
        <v>0</v>
      </c>
      <c r="U75" s="115">
        <f t="shared" si="1"/>
        <v>2173.1</v>
      </c>
      <c r="V75" s="119"/>
    </row>
    <row r="76" spans="1:35" s="3" customFormat="1" ht="40.5" customHeight="1">
      <c r="A76" s="134" t="s">
        <v>214</v>
      </c>
      <c r="B76" s="72" t="s">
        <v>318</v>
      </c>
      <c r="C76" s="155"/>
      <c r="D76" s="155"/>
      <c r="E76" s="155"/>
      <c r="F76" s="159"/>
      <c r="G76" s="159"/>
      <c r="H76" s="115">
        <f>H23</f>
        <v>101</v>
      </c>
      <c r="I76" s="159"/>
      <c r="J76" s="160"/>
      <c r="K76" s="185">
        <f>K23</f>
        <v>0</v>
      </c>
      <c r="L76" s="159"/>
      <c r="M76" s="159"/>
      <c r="N76" s="115">
        <f>N23</f>
        <v>0</v>
      </c>
      <c r="O76" s="159"/>
      <c r="P76" s="159"/>
      <c r="Q76" s="115">
        <f>Q23</f>
        <v>0</v>
      </c>
      <c r="R76" s="159"/>
      <c r="S76" s="159"/>
      <c r="T76" s="115">
        <f>T23</f>
        <v>0</v>
      </c>
      <c r="U76" s="115">
        <f t="shared" si="1"/>
        <v>101</v>
      </c>
      <c r="V76" s="119"/>
    </row>
    <row r="77" spans="1:35" s="3" customFormat="1" ht="37.5" customHeight="1">
      <c r="A77" s="134" t="s">
        <v>215</v>
      </c>
      <c r="B77" s="72" t="s">
        <v>90</v>
      </c>
      <c r="C77" s="155"/>
      <c r="D77" s="155"/>
      <c r="E77" s="155"/>
      <c r="F77" s="159"/>
      <c r="G77" s="159"/>
      <c r="H77" s="115">
        <f>H25</f>
        <v>0</v>
      </c>
      <c r="I77" s="159"/>
      <c r="J77" s="160"/>
      <c r="K77" s="185">
        <f>K25</f>
        <v>0</v>
      </c>
      <c r="L77" s="159"/>
      <c r="M77" s="159"/>
      <c r="N77" s="115">
        <f>N25</f>
        <v>0</v>
      </c>
      <c r="O77" s="159"/>
      <c r="P77" s="159"/>
      <c r="Q77" s="115">
        <f>Q25</f>
        <v>0</v>
      </c>
      <c r="R77" s="159"/>
      <c r="S77" s="159"/>
      <c r="T77" s="115">
        <f>T25</f>
        <v>0</v>
      </c>
      <c r="U77" s="115">
        <f t="shared" si="1"/>
        <v>0</v>
      </c>
      <c r="V77" s="119"/>
    </row>
    <row r="78" spans="1:35" s="3" customFormat="1" ht="25.5">
      <c r="A78" s="134" t="s">
        <v>216</v>
      </c>
      <c r="B78" s="72" t="s">
        <v>181</v>
      </c>
      <c r="C78" s="155"/>
      <c r="D78" s="155"/>
      <c r="E78" s="155"/>
      <c r="F78" s="159"/>
      <c r="G78" s="159"/>
      <c r="H78" s="115">
        <f>H24</f>
        <v>0</v>
      </c>
      <c r="I78" s="159"/>
      <c r="J78" s="160"/>
      <c r="K78" s="185">
        <f>K24</f>
        <v>0</v>
      </c>
      <c r="L78" s="159"/>
      <c r="M78" s="159"/>
      <c r="N78" s="115">
        <f>N24</f>
        <v>0</v>
      </c>
      <c r="O78" s="159"/>
      <c r="P78" s="159"/>
      <c r="Q78" s="115">
        <f>Q24</f>
        <v>0</v>
      </c>
      <c r="R78" s="159"/>
      <c r="S78" s="159"/>
      <c r="T78" s="115">
        <f>T24</f>
        <v>0</v>
      </c>
      <c r="U78" s="115">
        <f t="shared" si="1"/>
        <v>0</v>
      </c>
      <c r="V78" s="119"/>
    </row>
    <row r="79" spans="1:35" s="3" customFormat="1" ht="25.5">
      <c r="A79" s="134" t="s">
        <v>380</v>
      </c>
      <c r="B79" s="72" t="s">
        <v>442</v>
      </c>
      <c r="C79" s="155"/>
      <c r="D79" s="155"/>
      <c r="E79" s="155"/>
      <c r="F79" s="159"/>
      <c r="G79" s="159"/>
      <c r="H79" s="115">
        <f>H37</f>
        <v>112</v>
      </c>
      <c r="I79" s="159"/>
      <c r="J79" s="160"/>
      <c r="K79" s="185">
        <f>K37</f>
        <v>0</v>
      </c>
      <c r="L79" s="159"/>
      <c r="M79" s="159"/>
      <c r="N79" s="115">
        <f>N37</f>
        <v>0</v>
      </c>
      <c r="O79" s="159"/>
      <c r="P79" s="159"/>
      <c r="Q79" s="115">
        <f>Q37</f>
        <v>0</v>
      </c>
      <c r="R79" s="159"/>
      <c r="S79" s="159"/>
      <c r="T79" s="115">
        <f>T37</f>
        <v>0</v>
      </c>
      <c r="U79" s="115">
        <f t="shared" si="1"/>
        <v>112</v>
      </c>
      <c r="V79" s="119"/>
    </row>
    <row r="80" spans="1:35" s="3" customFormat="1" ht="41.25" hidden="1" customHeight="1">
      <c r="A80" s="121" t="s">
        <v>320</v>
      </c>
      <c r="B80" s="471" t="s">
        <v>179</v>
      </c>
      <c r="C80" s="472"/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2"/>
      <c r="R80" s="472"/>
      <c r="S80" s="472"/>
      <c r="T80" s="472"/>
      <c r="U80" s="473"/>
      <c r="V80" s="123"/>
      <c r="W80" s="124"/>
      <c r="X80" s="124"/>
      <c r="Y80" s="124"/>
      <c r="Z80" s="124"/>
      <c r="AA80" s="124"/>
      <c r="AB80" s="124"/>
      <c r="AC80" s="125"/>
      <c r="AD80" s="125"/>
      <c r="AE80" s="125"/>
      <c r="AF80" s="125"/>
      <c r="AG80" s="125"/>
      <c r="AH80" s="126"/>
      <c r="AI80" s="126"/>
    </row>
    <row r="81" spans="1:37" s="3" customFormat="1" ht="82.5" hidden="1" customHeight="1">
      <c r="A81" s="134" t="s">
        <v>160</v>
      </c>
      <c r="B81" s="186" t="s">
        <v>156</v>
      </c>
      <c r="C81" s="135" t="s">
        <v>157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12">
        <v>0</v>
      </c>
      <c r="S81" s="112">
        <v>0</v>
      </c>
      <c r="T81" s="182">
        <v>0</v>
      </c>
      <c r="U81" s="187">
        <f>H81+K81+T81</f>
        <v>0</v>
      </c>
      <c r="V81" s="123" t="s">
        <v>198</v>
      </c>
      <c r="W81" s="124"/>
      <c r="X81" s="124"/>
      <c r="Y81" s="124"/>
      <c r="Z81" s="124"/>
      <c r="AA81" s="124"/>
      <c r="AB81" s="124"/>
      <c r="AC81" s="125"/>
      <c r="AD81" s="125"/>
      <c r="AE81" s="125"/>
      <c r="AF81" s="125"/>
      <c r="AG81" s="125"/>
      <c r="AH81" s="126"/>
      <c r="AI81" s="126"/>
    </row>
    <row r="82" spans="1:37" s="3" customFormat="1" ht="60.75" hidden="1" customHeight="1">
      <c r="A82" s="134" t="s">
        <v>161</v>
      </c>
      <c r="B82" s="186" t="s">
        <v>158</v>
      </c>
      <c r="C82" s="135" t="s">
        <v>76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87">
        <f>H82+K82+T82+N82</f>
        <v>0</v>
      </c>
      <c r="V82" s="123" t="s">
        <v>197</v>
      </c>
      <c r="W82" s="124"/>
      <c r="X82" s="124"/>
      <c r="Y82" s="124"/>
      <c r="Z82" s="124"/>
      <c r="AA82" s="124"/>
      <c r="AB82" s="124"/>
      <c r="AC82" s="125"/>
      <c r="AD82" s="125"/>
      <c r="AE82" s="125"/>
      <c r="AF82" s="125"/>
      <c r="AG82" s="125"/>
      <c r="AH82" s="126"/>
      <c r="AI82" s="126"/>
    </row>
    <row r="83" spans="1:37" s="3" customFormat="1" ht="70.5" hidden="1" customHeight="1">
      <c r="A83" s="134" t="s">
        <v>162</v>
      </c>
      <c r="B83" s="186" t="s">
        <v>159</v>
      </c>
      <c r="C83" s="135" t="s">
        <v>181</v>
      </c>
      <c r="D83" s="113" t="s">
        <v>70</v>
      </c>
      <c r="E83" s="135" t="s">
        <v>69</v>
      </c>
      <c r="F83" s="112">
        <v>0</v>
      </c>
      <c r="G83" s="112">
        <v>0</v>
      </c>
      <c r="H83" s="182">
        <v>0</v>
      </c>
      <c r="I83" s="112">
        <v>0</v>
      </c>
      <c r="J83" s="112">
        <v>0</v>
      </c>
      <c r="K83" s="182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87">
        <f>H83+K83+T83+N83</f>
        <v>0</v>
      </c>
      <c r="V83" s="123" t="s">
        <v>198</v>
      </c>
      <c r="W83" s="124"/>
      <c r="X83" s="124"/>
      <c r="Y83" s="124"/>
      <c r="Z83" s="124"/>
      <c r="AA83" s="124"/>
      <c r="AB83" s="124"/>
      <c r="AC83" s="125"/>
      <c r="AD83" s="125"/>
      <c r="AE83" s="125"/>
      <c r="AF83" s="125"/>
      <c r="AG83" s="125"/>
      <c r="AH83" s="126"/>
      <c r="AI83" s="126"/>
    </row>
    <row r="84" spans="1:37" s="153" customFormat="1" ht="33.75" hidden="1" customHeight="1">
      <c r="A84" s="134" t="s">
        <v>163</v>
      </c>
      <c r="B84" s="469" t="s">
        <v>174</v>
      </c>
      <c r="C84" s="470"/>
      <c r="D84" s="188"/>
      <c r="E84" s="188"/>
      <c r="F84" s="188"/>
      <c r="G84" s="188"/>
      <c r="H84" s="189">
        <f>H85+H86+H87</f>
        <v>0</v>
      </c>
      <c r="I84" s="188"/>
      <c r="J84" s="188"/>
      <c r="K84" s="189">
        <f>K85+K86+K87</f>
        <v>0</v>
      </c>
      <c r="L84" s="188"/>
      <c r="M84" s="188"/>
      <c r="N84" s="189">
        <f>N85+N86+N87</f>
        <v>0</v>
      </c>
      <c r="O84" s="188"/>
      <c r="P84" s="188"/>
      <c r="Q84" s="189">
        <f>Q85+Q86+Q87</f>
        <v>0</v>
      </c>
      <c r="R84" s="188"/>
      <c r="S84" s="188"/>
      <c r="T84" s="189">
        <f>T85+T86+T87</f>
        <v>0</v>
      </c>
      <c r="U84" s="190">
        <f>H84+K84+T84+N84</f>
        <v>0</v>
      </c>
      <c r="V84" s="191"/>
      <c r="W84" s="192"/>
      <c r="X84" s="192"/>
      <c r="Y84" s="192"/>
      <c r="Z84" s="192"/>
      <c r="AA84" s="192"/>
      <c r="AB84" s="192"/>
      <c r="AC84" s="193"/>
      <c r="AD84" s="193"/>
      <c r="AE84" s="193"/>
      <c r="AF84" s="193"/>
      <c r="AG84" s="193"/>
      <c r="AH84" s="194"/>
      <c r="AI84" s="194"/>
    </row>
    <row r="85" spans="1:37" s="3" customFormat="1" ht="24.75" hidden="1" customHeight="1">
      <c r="A85" s="134" t="s">
        <v>168</v>
      </c>
      <c r="B85" s="135" t="s">
        <v>157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6"/>
      <c r="S85" s="196"/>
      <c r="T85" s="197">
        <f>T81</f>
        <v>0</v>
      </c>
      <c r="U85" s="187">
        <f>H85+K85+T85</f>
        <v>0</v>
      </c>
      <c r="V85" s="123"/>
      <c r="W85" s="124"/>
      <c r="X85" s="124"/>
      <c r="Y85" s="124"/>
      <c r="Z85" s="124"/>
      <c r="AA85" s="124"/>
      <c r="AB85" s="124"/>
      <c r="AC85" s="125"/>
      <c r="AD85" s="125"/>
      <c r="AE85" s="125"/>
      <c r="AF85" s="125"/>
      <c r="AG85" s="125"/>
      <c r="AH85" s="126"/>
      <c r="AI85" s="126"/>
    </row>
    <row r="86" spans="1:37" s="3" customFormat="1" ht="24" hidden="1" customHeight="1">
      <c r="A86" s="134" t="s">
        <v>169</v>
      </c>
      <c r="B86" s="135" t="s">
        <v>76</v>
      </c>
      <c r="C86" s="195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97">
        <f>U82</f>
        <v>0</v>
      </c>
      <c r="V86" s="123"/>
      <c r="W86" s="124"/>
      <c r="X86" s="124"/>
      <c r="Y86" s="124"/>
      <c r="Z86" s="124"/>
      <c r="AA86" s="124"/>
      <c r="AB86" s="124"/>
      <c r="AC86" s="125"/>
      <c r="AD86" s="125"/>
      <c r="AE86" s="125"/>
      <c r="AF86" s="125"/>
      <c r="AG86" s="125"/>
      <c r="AH86" s="126"/>
      <c r="AI86" s="126"/>
    </row>
    <row r="87" spans="1:37" s="3" customFormat="1" ht="32.25" hidden="1" customHeight="1">
      <c r="A87" s="134" t="s">
        <v>170</v>
      </c>
      <c r="B87" s="135" t="s">
        <v>181</v>
      </c>
      <c r="C87" s="196"/>
      <c r="D87" s="196"/>
      <c r="E87" s="196"/>
      <c r="F87" s="196"/>
      <c r="G87" s="196"/>
      <c r="H87" s="197">
        <f>H83</f>
        <v>0</v>
      </c>
      <c r="I87" s="196"/>
      <c r="J87" s="196"/>
      <c r="K87" s="19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6">
        <f>T83</f>
        <v>0</v>
      </c>
      <c r="U87" s="196">
        <f>U83</f>
        <v>0</v>
      </c>
      <c r="V87" s="123"/>
      <c r="W87" s="124"/>
      <c r="X87" s="124"/>
      <c r="Y87" s="124"/>
      <c r="Z87" s="124"/>
      <c r="AA87" s="124"/>
      <c r="AB87" s="124"/>
      <c r="AC87" s="125"/>
      <c r="AD87" s="125"/>
      <c r="AE87" s="125"/>
      <c r="AF87" s="125"/>
      <c r="AG87" s="125"/>
      <c r="AH87" s="126"/>
      <c r="AI87" s="126"/>
    </row>
    <row r="88" spans="1:37" s="3" customFormat="1" ht="18.75" customHeight="1">
      <c r="A88" s="121" t="s">
        <v>217</v>
      </c>
      <c r="B88" s="461" t="s">
        <v>218</v>
      </c>
      <c r="C88" s="462"/>
      <c r="D88" s="462"/>
      <c r="E88" s="462"/>
      <c r="F88" s="462"/>
      <c r="G88" s="462"/>
      <c r="H88" s="462"/>
      <c r="I88" s="462"/>
      <c r="J88" s="462"/>
      <c r="K88" s="462"/>
      <c r="L88" s="462"/>
      <c r="M88" s="462"/>
      <c r="N88" s="462"/>
      <c r="O88" s="462"/>
      <c r="P88" s="462"/>
      <c r="Q88" s="462"/>
      <c r="R88" s="462"/>
      <c r="S88" s="462"/>
      <c r="T88" s="462"/>
      <c r="U88" s="463"/>
      <c r="V88" s="123"/>
      <c r="W88" s="124"/>
      <c r="X88" s="124"/>
      <c r="Y88" s="124"/>
      <c r="Z88" s="124"/>
      <c r="AA88" s="124"/>
      <c r="AB88" s="124"/>
      <c r="AC88" s="125"/>
      <c r="AD88" s="125"/>
      <c r="AE88" s="125"/>
      <c r="AF88" s="125"/>
      <c r="AG88" s="125"/>
      <c r="AH88" s="126"/>
      <c r="AI88" s="126"/>
    </row>
    <row r="89" spans="1:37" s="3" customFormat="1" ht="123" customHeight="1">
      <c r="A89" s="134" t="s">
        <v>160</v>
      </c>
      <c r="B89" s="198" t="s">
        <v>176</v>
      </c>
      <c r="C89" s="141" t="s">
        <v>171</v>
      </c>
      <c r="D89" s="113" t="s">
        <v>70</v>
      </c>
      <c r="E89" s="135" t="s">
        <v>69</v>
      </c>
      <c r="F89" s="199" t="s">
        <v>332</v>
      </c>
      <c r="G89" s="113" t="s">
        <v>336</v>
      </c>
      <c r="H89" s="182">
        <f>4926-160-20</f>
        <v>4746</v>
      </c>
      <c r="I89" s="199" t="s">
        <v>333</v>
      </c>
      <c r="J89" s="113" t="s">
        <v>251</v>
      </c>
      <c r="K89" s="205">
        <f>4926-52</f>
        <v>4874</v>
      </c>
      <c r="L89" s="199" t="s">
        <v>333</v>
      </c>
      <c r="M89" s="113" t="s">
        <v>251</v>
      </c>
      <c r="N89" s="182">
        <v>4926</v>
      </c>
      <c r="O89" s="199" t="s">
        <v>333</v>
      </c>
      <c r="P89" s="113" t="s">
        <v>251</v>
      </c>
      <c r="Q89" s="182">
        <v>4926</v>
      </c>
      <c r="R89" s="199" t="s">
        <v>334</v>
      </c>
      <c r="S89" s="113" t="s">
        <v>251</v>
      </c>
      <c r="T89" s="182">
        <v>14778</v>
      </c>
      <c r="U89" s="210">
        <f>H89+K89+N89+Q89+T89</f>
        <v>34250</v>
      </c>
      <c r="V89" s="119"/>
    </row>
    <row r="90" spans="1:37" s="3" customFormat="1" ht="80.25" hidden="1" customHeight="1">
      <c r="A90" s="134" t="s">
        <v>161</v>
      </c>
      <c r="B90" s="200" t="s">
        <v>182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182">
        <v>0</v>
      </c>
      <c r="I90" s="159">
        <v>0</v>
      </c>
      <c r="J90" s="159">
        <v>0</v>
      </c>
      <c r="K90" s="182">
        <v>0</v>
      </c>
      <c r="L90" s="159">
        <v>0</v>
      </c>
      <c r="M90" s="159">
        <v>0</v>
      </c>
      <c r="N90" s="182">
        <v>0</v>
      </c>
      <c r="O90" s="159">
        <v>0</v>
      </c>
      <c r="P90" s="159">
        <v>0</v>
      </c>
      <c r="Q90" s="182">
        <v>0</v>
      </c>
      <c r="R90" s="159">
        <v>0</v>
      </c>
      <c r="S90" s="159">
        <v>0</v>
      </c>
      <c r="T90" s="182">
        <v>0</v>
      </c>
      <c r="U90" s="204">
        <f>H90+K90+T90+N90</f>
        <v>0</v>
      </c>
      <c r="V90" s="119"/>
    </row>
    <row r="91" spans="1:37" s="3" customFormat="1" ht="80.25" hidden="1" customHeight="1">
      <c r="A91" s="134" t="s">
        <v>162</v>
      </c>
      <c r="B91" s="200" t="s">
        <v>180</v>
      </c>
      <c r="C91" s="135" t="s">
        <v>157</v>
      </c>
      <c r="D91" s="113" t="s">
        <v>70</v>
      </c>
      <c r="E91" s="135" t="s">
        <v>69</v>
      </c>
      <c r="F91" s="159">
        <v>0</v>
      </c>
      <c r="G91" s="159">
        <v>0</v>
      </c>
      <c r="H91" s="182">
        <v>0</v>
      </c>
      <c r="I91" s="159">
        <v>0</v>
      </c>
      <c r="J91" s="159">
        <v>0</v>
      </c>
      <c r="K91" s="182">
        <v>0</v>
      </c>
      <c r="L91" s="112">
        <v>0</v>
      </c>
      <c r="M91" s="112">
        <v>0</v>
      </c>
      <c r="N91" s="182">
        <v>0</v>
      </c>
      <c r="O91" s="112">
        <v>0</v>
      </c>
      <c r="P91" s="112">
        <v>0</v>
      </c>
      <c r="Q91" s="182">
        <v>0</v>
      </c>
      <c r="R91" s="112">
        <v>0</v>
      </c>
      <c r="S91" s="112">
        <v>0</v>
      </c>
      <c r="T91" s="182">
        <v>0</v>
      </c>
      <c r="U91" s="204">
        <f>H91+K91+T91+N91</f>
        <v>0</v>
      </c>
      <c r="V91" s="123" t="s">
        <v>198</v>
      </c>
    </row>
    <row r="92" spans="1:37" s="153" customFormat="1" ht="19.5" customHeight="1">
      <c r="A92" s="134" t="s">
        <v>161</v>
      </c>
      <c r="B92" s="469" t="s">
        <v>174</v>
      </c>
      <c r="C92" s="470"/>
      <c r="D92" s="201"/>
      <c r="E92" s="201"/>
      <c r="F92" s="201"/>
      <c r="G92" s="201"/>
      <c r="H92" s="202">
        <f>H93+H94</f>
        <v>4746</v>
      </c>
      <c r="I92" s="201"/>
      <c r="J92" s="201"/>
      <c r="K92" s="206">
        <f>K93+K94</f>
        <v>4874</v>
      </c>
      <c r="L92" s="201"/>
      <c r="M92" s="201"/>
      <c r="N92" s="202">
        <f>N93+N94</f>
        <v>4926</v>
      </c>
      <c r="O92" s="201"/>
      <c r="P92" s="201"/>
      <c r="Q92" s="202">
        <f>Q93+Q94</f>
        <v>4926</v>
      </c>
      <c r="R92" s="201"/>
      <c r="S92" s="201"/>
      <c r="T92" s="202">
        <f>T93+T94</f>
        <v>14778</v>
      </c>
      <c r="U92" s="206">
        <f>U93+U94</f>
        <v>34250</v>
      </c>
      <c r="V92" s="152"/>
    </row>
    <row r="93" spans="1:37" s="3" customFormat="1" ht="26.25" customHeight="1">
      <c r="A93" s="134" t="s">
        <v>162</v>
      </c>
      <c r="B93" s="141" t="s">
        <v>171</v>
      </c>
      <c r="C93" s="155"/>
      <c r="D93" s="159"/>
      <c r="E93" s="159"/>
      <c r="F93" s="159"/>
      <c r="G93" s="159"/>
      <c r="H93" s="185">
        <f>H89</f>
        <v>4746</v>
      </c>
      <c r="I93" s="159"/>
      <c r="J93" s="159"/>
      <c r="K93" s="204">
        <f>K89</f>
        <v>4874</v>
      </c>
      <c r="L93" s="159"/>
      <c r="M93" s="159"/>
      <c r="N93" s="185">
        <f>N89</f>
        <v>4926</v>
      </c>
      <c r="O93" s="159"/>
      <c r="P93" s="159"/>
      <c r="Q93" s="185">
        <f>Q89</f>
        <v>4926</v>
      </c>
      <c r="R93" s="159"/>
      <c r="S93" s="159"/>
      <c r="T93" s="185">
        <f>T89</f>
        <v>14778</v>
      </c>
      <c r="U93" s="204">
        <f>H93+K93+N93+Q93+T93</f>
        <v>34250</v>
      </c>
      <c r="V93" s="119"/>
    </row>
    <row r="94" spans="1:37" s="3" customFormat="1" ht="25.5" hidden="1" customHeight="1">
      <c r="A94" s="134" t="s">
        <v>173</v>
      </c>
      <c r="B94" s="135" t="s">
        <v>157</v>
      </c>
      <c r="C94" s="155"/>
      <c r="D94" s="159"/>
      <c r="E94" s="159"/>
      <c r="F94" s="159"/>
      <c r="G94" s="159"/>
      <c r="H94" s="185">
        <f>H90++H91</f>
        <v>0</v>
      </c>
      <c r="I94" s="159"/>
      <c r="J94" s="159"/>
      <c r="K94" s="185">
        <f>K90++K91</f>
        <v>0</v>
      </c>
      <c r="L94" s="159"/>
      <c r="M94" s="159"/>
      <c r="N94" s="185">
        <f>N90++N91</f>
        <v>0</v>
      </c>
      <c r="O94" s="159"/>
      <c r="P94" s="159"/>
      <c r="Q94" s="185">
        <f>Q90++Q91</f>
        <v>0</v>
      </c>
      <c r="R94" s="159"/>
      <c r="S94" s="159"/>
      <c r="T94" s="185">
        <f>T90++T91</f>
        <v>0</v>
      </c>
      <c r="U94" s="185">
        <f>U90++U91</f>
        <v>0</v>
      </c>
      <c r="V94" s="119"/>
    </row>
    <row r="95" spans="1:37" s="3" customFormat="1" ht="25.5" customHeight="1">
      <c r="A95" s="134" t="s">
        <v>297</v>
      </c>
      <c r="B95" s="495" t="s">
        <v>381</v>
      </c>
      <c r="C95" s="495"/>
      <c r="D95" s="495"/>
      <c r="E95" s="495"/>
      <c r="F95" s="495"/>
      <c r="G95" s="495"/>
      <c r="H95" s="495"/>
      <c r="I95" s="495"/>
      <c r="J95" s="495"/>
      <c r="K95" s="495"/>
      <c r="L95" s="495"/>
      <c r="M95" s="495"/>
      <c r="N95" s="495"/>
      <c r="O95" s="495"/>
      <c r="P95" s="495"/>
      <c r="Q95" s="495"/>
      <c r="R95" s="495"/>
      <c r="S95" s="495"/>
      <c r="T95" s="495"/>
      <c r="U95" s="495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8"/>
      <c r="AH95" s="248"/>
      <c r="AI95" s="126"/>
      <c r="AJ95" s="126"/>
      <c r="AK95" s="126"/>
    </row>
    <row r="96" spans="1:37" s="3" customFormat="1" ht="81.75" customHeight="1">
      <c r="A96" s="134" t="s">
        <v>164</v>
      </c>
      <c r="B96" s="249" t="s">
        <v>382</v>
      </c>
      <c r="C96" s="250" t="s">
        <v>157</v>
      </c>
      <c r="D96" s="113" t="s">
        <v>70</v>
      </c>
      <c r="E96" s="135" t="s">
        <v>69</v>
      </c>
      <c r="F96" s="112">
        <v>0</v>
      </c>
      <c r="G96" s="113">
        <v>0</v>
      </c>
      <c r="H96" s="114">
        <v>0</v>
      </c>
      <c r="I96" s="112" t="s">
        <v>457</v>
      </c>
      <c r="J96" s="112" t="s">
        <v>458</v>
      </c>
      <c r="K96" s="185">
        <v>852</v>
      </c>
      <c r="L96" s="112" t="s">
        <v>457</v>
      </c>
      <c r="M96" s="112" t="s">
        <v>458</v>
      </c>
      <c r="N96" s="185">
        <v>852</v>
      </c>
      <c r="O96" s="112" t="s">
        <v>457</v>
      </c>
      <c r="P96" s="112" t="s">
        <v>458</v>
      </c>
      <c r="Q96" s="185">
        <v>852</v>
      </c>
      <c r="R96" s="112">
        <v>0</v>
      </c>
      <c r="S96" s="113">
        <v>0</v>
      </c>
      <c r="T96" s="114">
        <v>0</v>
      </c>
      <c r="U96" s="115">
        <f>H96+K96+N96+Q96+T96</f>
        <v>2556</v>
      </c>
      <c r="V96" s="119"/>
    </row>
    <row r="97" spans="1:22" s="3" customFormat="1" ht="25.5" customHeight="1">
      <c r="A97" s="134" t="s">
        <v>165</v>
      </c>
      <c r="B97" s="469" t="s">
        <v>385</v>
      </c>
      <c r="C97" s="470"/>
      <c r="D97" s="159"/>
      <c r="E97" s="159"/>
      <c r="F97" s="159"/>
      <c r="G97" s="159"/>
      <c r="H97" s="202">
        <f>H96</f>
        <v>0</v>
      </c>
      <c r="I97" s="201"/>
      <c r="J97" s="201"/>
      <c r="K97" s="202">
        <f>K96</f>
        <v>852</v>
      </c>
      <c r="L97" s="201"/>
      <c r="M97" s="201"/>
      <c r="N97" s="202">
        <f>N96</f>
        <v>852</v>
      </c>
      <c r="O97" s="201"/>
      <c r="P97" s="201"/>
      <c r="Q97" s="202">
        <f>Q96</f>
        <v>852</v>
      </c>
      <c r="R97" s="201"/>
      <c r="S97" s="201"/>
      <c r="T97" s="202">
        <f>T96</f>
        <v>0</v>
      </c>
      <c r="U97" s="202">
        <f>U96</f>
        <v>2556</v>
      </c>
      <c r="V97" s="119"/>
    </row>
    <row r="98" spans="1:22" s="3" customFormat="1" ht="25.5" customHeight="1">
      <c r="A98" s="134" t="s">
        <v>166</v>
      </c>
      <c r="B98" s="250" t="s">
        <v>157</v>
      </c>
      <c r="C98" s="223"/>
      <c r="D98" s="159"/>
      <c r="E98" s="159"/>
      <c r="F98" s="159"/>
      <c r="G98" s="159"/>
      <c r="H98" s="185">
        <f>H96</f>
        <v>0</v>
      </c>
      <c r="I98" s="159"/>
      <c r="J98" s="159"/>
      <c r="K98" s="185">
        <f>K96</f>
        <v>852</v>
      </c>
      <c r="L98" s="159"/>
      <c r="M98" s="159"/>
      <c r="N98" s="185">
        <f>N96</f>
        <v>852</v>
      </c>
      <c r="O98" s="159"/>
      <c r="P98" s="159"/>
      <c r="Q98" s="185">
        <f>Q96</f>
        <v>852</v>
      </c>
      <c r="R98" s="159"/>
      <c r="S98" s="159"/>
      <c r="T98" s="185">
        <f>T96</f>
        <v>0</v>
      </c>
      <c r="U98" s="185">
        <f>U96</f>
        <v>2556</v>
      </c>
      <c r="V98" s="119"/>
    </row>
    <row r="99" spans="1:22" s="3" customFormat="1" ht="31.5" customHeight="1">
      <c r="A99" s="134" t="s">
        <v>386</v>
      </c>
      <c r="B99" s="474" t="s">
        <v>175</v>
      </c>
      <c r="C99" s="475"/>
      <c r="D99" s="203"/>
      <c r="E99" s="203"/>
      <c r="F99" s="203"/>
      <c r="G99" s="203"/>
      <c r="H99" s="202">
        <f>H100+H101+H102+H103+H104+H105+H106+H107+H108+H109</f>
        <v>7077.1</v>
      </c>
      <c r="I99" s="203"/>
      <c r="J99" s="203"/>
      <c r="K99" s="206">
        <f>K100+K101+K102+K103+K104+K105+K106+K107+K108+K109</f>
        <v>13370</v>
      </c>
      <c r="L99" s="203"/>
      <c r="M99" s="203"/>
      <c r="N99" s="202">
        <f>N100+N101+N102+N103+N104+N105+N106+N107+N108+N109</f>
        <v>8418</v>
      </c>
      <c r="O99" s="203"/>
      <c r="P99" s="203"/>
      <c r="Q99" s="202">
        <f>Q100+Q101+Q102+Q103+Q104+Q105+Q106+Q107+Q108+Q109</f>
        <v>8418</v>
      </c>
      <c r="R99" s="203"/>
      <c r="S99" s="203"/>
      <c r="T99" s="202">
        <f>T100+T101+T102+T103+T104+T105+T106+T107+T108+T109</f>
        <v>20163</v>
      </c>
      <c r="U99" s="206">
        <f>U100+U101+U102+U103+U104+U105+U106+U107+U108+U109</f>
        <v>57446.1</v>
      </c>
      <c r="V99" s="119"/>
    </row>
    <row r="100" spans="1:22" s="3" customFormat="1" ht="22.5">
      <c r="A100" s="134" t="s">
        <v>387</v>
      </c>
      <c r="B100" s="135" t="s">
        <v>78</v>
      </c>
      <c r="C100" s="155"/>
      <c r="D100" s="159"/>
      <c r="E100" s="159"/>
      <c r="F100" s="159"/>
      <c r="G100" s="159"/>
      <c r="H100" s="185">
        <f>H71+H86</f>
        <v>600</v>
      </c>
      <c r="I100" s="159"/>
      <c r="J100" s="159"/>
      <c r="K100" s="185">
        <f>K71+K86</f>
        <v>6800</v>
      </c>
      <c r="L100" s="159"/>
      <c r="M100" s="159"/>
      <c r="N100" s="185">
        <f>N71+N86</f>
        <v>1796</v>
      </c>
      <c r="O100" s="159"/>
      <c r="P100" s="159"/>
      <c r="Q100" s="185">
        <f>Q71+Q86</f>
        <v>1796</v>
      </c>
      <c r="R100" s="159"/>
      <c r="S100" s="159"/>
      <c r="T100" s="185">
        <f>T71+T86</f>
        <v>4700</v>
      </c>
      <c r="U100" s="185">
        <f>H100+K100+N100+Q100+T100</f>
        <v>15692</v>
      </c>
      <c r="V100" s="119"/>
    </row>
    <row r="101" spans="1:22" s="3" customFormat="1" ht="22.5">
      <c r="A101" s="134" t="s">
        <v>388</v>
      </c>
      <c r="B101" s="141" t="s">
        <v>373</v>
      </c>
      <c r="C101" s="155"/>
      <c r="D101" s="159"/>
      <c r="E101" s="159"/>
      <c r="F101" s="159"/>
      <c r="G101" s="159"/>
      <c r="H101" s="185">
        <f>H72</f>
        <v>0</v>
      </c>
      <c r="I101" s="159"/>
      <c r="J101" s="159"/>
      <c r="K101" s="185">
        <f>K72</f>
        <v>0</v>
      </c>
      <c r="L101" s="159"/>
      <c r="M101" s="159"/>
      <c r="N101" s="185">
        <f>N72</f>
        <v>0</v>
      </c>
      <c r="O101" s="159"/>
      <c r="P101" s="159"/>
      <c r="Q101" s="185">
        <f>Q72</f>
        <v>0</v>
      </c>
      <c r="R101" s="159"/>
      <c r="S101" s="159"/>
      <c r="T101" s="185">
        <f>T72</f>
        <v>685</v>
      </c>
      <c r="U101" s="185">
        <f>H101+K101+N101+Q101+T101</f>
        <v>685</v>
      </c>
      <c r="V101" s="119"/>
    </row>
    <row r="102" spans="1:22" s="3" customFormat="1" ht="22.5">
      <c r="A102" s="134" t="s">
        <v>389</v>
      </c>
      <c r="B102" s="135" t="s">
        <v>87</v>
      </c>
      <c r="C102" s="155"/>
      <c r="D102" s="159"/>
      <c r="E102" s="159"/>
      <c r="F102" s="159"/>
      <c r="G102" s="159"/>
      <c r="H102" s="185">
        <f>H73</f>
        <v>596</v>
      </c>
      <c r="I102" s="159"/>
      <c r="J102" s="159"/>
      <c r="K102" s="185">
        <f>K73</f>
        <v>427</v>
      </c>
      <c r="L102" s="159"/>
      <c r="M102" s="159"/>
      <c r="N102" s="185">
        <f>N73</f>
        <v>427</v>
      </c>
      <c r="O102" s="159"/>
      <c r="P102" s="159"/>
      <c r="Q102" s="185">
        <f>Q73</f>
        <v>427</v>
      </c>
      <c r="R102" s="159"/>
      <c r="S102" s="159"/>
      <c r="T102" s="185">
        <f>T73</f>
        <v>0</v>
      </c>
      <c r="U102" s="185">
        <f>H102+K102+N102+Q102+T102</f>
        <v>1877</v>
      </c>
      <c r="V102" s="119"/>
    </row>
    <row r="103" spans="1:22" s="3" customFormat="1" ht="22.5">
      <c r="A103" s="134" t="s">
        <v>390</v>
      </c>
      <c r="B103" s="135" t="s">
        <v>88</v>
      </c>
      <c r="C103" s="155"/>
      <c r="D103" s="159"/>
      <c r="E103" s="159"/>
      <c r="F103" s="159"/>
      <c r="G103" s="159"/>
      <c r="H103" s="185">
        <f>H74</f>
        <v>0</v>
      </c>
      <c r="I103" s="159"/>
      <c r="J103" s="159"/>
      <c r="K103" s="185">
        <f>K74</f>
        <v>0</v>
      </c>
      <c r="L103" s="159"/>
      <c r="M103" s="159"/>
      <c r="N103" s="185">
        <f>N74</f>
        <v>0</v>
      </c>
      <c r="O103" s="159"/>
      <c r="P103" s="159"/>
      <c r="Q103" s="185">
        <f>Q74</f>
        <v>0</v>
      </c>
      <c r="R103" s="159"/>
      <c r="S103" s="159"/>
      <c r="T103" s="185">
        <f>T74</f>
        <v>0</v>
      </c>
      <c r="U103" s="185">
        <f t="shared" ref="U103:U109" si="2">H103+K103+N103+Q103+T103</f>
        <v>0</v>
      </c>
      <c r="V103" s="119"/>
    </row>
    <row r="104" spans="1:22" s="3" customFormat="1" ht="33.75">
      <c r="A104" s="134" t="s">
        <v>391</v>
      </c>
      <c r="B104" s="135" t="s">
        <v>428</v>
      </c>
      <c r="C104" s="155"/>
      <c r="D104" s="159"/>
      <c r="E104" s="159"/>
      <c r="F104" s="159"/>
      <c r="G104" s="159"/>
      <c r="H104" s="185">
        <f>H75</f>
        <v>922.1</v>
      </c>
      <c r="I104" s="159"/>
      <c r="J104" s="159"/>
      <c r="K104" s="185">
        <f>K75</f>
        <v>417</v>
      </c>
      <c r="L104" s="159"/>
      <c r="M104" s="159"/>
      <c r="N104" s="185">
        <f>N75</f>
        <v>417</v>
      </c>
      <c r="O104" s="159"/>
      <c r="P104" s="159"/>
      <c r="Q104" s="185">
        <f>Q75</f>
        <v>417</v>
      </c>
      <c r="R104" s="159"/>
      <c r="S104" s="159"/>
      <c r="T104" s="185">
        <f>T75</f>
        <v>0</v>
      </c>
      <c r="U104" s="185">
        <f t="shared" si="2"/>
        <v>2173.1</v>
      </c>
      <c r="V104" s="119"/>
    </row>
    <row r="105" spans="1:22" s="3" customFormat="1" ht="22.5">
      <c r="A105" s="134" t="s">
        <v>392</v>
      </c>
      <c r="B105" s="135" t="s">
        <v>90</v>
      </c>
      <c r="C105" s="155"/>
      <c r="D105" s="159"/>
      <c r="E105" s="159"/>
      <c r="F105" s="159"/>
      <c r="G105" s="159"/>
      <c r="H105" s="185">
        <f>H77</f>
        <v>0</v>
      </c>
      <c r="I105" s="159"/>
      <c r="J105" s="159"/>
      <c r="K105" s="185">
        <f>K77</f>
        <v>0</v>
      </c>
      <c r="L105" s="159"/>
      <c r="M105" s="159"/>
      <c r="N105" s="185">
        <f>N77</f>
        <v>0</v>
      </c>
      <c r="O105" s="159"/>
      <c r="P105" s="159"/>
      <c r="Q105" s="185">
        <f>Q77</f>
        <v>0</v>
      </c>
      <c r="R105" s="159"/>
      <c r="S105" s="159"/>
      <c r="T105" s="185">
        <f>T77</f>
        <v>0</v>
      </c>
      <c r="U105" s="185">
        <f t="shared" si="2"/>
        <v>0</v>
      </c>
      <c r="V105" s="119"/>
    </row>
    <row r="106" spans="1:22" s="3" customFormat="1" ht="22.5">
      <c r="A106" s="134" t="s">
        <v>393</v>
      </c>
      <c r="B106" s="135" t="s">
        <v>442</v>
      </c>
      <c r="C106" s="155"/>
      <c r="D106" s="159"/>
      <c r="E106" s="159"/>
      <c r="F106" s="159"/>
      <c r="G106" s="159"/>
      <c r="H106" s="185">
        <f>H79</f>
        <v>112</v>
      </c>
      <c r="I106" s="159"/>
      <c r="J106" s="159"/>
      <c r="K106" s="185">
        <f>K79</f>
        <v>0</v>
      </c>
      <c r="L106" s="159"/>
      <c r="M106" s="159"/>
      <c r="N106" s="185">
        <f>N79</f>
        <v>0</v>
      </c>
      <c r="O106" s="159"/>
      <c r="P106" s="159"/>
      <c r="Q106" s="185">
        <f>Q79</f>
        <v>0</v>
      </c>
      <c r="R106" s="159"/>
      <c r="S106" s="159"/>
      <c r="T106" s="185">
        <f>T79</f>
        <v>0</v>
      </c>
      <c r="U106" s="185">
        <f t="shared" si="2"/>
        <v>112</v>
      </c>
      <c r="V106" s="119"/>
    </row>
    <row r="107" spans="1:22" s="3" customFormat="1" ht="22.5">
      <c r="A107" s="134" t="s">
        <v>394</v>
      </c>
      <c r="B107" s="135" t="s">
        <v>181</v>
      </c>
      <c r="C107" s="155"/>
      <c r="D107" s="159"/>
      <c r="E107" s="159"/>
      <c r="F107" s="159"/>
      <c r="G107" s="159"/>
      <c r="H107" s="185">
        <f>H87+H78</f>
        <v>0</v>
      </c>
      <c r="I107" s="159"/>
      <c r="J107" s="159"/>
      <c r="K107" s="185">
        <f>K87+K78</f>
        <v>0</v>
      </c>
      <c r="L107" s="159"/>
      <c r="M107" s="159"/>
      <c r="N107" s="185">
        <f>N87+N78</f>
        <v>0</v>
      </c>
      <c r="O107" s="159"/>
      <c r="P107" s="159"/>
      <c r="Q107" s="185">
        <f>Q87+Q78</f>
        <v>0</v>
      </c>
      <c r="R107" s="159"/>
      <c r="S107" s="159"/>
      <c r="T107" s="185">
        <f>T87+T78</f>
        <v>0</v>
      </c>
      <c r="U107" s="185">
        <f t="shared" si="2"/>
        <v>0</v>
      </c>
      <c r="V107" s="119"/>
    </row>
    <row r="108" spans="1:22" s="3" customFormat="1" ht="22.5">
      <c r="A108" s="134" t="s">
        <v>395</v>
      </c>
      <c r="B108" s="135" t="s">
        <v>178</v>
      </c>
      <c r="C108" s="155"/>
      <c r="D108" s="159"/>
      <c r="E108" s="159"/>
      <c r="F108" s="159"/>
      <c r="G108" s="159"/>
      <c r="H108" s="185">
        <f>H93+H76</f>
        <v>4847</v>
      </c>
      <c r="I108" s="159"/>
      <c r="J108" s="159"/>
      <c r="K108" s="204">
        <f>K93+K76</f>
        <v>4874</v>
      </c>
      <c r="L108" s="159"/>
      <c r="M108" s="159"/>
      <c r="N108" s="185">
        <f>N93+N76</f>
        <v>4926</v>
      </c>
      <c r="O108" s="159"/>
      <c r="P108" s="159"/>
      <c r="Q108" s="185">
        <f>Q93+Q76</f>
        <v>4926</v>
      </c>
      <c r="R108" s="159"/>
      <c r="S108" s="159"/>
      <c r="T108" s="185">
        <f>T93+T76</f>
        <v>14778</v>
      </c>
      <c r="U108" s="204">
        <f t="shared" si="2"/>
        <v>34351</v>
      </c>
      <c r="V108" s="119"/>
    </row>
    <row r="109" spans="1:22" s="3" customFormat="1" ht="24.75" customHeight="1">
      <c r="A109" s="134" t="s">
        <v>396</v>
      </c>
      <c r="B109" s="250" t="s">
        <v>157</v>
      </c>
      <c r="C109" s="155"/>
      <c r="D109" s="159"/>
      <c r="E109" s="159"/>
      <c r="F109" s="159"/>
      <c r="G109" s="159"/>
      <c r="H109" s="185">
        <f>H98</f>
        <v>0</v>
      </c>
      <c r="I109" s="159"/>
      <c r="J109" s="159"/>
      <c r="K109" s="185">
        <f>K98</f>
        <v>852</v>
      </c>
      <c r="L109" s="159"/>
      <c r="M109" s="159"/>
      <c r="N109" s="185">
        <f>N98</f>
        <v>852</v>
      </c>
      <c r="O109" s="159"/>
      <c r="P109" s="159"/>
      <c r="Q109" s="185">
        <f>Q98</f>
        <v>852</v>
      </c>
      <c r="R109" s="159"/>
      <c r="S109" s="159"/>
      <c r="T109" s="185">
        <f>T98</f>
        <v>0</v>
      </c>
      <c r="U109" s="185">
        <f t="shared" si="2"/>
        <v>2556</v>
      </c>
      <c r="V109" s="119"/>
    </row>
    <row r="110" spans="1:22" s="3" customFormat="1">
      <c r="A110" s="117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19"/>
    </row>
    <row r="111" spans="1:22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119"/>
    </row>
    <row r="112" spans="1:22" s="3" customFormat="1">
      <c r="A112" s="117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119"/>
    </row>
    <row r="113" spans="1:22" s="3" customFormat="1">
      <c r="A113" s="11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19"/>
    </row>
    <row r="114" spans="1:22" s="3" customFormat="1">
      <c r="A114" s="117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19"/>
    </row>
    <row r="115" spans="1:2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"/>
    </row>
    <row r="116" spans="1:2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4"/>
    </row>
    <row r="117" spans="1:2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"/>
    </row>
    <row r="118" spans="1:2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4"/>
    </row>
    <row r="119" spans="1:2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"/>
    </row>
    <row r="120" spans="1:2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"/>
    </row>
    <row r="121" spans="1:2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4"/>
    </row>
    <row r="122" spans="1:2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"/>
    </row>
    <row r="123" spans="1:2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4"/>
    </row>
    <row r="124" spans="1:2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4"/>
    </row>
    <row r="125" spans="1:2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4"/>
    </row>
    <row r="126" spans="1:2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4"/>
    </row>
    <row r="127" spans="1:2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"/>
    </row>
    <row r="128" spans="1:2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4"/>
    </row>
    <row r="129" spans="4:21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4"/>
    </row>
    <row r="130" spans="4:21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4"/>
    </row>
    <row r="131" spans="4:21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4"/>
    </row>
    <row r="132" spans="4:21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4"/>
    </row>
    <row r="133" spans="4:21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4"/>
    </row>
    <row r="134" spans="4:21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4"/>
    </row>
    <row r="135" spans="4:21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4"/>
    </row>
    <row r="136" spans="4:21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4"/>
    </row>
    <row r="137" spans="4:21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4"/>
    </row>
    <row r="138" spans="4:21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4"/>
    </row>
    <row r="139" spans="4:21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4"/>
    </row>
    <row r="140" spans="4:21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4"/>
    </row>
    <row r="141" spans="4:21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4"/>
    </row>
    <row r="142" spans="4:21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4"/>
    </row>
    <row r="143" spans="4:21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4"/>
    </row>
    <row r="144" spans="4:21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4"/>
    </row>
    <row r="145" spans="4:21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4"/>
    </row>
    <row r="146" spans="4:21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4"/>
    </row>
    <row r="147" spans="4:21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4"/>
    </row>
    <row r="148" spans="4:21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4"/>
    </row>
    <row r="149" spans="4:21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4"/>
    </row>
    <row r="150" spans="4:21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4"/>
    </row>
    <row r="151" spans="4:21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4"/>
    </row>
    <row r="152" spans="4:21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4"/>
    </row>
    <row r="153" spans="4:21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4"/>
    </row>
    <row r="154" spans="4:21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4"/>
    </row>
    <row r="155" spans="4:21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4"/>
    </row>
    <row r="156" spans="4:21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4"/>
    </row>
    <row r="157" spans="4:21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4"/>
    </row>
    <row r="158" spans="4:21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4"/>
    </row>
    <row r="159" spans="4:21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4"/>
    </row>
    <row r="160" spans="4:21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4"/>
    </row>
    <row r="161" spans="4:21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4"/>
    </row>
    <row r="162" spans="4:21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4"/>
    </row>
    <row r="163" spans="4:21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4"/>
    </row>
    <row r="164" spans="4:21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4"/>
    </row>
    <row r="165" spans="4:21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4"/>
    </row>
    <row r="166" spans="4:21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4"/>
    </row>
    <row r="167" spans="4:21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4"/>
    </row>
    <row r="168" spans="4:21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4"/>
    </row>
    <row r="169" spans="4:21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4"/>
    </row>
    <row r="170" spans="4:21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4"/>
    </row>
    <row r="171" spans="4:21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4"/>
    </row>
    <row r="172" spans="4:21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4"/>
    </row>
    <row r="173" spans="4:21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4"/>
    </row>
    <row r="174" spans="4:21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4"/>
    </row>
    <row r="175" spans="4:21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4"/>
    </row>
    <row r="176" spans="4:21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4"/>
    </row>
    <row r="177" spans="4:21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4"/>
    </row>
    <row r="178" spans="4:21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4"/>
    </row>
    <row r="179" spans="4:21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4"/>
    </row>
    <row r="180" spans="4:21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4"/>
    </row>
    <row r="181" spans="4:21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4"/>
    </row>
    <row r="182" spans="4:21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4"/>
    </row>
    <row r="183" spans="4:21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4"/>
    </row>
    <row r="184" spans="4:21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4"/>
    </row>
    <row r="185" spans="4:21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4"/>
    </row>
    <row r="186" spans="4:21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4"/>
    </row>
    <row r="187" spans="4:21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4"/>
    </row>
    <row r="188" spans="4:21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4"/>
    </row>
    <row r="189" spans="4:21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4"/>
    </row>
    <row r="190" spans="4:21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4"/>
    </row>
    <row r="191" spans="4:21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4"/>
    </row>
    <row r="192" spans="4:21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4"/>
    </row>
    <row r="193" spans="4:21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4"/>
    </row>
    <row r="194" spans="4:21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4"/>
    </row>
    <row r="195" spans="4:21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4"/>
    </row>
    <row r="196" spans="4:21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4"/>
    </row>
    <row r="197" spans="4:21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4"/>
    </row>
    <row r="198" spans="4:21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4"/>
    </row>
    <row r="199" spans="4:21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4"/>
    </row>
    <row r="200" spans="4:21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4"/>
    </row>
    <row r="201" spans="4:21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4"/>
    </row>
    <row r="202" spans="4:21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4"/>
    </row>
    <row r="203" spans="4:21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4"/>
    </row>
    <row r="204" spans="4:21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4"/>
    </row>
    <row r="205" spans="4:21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4"/>
    </row>
    <row r="206" spans="4:21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4"/>
    </row>
    <row r="207" spans="4:21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4"/>
    </row>
    <row r="208" spans="4:21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4"/>
    </row>
    <row r="209" spans="4:21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4"/>
    </row>
    <row r="210" spans="4:21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4"/>
    </row>
    <row r="211" spans="4:21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4"/>
    </row>
    <row r="212" spans="4:21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4"/>
    </row>
    <row r="213" spans="4:21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4"/>
    </row>
    <row r="214" spans="4:21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4"/>
    </row>
    <row r="215" spans="4:21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4"/>
    </row>
    <row r="216" spans="4:21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4"/>
    </row>
    <row r="217" spans="4:21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4"/>
    </row>
    <row r="218" spans="4:21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4"/>
    </row>
    <row r="219" spans="4:21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4"/>
    </row>
    <row r="220" spans="4:21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4"/>
    </row>
    <row r="221" spans="4:21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4"/>
    </row>
    <row r="222" spans="4:21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4"/>
    </row>
    <row r="223" spans="4:21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4"/>
    </row>
    <row r="224" spans="4:21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4"/>
    </row>
    <row r="225" spans="4:21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4"/>
    </row>
    <row r="226" spans="4:21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4"/>
    </row>
    <row r="227" spans="4:21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4"/>
    </row>
    <row r="228" spans="4:21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4"/>
    </row>
    <row r="229" spans="4:21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4"/>
    </row>
    <row r="230" spans="4:21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4"/>
    </row>
    <row r="231" spans="4:21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4"/>
    </row>
    <row r="232" spans="4:21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4"/>
    </row>
    <row r="233" spans="4:21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4"/>
    </row>
    <row r="234" spans="4:21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4"/>
    </row>
    <row r="235" spans="4:21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4"/>
    </row>
    <row r="236" spans="4:21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4"/>
    </row>
    <row r="237" spans="4:21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4"/>
    </row>
    <row r="238" spans="4:21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4"/>
    </row>
    <row r="239" spans="4:21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4"/>
    </row>
    <row r="240" spans="4:21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4"/>
    </row>
    <row r="241" spans="4:21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4"/>
    </row>
    <row r="242" spans="4:21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4"/>
    </row>
    <row r="243" spans="4:21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4"/>
    </row>
    <row r="244" spans="4:21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4"/>
    </row>
    <row r="245" spans="4:21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4"/>
    </row>
    <row r="246" spans="4:21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4"/>
    </row>
    <row r="247" spans="4:21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4"/>
    </row>
    <row r="248" spans="4:21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4"/>
    </row>
    <row r="249" spans="4:21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4"/>
    </row>
    <row r="250" spans="4:21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4"/>
    </row>
    <row r="251" spans="4:21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4"/>
    </row>
    <row r="252" spans="4:21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4"/>
    </row>
    <row r="253" spans="4:21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4"/>
    </row>
    <row r="254" spans="4:21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4"/>
    </row>
    <row r="255" spans="4:21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4"/>
    </row>
    <row r="256" spans="4:21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4"/>
    </row>
    <row r="257" spans="4:21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4"/>
    </row>
    <row r="258" spans="4:21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4"/>
    </row>
    <row r="259" spans="4:21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4"/>
    </row>
    <row r="260" spans="4:21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4"/>
    </row>
    <row r="261" spans="4:21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4"/>
    </row>
    <row r="262" spans="4:21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4"/>
    </row>
    <row r="263" spans="4:21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4"/>
    </row>
    <row r="264" spans="4:21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4"/>
    </row>
    <row r="265" spans="4:21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4"/>
    </row>
    <row r="266" spans="4:21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4"/>
    </row>
    <row r="267" spans="4:21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4"/>
    </row>
    <row r="268" spans="4:21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4"/>
    </row>
    <row r="269" spans="4:21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4"/>
    </row>
    <row r="270" spans="4:21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4"/>
    </row>
    <row r="271" spans="4:21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4"/>
    </row>
    <row r="272" spans="4:21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4"/>
    </row>
    <row r="273" spans="4:21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4"/>
    </row>
    <row r="274" spans="4:21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4"/>
    </row>
    <row r="275" spans="4:21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4"/>
    </row>
    <row r="276" spans="4:21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4"/>
    </row>
    <row r="277" spans="4:21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4"/>
    </row>
    <row r="278" spans="4:21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4"/>
    </row>
    <row r="279" spans="4:21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4"/>
    </row>
    <row r="280" spans="4:21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4"/>
    </row>
    <row r="281" spans="4:21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4"/>
    </row>
    <row r="282" spans="4:21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4"/>
    </row>
    <row r="283" spans="4:21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4"/>
    </row>
    <row r="284" spans="4:21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4"/>
    </row>
    <row r="285" spans="4:21"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4"/>
    </row>
    <row r="286" spans="4:21"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4"/>
    </row>
    <row r="287" spans="4:21"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4"/>
    </row>
    <row r="288" spans="4:21"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4"/>
    </row>
    <row r="289" spans="4:21"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4"/>
    </row>
    <row r="290" spans="4:21"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4"/>
    </row>
  </sheetData>
  <mergeCells count="27">
    <mergeCell ref="J2:U2"/>
    <mergeCell ref="I3:U3"/>
    <mergeCell ref="I4:U4"/>
    <mergeCell ref="K6:U6"/>
    <mergeCell ref="B12:U12"/>
    <mergeCell ref="B13:U13"/>
    <mergeCell ref="B70:C70"/>
    <mergeCell ref="A7:U7"/>
    <mergeCell ref="A9:A10"/>
    <mergeCell ref="B9:B10"/>
    <mergeCell ref="C9:C10"/>
    <mergeCell ref="D9:D10"/>
    <mergeCell ref="E9:E10"/>
    <mergeCell ref="F9:H9"/>
    <mergeCell ref="I9:K9"/>
    <mergeCell ref="L9:N9"/>
    <mergeCell ref="O9:Q9"/>
    <mergeCell ref="R9:T9"/>
    <mergeCell ref="U9:U10"/>
    <mergeCell ref="B97:C97"/>
    <mergeCell ref="B99:C99"/>
    <mergeCell ref="A111:U111"/>
    <mergeCell ref="B80:U80"/>
    <mergeCell ref="B84:C84"/>
    <mergeCell ref="B92:C92"/>
    <mergeCell ref="B95:U95"/>
    <mergeCell ref="B88:U88"/>
  </mergeCells>
  <phoneticPr fontId="28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K290"/>
  <sheetViews>
    <sheetView topLeftCell="A39" workbookViewId="0">
      <selection activeCell="A39" sqref="A1:IV65536"/>
    </sheetView>
  </sheetViews>
  <sheetFormatPr defaultRowHeight="15.75"/>
  <cols>
    <col min="1" max="1" width="5.85546875" style="116" customWidth="1"/>
    <col min="2" max="2" width="40.42578125" style="1" customWidth="1"/>
    <col min="3" max="3" width="12.28515625" style="1" customWidth="1"/>
    <col min="4" max="4" width="5.85546875" style="1" customWidth="1"/>
    <col min="5" max="5" width="6.140625" style="1" customWidth="1"/>
    <col min="6" max="6" width="6" style="1" customWidth="1"/>
    <col min="7" max="7" width="7.140625" style="1" customWidth="1"/>
    <col min="8" max="8" width="9.28515625" style="1" customWidth="1"/>
    <col min="9" max="9" width="7.140625" style="1" customWidth="1"/>
    <col min="10" max="10" width="8.140625" style="1" customWidth="1"/>
    <col min="11" max="11" width="8.42578125" style="1" customWidth="1"/>
    <col min="12" max="12" width="7" style="1" customWidth="1"/>
    <col min="13" max="13" width="7.28515625" style="1" customWidth="1"/>
    <col min="14" max="14" width="9" style="1" customWidth="1"/>
    <col min="15" max="15" width="7" style="1" customWidth="1"/>
    <col min="16" max="16" width="7.28515625" style="1" customWidth="1"/>
    <col min="17" max="17" width="9" style="1" customWidth="1"/>
    <col min="18" max="18" width="7.42578125" style="1" customWidth="1"/>
    <col min="19" max="19" width="8" style="1" customWidth="1"/>
    <col min="20" max="20" width="10.28515625" style="1" customWidth="1"/>
    <col min="21" max="21" width="8.7109375" style="3" customWidth="1"/>
    <col min="22" max="22" width="44.5703125" style="5" customWidth="1"/>
    <col min="23" max="16384" width="9.140625" style="1"/>
  </cols>
  <sheetData>
    <row r="1" spans="1:35" ht="9" customHeight="1"/>
    <row r="2" spans="1:35" s="3" customFormat="1">
      <c r="A2" s="117"/>
      <c r="J2" s="481" t="s">
        <v>71</v>
      </c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119"/>
    </row>
    <row r="3" spans="1:35" s="3" customFormat="1" ht="17.25" customHeight="1">
      <c r="A3" s="117"/>
      <c r="I3" s="482" t="s">
        <v>312</v>
      </c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119"/>
    </row>
    <row r="4" spans="1:35" s="3" customFormat="1" ht="16.5" customHeight="1">
      <c r="A4" s="117"/>
      <c r="I4" s="481" t="s">
        <v>185</v>
      </c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119"/>
    </row>
    <row r="5" spans="1:35" s="3" customFormat="1" ht="23.25" customHeight="1">
      <c r="A5" s="117"/>
      <c r="I5" s="118"/>
      <c r="J5" s="118"/>
      <c r="K5" s="118"/>
      <c r="L5" s="118"/>
      <c r="M5" s="118"/>
      <c r="N5" s="118" t="s">
        <v>71</v>
      </c>
      <c r="O5" s="118"/>
      <c r="P5" s="118"/>
      <c r="Q5" s="118"/>
      <c r="R5" s="118"/>
      <c r="S5" s="118"/>
      <c r="T5" s="118"/>
      <c r="U5" s="118"/>
      <c r="V5" s="119"/>
    </row>
    <row r="6" spans="1:35" s="3" customFormat="1" ht="48.75" customHeight="1">
      <c r="A6" s="117"/>
      <c r="I6" s="118"/>
      <c r="J6" s="118"/>
      <c r="K6" s="484" t="s">
        <v>335</v>
      </c>
      <c r="L6" s="484"/>
      <c r="M6" s="484"/>
      <c r="N6" s="484"/>
      <c r="O6" s="484"/>
      <c r="P6" s="484"/>
      <c r="Q6" s="484"/>
      <c r="R6" s="484"/>
      <c r="S6" s="484"/>
      <c r="T6" s="484"/>
      <c r="U6" s="484"/>
      <c r="V6" s="119"/>
    </row>
    <row r="7" spans="1:35" s="3" customFormat="1" ht="24.75" customHeight="1">
      <c r="A7" s="483" t="s">
        <v>321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119"/>
    </row>
    <row r="8" spans="1:35" s="3" customFormat="1" ht="9" customHeight="1">
      <c r="A8" s="117"/>
      <c r="V8" s="119"/>
    </row>
    <row r="9" spans="1:35" s="3" customFormat="1" ht="15" customHeight="1">
      <c r="A9" s="476" t="s">
        <v>57</v>
      </c>
      <c r="B9" s="478" t="s">
        <v>64</v>
      </c>
      <c r="C9" s="478" t="s">
        <v>65</v>
      </c>
      <c r="D9" s="478" t="s">
        <v>66</v>
      </c>
      <c r="E9" s="478" t="s">
        <v>67</v>
      </c>
      <c r="F9" s="480" t="s">
        <v>58</v>
      </c>
      <c r="G9" s="480"/>
      <c r="H9" s="480"/>
      <c r="I9" s="480" t="s">
        <v>72</v>
      </c>
      <c r="J9" s="480"/>
      <c r="K9" s="480"/>
      <c r="L9" s="480" t="s">
        <v>186</v>
      </c>
      <c r="M9" s="480"/>
      <c r="N9" s="480"/>
      <c r="O9" s="480" t="s">
        <v>361</v>
      </c>
      <c r="P9" s="480"/>
      <c r="Q9" s="480"/>
      <c r="R9" s="488" t="s">
        <v>444</v>
      </c>
      <c r="S9" s="489"/>
      <c r="T9" s="490"/>
      <c r="U9" s="478" t="s">
        <v>322</v>
      </c>
      <c r="V9" s="119"/>
    </row>
    <row r="10" spans="1:35" s="3" customFormat="1" ht="136.5">
      <c r="A10" s="477"/>
      <c r="B10" s="479"/>
      <c r="C10" s="479"/>
      <c r="D10" s="479"/>
      <c r="E10" s="479"/>
      <c r="F10" s="120" t="s">
        <v>68</v>
      </c>
      <c r="G10" s="120" t="s">
        <v>323</v>
      </c>
      <c r="H10" s="120" t="s">
        <v>324</v>
      </c>
      <c r="I10" s="120" t="s">
        <v>68</v>
      </c>
      <c r="J10" s="120" t="s">
        <v>323</v>
      </c>
      <c r="K10" s="120" t="s">
        <v>324</v>
      </c>
      <c r="L10" s="120" t="s">
        <v>68</v>
      </c>
      <c r="M10" s="120" t="s">
        <v>323</v>
      </c>
      <c r="N10" s="120" t="s">
        <v>324</v>
      </c>
      <c r="O10" s="120" t="s">
        <v>68</v>
      </c>
      <c r="P10" s="120" t="s">
        <v>323</v>
      </c>
      <c r="Q10" s="120" t="s">
        <v>324</v>
      </c>
      <c r="R10" s="120" t="s">
        <v>68</v>
      </c>
      <c r="S10" s="120" t="s">
        <v>323</v>
      </c>
      <c r="T10" s="120" t="s">
        <v>324</v>
      </c>
      <c r="U10" s="479"/>
      <c r="V10" s="119"/>
    </row>
    <row r="11" spans="1:35" s="3" customFormat="1">
      <c r="A11" s="121">
        <v>1</v>
      </c>
      <c r="B11" s="122">
        <v>2</v>
      </c>
      <c r="C11" s="122">
        <v>3</v>
      </c>
      <c r="D11" s="122">
        <v>4</v>
      </c>
      <c r="E11" s="122">
        <v>5</v>
      </c>
      <c r="F11" s="122">
        <v>6</v>
      </c>
      <c r="G11" s="122">
        <v>7</v>
      </c>
      <c r="H11" s="122">
        <v>8</v>
      </c>
      <c r="I11" s="122">
        <v>9</v>
      </c>
      <c r="J11" s="122">
        <v>10</v>
      </c>
      <c r="K11" s="122">
        <v>11</v>
      </c>
      <c r="L11" s="122">
        <v>12</v>
      </c>
      <c r="M11" s="122">
        <v>13</v>
      </c>
      <c r="N11" s="122">
        <v>14</v>
      </c>
      <c r="O11" s="122">
        <v>15</v>
      </c>
      <c r="P11" s="122">
        <v>16</v>
      </c>
      <c r="Q11" s="122">
        <v>17</v>
      </c>
      <c r="R11" s="122">
        <v>18</v>
      </c>
      <c r="S11" s="122">
        <v>19</v>
      </c>
      <c r="T11" s="122">
        <v>20</v>
      </c>
      <c r="U11" s="122">
        <v>21</v>
      </c>
      <c r="V11" s="119"/>
    </row>
    <row r="12" spans="1:35" s="3" customFormat="1" ht="13.5" customHeight="1">
      <c r="A12" s="121"/>
      <c r="B12" s="485" t="s">
        <v>209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7"/>
      <c r="V12" s="119"/>
    </row>
    <row r="13" spans="1:35" s="3" customFormat="1" ht="48.75" customHeight="1">
      <c r="A13" s="121" t="s">
        <v>319</v>
      </c>
      <c r="B13" s="461" t="s">
        <v>73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3"/>
      <c r="V13" s="123"/>
      <c r="W13" s="124"/>
      <c r="X13" s="124"/>
      <c r="Y13" s="124"/>
      <c r="Z13" s="124"/>
      <c r="AA13" s="124"/>
      <c r="AB13" s="124"/>
      <c r="AC13" s="125"/>
      <c r="AD13" s="125"/>
      <c r="AE13" s="125"/>
      <c r="AF13" s="125"/>
      <c r="AG13" s="125"/>
      <c r="AH13" s="126"/>
      <c r="AI13" s="126"/>
    </row>
    <row r="14" spans="1:35" s="3" customFormat="1" ht="50.25" customHeight="1">
      <c r="A14" s="127" t="s">
        <v>59</v>
      </c>
      <c r="B14" s="128" t="s">
        <v>74</v>
      </c>
      <c r="C14" s="129"/>
      <c r="D14" s="130"/>
      <c r="E14" s="130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2"/>
      <c r="V14" s="133"/>
    </row>
    <row r="15" spans="1:35" s="126" customFormat="1" ht="114.75" customHeight="1">
      <c r="A15" s="134" t="s">
        <v>60</v>
      </c>
      <c r="B15" s="72" t="s">
        <v>77</v>
      </c>
      <c r="C15" s="135" t="s">
        <v>78</v>
      </c>
      <c r="D15" s="113" t="s">
        <v>70</v>
      </c>
      <c r="E15" s="135" t="s">
        <v>69</v>
      </c>
      <c r="F15" s="136" t="s">
        <v>417</v>
      </c>
      <c r="G15" s="138" t="s">
        <v>346</v>
      </c>
      <c r="H15" s="115">
        <v>600</v>
      </c>
      <c r="I15" s="136" t="s">
        <v>445</v>
      </c>
      <c r="J15" s="138" t="s">
        <v>419</v>
      </c>
      <c r="K15" s="115">
        <v>6800</v>
      </c>
      <c r="L15" s="136" t="s">
        <v>446</v>
      </c>
      <c r="M15" s="138" t="s">
        <v>421</v>
      </c>
      <c r="N15" s="115">
        <v>1796</v>
      </c>
      <c r="O15" s="136" t="s">
        <v>447</v>
      </c>
      <c r="P15" s="138" t="s">
        <v>423</v>
      </c>
      <c r="Q15" s="115">
        <v>1796</v>
      </c>
      <c r="R15" s="136" t="s">
        <v>448</v>
      </c>
      <c r="S15" s="138" t="s">
        <v>425</v>
      </c>
      <c r="T15" s="115">
        <v>4700</v>
      </c>
      <c r="U15" s="115">
        <f>H15+K15+T15+N15+Q15</f>
        <v>15692</v>
      </c>
      <c r="V15" s="123"/>
    </row>
    <row r="16" spans="1:35" s="3" customFormat="1" ht="72.75" customHeight="1">
      <c r="A16" s="139" t="s">
        <v>61</v>
      </c>
      <c r="B16" s="140" t="s">
        <v>75</v>
      </c>
      <c r="C16" s="141" t="s">
        <v>373</v>
      </c>
      <c r="D16" s="142" t="s">
        <v>70</v>
      </c>
      <c r="E16" s="141" t="s">
        <v>69</v>
      </c>
      <c r="F16" s="143">
        <v>0</v>
      </c>
      <c r="G16" s="144">
        <v>0</v>
      </c>
      <c r="H16" s="145">
        <v>0</v>
      </c>
      <c r="I16" s="143">
        <v>0</v>
      </c>
      <c r="J16" s="144">
        <v>0</v>
      </c>
      <c r="K16" s="145">
        <v>0</v>
      </c>
      <c r="L16" s="143">
        <v>0</v>
      </c>
      <c r="M16" s="144">
        <v>0</v>
      </c>
      <c r="N16" s="145">
        <v>0</v>
      </c>
      <c r="O16" s="143">
        <v>0</v>
      </c>
      <c r="P16" s="144">
        <v>0</v>
      </c>
      <c r="Q16" s="145">
        <v>0</v>
      </c>
      <c r="R16" s="143" t="s">
        <v>326</v>
      </c>
      <c r="S16" s="146" t="s">
        <v>339</v>
      </c>
      <c r="T16" s="145">
        <v>685</v>
      </c>
      <c r="U16" s="115">
        <f>H16+K16+T16+N16+Q16</f>
        <v>685</v>
      </c>
      <c r="V16" s="123"/>
    </row>
    <row r="17" spans="1:22" s="153" customFormat="1">
      <c r="A17" s="134" t="s">
        <v>62</v>
      </c>
      <c r="B17" s="147" t="s">
        <v>79</v>
      </c>
      <c r="C17" s="148"/>
      <c r="D17" s="148"/>
      <c r="E17" s="148"/>
      <c r="F17" s="149">
        <v>4</v>
      </c>
      <c r="G17" s="150"/>
      <c r="H17" s="151">
        <f>H15+H16</f>
        <v>600</v>
      </c>
      <c r="I17" s="149">
        <v>94</v>
      </c>
      <c r="J17" s="150"/>
      <c r="K17" s="151">
        <f>K15+K16</f>
        <v>6800</v>
      </c>
      <c r="L17" s="149">
        <v>36</v>
      </c>
      <c r="M17" s="150"/>
      <c r="N17" s="151">
        <f>N15+N16</f>
        <v>1796</v>
      </c>
      <c r="O17" s="149">
        <v>25</v>
      </c>
      <c r="P17" s="150"/>
      <c r="Q17" s="151">
        <f>Q15+Q16</f>
        <v>1796</v>
      </c>
      <c r="R17" s="149">
        <v>81</v>
      </c>
      <c r="S17" s="150"/>
      <c r="T17" s="151">
        <f>T15+T16</f>
        <v>5385</v>
      </c>
      <c r="U17" s="151">
        <f>U15+U16</f>
        <v>16377</v>
      </c>
      <c r="V17" s="152"/>
    </row>
    <row r="18" spans="1:22" s="3" customFormat="1" ht="41.25" customHeight="1">
      <c r="A18" s="134" t="s">
        <v>63</v>
      </c>
      <c r="B18" s="154" t="s">
        <v>80</v>
      </c>
      <c r="C18" s="155"/>
      <c r="D18" s="155"/>
      <c r="E18" s="155"/>
      <c r="F18" s="155"/>
      <c r="G18" s="156"/>
      <c r="H18" s="157"/>
      <c r="I18" s="155"/>
      <c r="J18" s="156"/>
      <c r="K18" s="157"/>
      <c r="L18" s="155"/>
      <c r="M18" s="156"/>
      <c r="N18" s="157"/>
      <c r="O18" s="155"/>
      <c r="P18" s="156"/>
      <c r="Q18" s="157"/>
      <c r="R18" s="155"/>
      <c r="S18" s="156"/>
      <c r="T18" s="157"/>
      <c r="U18" s="157"/>
      <c r="V18" s="119"/>
    </row>
    <row r="19" spans="1:22" s="3" customFormat="1" ht="25.5">
      <c r="A19" s="134" t="s">
        <v>92</v>
      </c>
      <c r="B19" s="158" t="s">
        <v>204</v>
      </c>
      <c r="C19" s="155"/>
      <c r="D19" s="155"/>
      <c r="E19" s="155"/>
      <c r="F19" s="155"/>
      <c r="G19" s="156"/>
      <c r="H19" s="157"/>
      <c r="I19" s="155"/>
      <c r="J19" s="156"/>
      <c r="K19" s="157"/>
      <c r="L19" s="155"/>
      <c r="M19" s="156"/>
      <c r="N19" s="157"/>
      <c r="O19" s="155"/>
      <c r="P19" s="156"/>
      <c r="Q19" s="157"/>
      <c r="R19" s="155"/>
      <c r="S19" s="156"/>
      <c r="T19" s="157"/>
      <c r="U19" s="157"/>
      <c r="V19" s="119"/>
    </row>
    <row r="20" spans="1:22" s="3" customFormat="1" ht="57" customHeight="1">
      <c r="A20" s="134" t="s">
        <v>93</v>
      </c>
      <c r="B20" s="158" t="s">
        <v>81</v>
      </c>
      <c r="C20" s="135" t="s">
        <v>87</v>
      </c>
      <c r="D20" s="113" t="s">
        <v>70</v>
      </c>
      <c r="E20" s="135" t="s">
        <v>69</v>
      </c>
      <c r="F20" s="112" t="s">
        <v>356</v>
      </c>
      <c r="G20" s="113" t="s">
        <v>357</v>
      </c>
      <c r="H20" s="115">
        <v>222</v>
      </c>
      <c r="I20" s="76" t="s">
        <v>258</v>
      </c>
      <c r="J20" s="113" t="s">
        <v>313</v>
      </c>
      <c r="K20" s="115">
        <v>197</v>
      </c>
      <c r="L20" s="112" t="s">
        <v>328</v>
      </c>
      <c r="M20" s="113" t="s">
        <v>314</v>
      </c>
      <c r="N20" s="115">
        <v>427</v>
      </c>
      <c r="O20" s="112" t="s">
        <v>327</v>
      </c>
      <c r="P20" s="113" t="s">
        <v>377</v>
      </c>
      <c r="Q20" s="115">
        <v>260</v>
      </c>
      <c r="R20" s="112">
        <v>0</v>
      </c>
      <c r="S20" s="113">
        <v>0</v>
      </c>
      <c r="T20" s="115">
        <v>0</v>
      </c>
      <c r="U20" s="115">
        <f t="shared" ref="U20:U25" si="0">H20+K20+T20+N20+Q20</f>
        <v>1106</v>
      </c>
      <c r="V20" s="119"/>
    </row>
    <row r="21" spans="1:22" s="3" customFormat="1" ht="57" customHeight="1">
      <c r="A21" s="134" t="s">
        <v>94</v>
      </c>
      <c r="B21" s="158" t="s">
        <v>82</v>
      </c>
      <c r="C21" s="135" t="s">
        <v>88</v>
      </c>
      <c r="D21" s="113" t="s">
        <v>70</v>
      </c>
      <c r="E21" s="135" t="s">
        <v>69</v>
      </c>
      <c r="F21" s="159">
        <v>0</v>
      </c>
      <c r="G21" s="160">
        <v>0</v>
      </c>
      <c r="H21" s="115">
        <v>0</v>
      </c>
      <c r="I21" s="159">
        <v>0</v>
      </c>
      <c r="J21" s="160">
        <v>0</v>
      </c>
      <c r="K21" s="115">
        <v>0</v>
      </c>
      <c r="L21" s="159">
        <v>0</v>
      </c>
      <c r="M21" s="160">
        <v>0</v>
      </c>
      <c r="N21" s="115">
        <v>0</v>
      </c>
      <c r="O21" s="159">
        <v>0</v>
      </c>
      <c r="P21" s="160">
        <v>0</v>
      </c>
      <c r="Q21" s="115">
        <v>0</v>
      </c>
      <c r="R21" s="112">
        <v>0</v>
      </c>
      <c r="S21" s="113">
        <v>0</v>
      </c>
      <c r="T21" s="115">
        <v>0</v>
      </c>
      <c r="U21" s="115">
        <f t="shared" si="0"/>
        <v>0</v>
      </c>
      <c r="V21" s="119"/>
    </row>
    <row r="22" spans="1:22" s="3" customFormat="1" ht="139.5" customHeight="1">
      <c r="A22" s="134" t="s">
        <v>95</v>
      </c>
      <c r="B22" s="158" t="s">
        <v>83</v>
      </c>
      <c r="C22" s="247" t="s">
        <v>466</v>
      </c>
      <c r="D22" s="113" t="s">
        <v>70</v>
      </c>
      <c r="E22" s="135" t="s">
        <v>69</v>
      </c>
      <c r="F22" s="159">
        <v>0</v>
      </c>
      <c r="G22" s="160">
        <v>0</v>
      </c>
      <c r="H22" s="115">
        <v>0</v>
      </c>
      <c r="I22" s="112" t="s">
        <v>459</v>
      </c>
      <c r="J22" s="113" t="s">
        <v>461</v>
      </c>
      <c r="K22" s="210">
        <f>102.2+254.4</f>
        <v>356.6</v>
      </c>
      <c r="L22" s="159">
        <v>0</v>
      </c>
      <c r="M22" s="160">
        <v>0</v>
      </c>
      <c r="N22" s="115">
        <v>0</v>
      </c>
      <c r="O22" s="159">
        <v>0</v>
      </c>
      <c r="P22" s="160">
        <v>0</v>
      </c>
      <c r="Q22" s="115">
        <v>0</v>
      </c>
      <c r="R22" s="159">
        <v>0</v>
      </c>
      <c r="S22" s="160">
        <v>0</v>
      </c>
      <c r="T22" s="115">
        <v>0</v>
      </c>
      <c r="U22" s="210">
        <f t="shared" si="0"/>
        <v>356.6</v>
      </c>
      <c r="V22" s="123"/>
    </row>
    <row r="23" spans="1:22" s="3" customFormat="1" ht="105" customHeight="1">
      <c r="A23" s="134" t="s">
        <v>96</v>
      </c>
      <c r="B23" s="158" t="s">
        <v>190</v>
      </c>
      <c r="C23" s="135" t="s">
        <v>318</v>
      </c>
      <c r="D23" s="113" t="s">
        <v>70</v>
      </c>
      <c r="E23" s="135" t="s">
        <v>69</v>
      </c>
      <c r="F23" s="112" t="s">
        <v>329</v>
      </c>
      <c r="G23" s="113" t="s">
        <v>403</v>
      </c>
      <c r="H23" s="115">
        <v>101</v>
      </c>
      <c r="I23" s="159">
        <v>0</v>
      </c>
      <c r="J23" s="113">
        <v>0</v>
      </c>
      <c r="K23" s="115">
        <v>0</v>
      </c>
      <c r="L23" s="159">
        <v>0</v>
      </c>
      <c r="M23" s="160">
        <v>0</v>
      </c>
      <c r="N23" s="115">
        <v>0</v>
      </c>
      <c r="O23" s="159">
        <v>0</v>
      </c>
      <c r="P23" s="160">
        <v>0</v>
      </c>
      <c r="Q23" s="115">
        <v>0</v>
      </c>
      <c r="R23" s="159">
        <v>0</v>
      </c>
      <c r="S23" s="160">
        <v>0</v>
      </c>
      <c r="T23" s="115">
        <v>0</v>
      </c>
      <c r="U23" s="115">
        <f t="shared" si="0"/>
        <v>101</v>
      </c>
      <c r="V23" s="119"/>
    </row>
    <row r="24" spans="1:22" s="3" customFormat="1" ht="72" customHeight="1">
      <c r="A24" s="134" t="s">
        <v>97</v>
      </c>
      <c r="B24" s="158" t="s">
        <v>190</v>
      </c>
      <c r="C24" s="135" t="s">
        <v>196</v>
      </c>
      <c r="D24" s="113" t="s">
        <v>70</v>
      </c>
      <c r="E24" s="135" t="s">
        <v>69</v>
      </c>
      <c r="F24" s="159">
        <v>0</v>
      </c>
      <c r="G24" s="160">
        <v>0</v>
      </c>
      <c r="H24" s="115">
        <v>0</v>
      </c>
      <c r="I24" s="159">
        <v>0</v>
      </c>
      <c r="J24" s="113">
        <v>0</v>
      </c>
      <c r="K24" s="115">
        <v>0</v>
      </c>
      <c r="L24" s="159">
        <v>0</v>
      </c>
      <c r="M24" s="160">
        <v>0</v>
      </c>
      <c r="N24" s="115">
        <v>0</v>
      </c>
      <c r="O24" s="159">
        <v>0</v>
      </c>
      <c r="P24" s="160">
        <v>0</v>
      </c>
      <c r="Q24" s="115">
        <v>0</v>
      </c>
      <c r="R24" s="159">
        <v>0</v>
      </c>
      <c r="S24" s="160">
        <v>0</v>
      </c>
      <c r="T24" s="115">
        <v>0</v>
      </c>
      <c r="U24" s="115">
        <f t="shared" si="0"/>
        <v>0</v>
      </c>
      <c r="V24" s="119"/>
    </row>
    <row r="25" spans="1:22" s="3" customFormat="1" ht="79.5" customHeight="1">
      <c r="A25" s="134" t="s">
        <v>98</v>
      </c>
      <c r="B25" s="158" t="s">
        <v>85</v>
      </c>
      <c r="C25" s="135" t="s">
        <v>90</v>
      </c>
      <c r="D25" s="113" t="s">
        <v>70</v>
      </c>
      <c r="E25" s="135" t="s">
        <v>69</v>
      </c>
      <c r="F25" s="159">
        <v>0</v>
      </c>
      <c r="G25" s="160">
        <v>0</v>
      </c>
      <c r="H25" s="115">
        <v>0</v>
      </c>
      <c r="I25" s="159">
        <v>0</v>
      </c>
      <c r="J25" s="160">
        <v>0</v>
      </c>
      <c r="K25" s="115">
        <v>0</v>
      </c>
      <c r="L25" s="159">
        <v>0</v>
      </c>
      <c r="M25" s="160">
        <v>0</v>
      </c>
      <c r="N25" s="115">
        <v>0</v>
      </c>
      <c r="O25" s="159">
        <v>0</v>
      </c>
      <c r="P25" s="160">
        <v>0</v>
      </c>
      <c r="Q25" s="115">
        <v>0</v>
      </c>
      <c r="R25" s="159">
        <v>0</v>
      </c>
      <c r="S25" s="160">
        <v>0</v>
      </c>
      <c r="T25" s="115">
        <v>0</v>
      </c>
      <c r="U25" s="115">
        <f t="shared" si="0"/>
        <v>0</v>
      </c>
      <c r="V25" s="119"/>
    </row>
    <row r="26" spans="1:22" s="153" customFormat="1">
      <c r="A26" s="134" t="s">
        <v>99</v>
      </c>
      <c r="B26" s="147" t="s">
        <v>122</v>
      </c>
      <c r="C26" s="148"/>
      <c r="D26" s="148"/>
      <c r="E26" s="148"/>
      <c r="F26" s="149">
        <v>5</v>
      </c>
      <c r="G26" s="150"/>
      <c r="H26" s="161">
        <f>H20+H21+H22+H25+H24+H23</f>
        <v>323</v>
      </c>
      <c r="I26" s="227">
        <f>1+2</f>
        <v>3</v>
      </c>
      <c r="J26" s="160">
        <v>0</v>
      </c>
      <c r="K26" s="216">
        <f>K20+K21+K22+K25+K24+K23</f>
        <v>553.6</v>
      </c>
      <c r="L26" s="162">
        <v>5</v>
      </c>
      <c r="M26" s="163"/>
      <c r="N26" s="161">
        <f>N20+N21+N22+N25+N24+N23</f>
        <v>427</v>
      </c>
      <c r="O26" s="162">
        <v>2</v>
      </c>
      <c r="P26" s="163"/>
      <c r="Q26" s="161">
        <f>Q20+Q21+Q22+Q25+Q24+Q23</f>
        <v>260</v>
      </c>
      <c r="R26" s="162">
        <v>0</v>
      </c>
      <c r="S26" s="163"/>
      <c r="T26" s="161">
        <f>T20+T21+T22+T25+T24</f>
        <v>0</v>
      </c>
      <c r="U26" s="216">
        <f>SUM(U20:U25)</f>
        <v>1563.6</v>
      </c>
      <c r="V26" s="152"/>
    </row>
    <row r="27" spans="1:22" s="3" customFormat="1" ht="25.5">
      <c r="A27" s="134" t="s">
        <v>100</v>
      </c>
      <c r="B27" s="72" t="s">
        <v>102</v>
      </c>
      <c r="C27" s="155"/>
      <c r="D27" s="155"/>
      <c r="E27" s="155"/>
      <c r="F27" s="155"/>
      <c r="G27" s="156"/>
      <c r="H27" s="157"/>
      <c r="I27" s="155"/>
      <c r="J27" s="156"/>
      <c r="K27" s="157"/>
      <c r="L27" s="155"/>
      <c r="M27" s="156"/>
      <c r="N27" s="157"/>
      <c r="O27" s="155"/>
      <c r="P27" s="156"/>
      <c r="Q27" s="157"/>
      <c r="R27" s="155"/>
      <c r="S27" s="156"/>
      <c r="T27" s="157"/>
      <c r="U27" s="157"/>
      <c r="V27" s="119"/>
    </row>
    <row r="28" spans="1:22" s="3" customFormat="1" ht="72" customHeight="1">
      <c r="A28" s="134" t="s">
        <v>101</v>
      </c>
      <c r="B28" s="72" t="s">
        <v>81</v>
      </c>
      <c r="C28" s="135" t="s">
        <v>103</v>
      </c>
      <c r="D28" s="113" t="s">
        <v>70</v>
      </c>
      <c r="E28" s="135" t="s">
        <v>69</v>
      </c>
      <c r="F28" s="112" t="s">
        <v>404</v>
      </c>
      <c r="G28" s="113" t="s">
        <v>414</v>
      </c>
      <c r="H28" s="115">
        <v>56</v>
      </c>
      <c r="I28" s="159">
        <v>0</v>
      </c>
      <c r="J28" s="160">
        <v>0</v>
      </c>
      <c r="K28" s="115">
        <v>0</v>
      </c>
      <c r="L28" s="159">
        <v>0</v>
      </c>
      <c r="M28" s="160">
        <v>0</v>
      </c>
      <c r="N28" s="115">
        <v>0</v>
      </c>
      <c r="O28" s="159">
        <v>0</v>
      </c>
      <c r="P28" s="160">
        <v>0</v>
      </c>
      <c r="Q28" s="115">
        <v>0</v>
      </c>
      <c r="R28" s="112">
        <v>0</v>
      </c>
      <c r="S28" s="113">
        <v>0</v>
      </c>
      <c r="T28" s="114">
        <v>0</v>
      </c>
      <c r="U28" s="115">
        <f>H28+K28+T28+N28+Q28</f>
        <v>56</v>
      </c>
      <c r="V28" s="119"/>
    </row>
    <row r="29" spans="1:22" s="3" customFormat="1" ht="58.5" customHeight="1">
      <c r="A29" s="134" t="s">
        <v>106</v>
      </c>
      <c r="B29" s="72" t="s">
        <v>82</v>
      </c>
      <c r="C29" s="135" t="s">
        <v>104</v>
      </c>
      <c r="D29" s="113" t="s">
        <v>70</v>
      </c>
      <c r="E29" s="135" t="s">
        <v>69</v>
      </c>
      <c r="F29" s="159">
        <v>0</v>
      </c>
      <c r="G29" s="160">
        <v>0</v>
      </c>
      <c r="H29" s="115">
        <v>0</v>
      </c>
      <c r="I29" s="159">
        <v>0</v>
      </c>
      <c r="J29" s="160">
        <v>0</v>
      </c>
      <c r="K29" s="115">
        <v>0</v>
      </c>
      <c r="L29" s="159">
        <v>0</v>
      </c>
      <c r="M29" s="160">
        <v>0</v>
      </c>
      <c r="N29" s="115">
        <v>0</v>
      </c>
      <c r="O29" s="159">
        <v>0</v>
      </c>
      <c r="P29" s="160">
        <v>0</v>
      </c>
      <c r="Q29" s="115">
        <v>0</v>
      </c>
      <c r="R29" s="112">
        <v>0</v>
      </c>
      <c r="S29" s="113">
        <v>0</v>
      </c>
      <c r="T29" s="114">
        <v>0</v>
      </c>
      <c r="U29" s="115">
        <f>H29+K29+T29+N29+Q29</f>
        <v>0</v>
      </c>
      <c r="V29" s="119"/>
    </row>
    <row r="30" spans="1:22" s="3" customFormat="1" ht="135.75" customHeight="1">
      <c r="A30" s="134" t="s">
        <v>107</v>
      </c>
      <c r="B30" s="72" t="s">
        <v>83</v>
      </c>
      <c r="C30" s="247" t="s">
        <v>467</v>
      </c>
      <c r="D30" s="113" t="s">
        <v>70</v>
      </c>
      <c r="E30" s="135" t="s">
        <v>69</v>
      </c>
      <c r="F30" s="159">
        <v>0</v>
      </c>
      <c r="G30" s="160">
        <v>0</v>
      </c>
      <c r="H30" s="115">
        <v>0</v>
      </c>
      <c r="I30" s="112" t="s">
        <v>460</v>
      </c>
      <c r="J30" s="113" t="s">
        <v>464</v>
      </c>
      <c r="K30" s="210">
        <f>130+54.19</f>
        <v>184.19</v>
      </c>
      <c r="L30" s="159">
        <v>0</v>
      </c>
      <c r="M30" s="160">
        <v>0</v>
      </c>
      <c r="N30" s="115">
        <v>0</v>
      </c>
      <c r="O30" s="159">
        <v>0</v>
      </c>
      <c r="P30" s="160">
        <v>0</v>
      </c>
      <c r="Q30" s="115">
        <v>0</v>
      </c>
      <c r="R30" s="112">
        <v>0</v>
      </c>
      <c r="S30" s="113">
        <v>0</v>
      </c>
      <c r="T30" s="114">
        <v>0</v>
      </c>
      <c r="U30" s="210">
        <f>H30+K30+T30+N30+Q30</f>
        <v>184.19</v>
      </c>
      <c r="V30" s="119"/>
    </row>
    <row r="31" spans="1:22" s="153" customFormat="1" ht="15.75" customHeight="1">
      <c r="A31" s="134" t="s">
        <v>108</v>
      </c>
      <c r="B31" s="147" t="s">
        <v>123</v>
      </c>
      <c r="C31" s="148"/>
      <c r="D31" s="148"/>
      <c r="E31" s="148"/>
      <c r="F31" s="164">
        <v>1</v>
      </c>
      <c r="G31" s="165"/>
      <c r="H31" s="166">
        <f>H28+H29+H30</f>
        <v>56</v>
      </c>
      <c r="I31" s="220">
        <v>12</v>
      </c>
      <c r="J31" s="165"/>
      <c r="K31" s="219">
        <f>K28+K29+K30</f>
        <v>184.19</v>
      </c>
      <c r="L31" s="164">
        <v>0</v>
      </c>
      <c r="M31" s="165"/>
      <c r="N31" s="166">
        <f>N28+N29+N30</f>
        <v>0</v>
      </c>
      <c r="O31" s="164">
        <v>0</v>
      </c>
      <c r="P31" s="165"/>
      <c r="Q31" s="166">
        <f>Q28+Q29+Q30</f>
        <v>0</v>
      </c>
      <c r="R31" s="164">
        <v>0</v>
      </c>
      <c r="S31" s="165"/>
      <c r="T31" s="166">
        <f>T28+T29+T30</f>
        <v>0</v>
      </c>
      <c r="U31" s="222">
        <f>SUM(U28:U30)</f>
        <v>240.19</v>
      </c>
      <c r="V31" s="152"/>
    </row>
    <row r="32" spans="1:22" s="3" customFormat="1" ht="37.5" customHeight="1">
      <c r="A32" s="134" t="s">
        <v>109</v>
      </c>
      <c r="B32" s="72" t="s">
        <v>203</v>
      </c>
      <c r="C32" s="155"/>
      <c r="D32" s="155"/>
      <c r="E32" s="155"/>
      <c r="F32" s="155"/>
      <c r="G32" s="156"/>
      <c r="H32" s="157"/>
      <c r="I32" s="155"/>
      <c r="J32" s="156"/>
      <c r="K32" s="157"/>
      <c r="L32" s="155"/>
      <c r="M32" s="156"/>
      <c r="N32" s="157"/>
      <c r="O32" s="155"/>
      <c r="P32" s="156"/>
      <c r="Q32" s="157"/>
      <c r="R32" s="155"/>
      <c r="S32" s="156"/>
      <c r="T32" s="157"/>
      <c r="U32" s="157"/>
      <c r="V32" s="119"/>
    </row>
    <row r="33" spans="1:22" s="3" customFormat="1" ht="57.75" customHeight="1">
      <c r="A33" s="134" t="s">
        <v>110</v>
      </c>
      <c r="B33" s="72" t="s">
        <v>81</v>
      </c>
      <c r="C33" s="135" t="s">
        <v>111</v>
      </c>
      <c r="D33" s="113" t="s">
        <v>70</v>
      </c>
      <c r="E33" s="135" t="s">
        <v>69</v>
      </c>
      <c r="F33" s="112" t="s">
        <v>358</v>
      </c>
      <c r="G33" s="113" t="s">
        <v>405</v>
      </c>
      <c r="H33" s="114">
        <v>314</v>
      </c>
      <c r="I33" s="112" t="s">
        <v>330</v>
      </c>
      <c r="J33" s="113" t="s">
        <v>315</v>
      </c>
      <c r="K33" s="114">
        <v>230</v>
      </c>
      <c r="L33" s="159">
        <v>0</v>
      </c>
      <c r="M33" s="160">
        <v>0</v>
      </c>
      <c r="N33" s="115">
        <v>0</v>
      </c>
      <c r="O33" s="112" t="s">
        <v>330</v>
      </c>
      <c r="P33" s="113" t="s">
        <v>379</v>
      </c>
      <c r="Q33" s="115">
        <v>167</v>
      </c>
      <c r="R33" s="112">
        <v>0</v>
      </c>
      <c r="S33" s="113">
        <v>0</v>
      </c>
      <c r="T33" s="114">
        <v>0</v>
      </c>
      <c r="U33" s="115">
        <f>H33+K33+T33+N33+Q33</f>
        <v>711</v>
      </c>
      <c r="V33" s="119"/>
    </row>
    <row r="34" spans="1:22" s="3" customFormat="1" ht="58.5" customHeight="1">
      <c r="A34" s="134" t="s">
        <v>115</v>
      </c>
      <c r="B34" s="72" t="s">
        <v>82</v>
      </c>
      <c r="C34" s="135" t="s">
        <v>112</v>
      </c>
      <c r="D34" s="113" t="s">
        <v>70</v>
      </c>
      <c r="E34" s="135" t="s">
        <v>69</v>
      </c>
      <c r="F34" s="159">
        <v>0</v>
      </c>
      <c r="G34" s="160">
        <v>0</v>
      </c>
      <c r="H34" s="115">
        <v>0</v>
      </c>
      <c r="I34" s="159">
        <v>0</v>
      </c>
      <c r="J34" s="160">
        <v>0</v>
      </c>
      <c r="K34" s="115">
        <v>0</v>
      </c>
      <c r="L34" s="159">
        <v>0</v>
      </c>
      <c r="M34" s="160">
        <v>0</v>
      </c>
      <c r="N34" s="115">
        <v>0</v>
      </c>
      <c r="O34" s="159">
        <v>0</v>
      </c>
      <c r="P34" s="160">
        <v>0</v>
      </c>
      <c r="Q34" s="115">
        <v>0</v>
      </c>
      <c r="R34" s="112">
        <v>0</v>
      </c>
      <c r="S34" s="113">
        <v>0</v>
      </c>
      <c r="T34" s="114">
        <v>0</v>
      </c>
      <c r="U34" s="115">
        <f>H34+K34+T34+N34+Q34</f>
        <v>0</v>
      </c>
      <c r="V34" s="119"/>
    </row>
    <row r="35" spans="1:22" s="3" customFormat="1" ht="80.25" customHeight="1">
      <c r="A35" s="134" t="s">
        <v>116</v>
      </c>
      <c r="B35" s="72" t="s">
        <v>83</v>
      </c>
      <c r="C35" s="135" t="s">
        <v>113</v>
      </c>
      <c r="D35" s="113" t="s">
        <v>70</v>
      </c>
      <c r="E35" s="135" t="s">
        <v>69</v>
      </c>
      <c r="F35" s="159">
        <v>0</v>
      </c>
      <c r="G35" s="160">
        <v>0</v>
      </c>
      <c r="H35" s="115">
        <v>0</v>
      </c>
      <c r="I35" s="159">
        <v>0</v>
      </c>
      <c r="J35" s="160">
        <v>0</v>
      </c>
      <c r="K35" s="115">
        <v>0</v>
      </c>
      <c r="L35" s="112">
        <v>0</v>
      </c>
      <c r="M35" s="113">
        <v>0</v>
      </c>
      <c r="N35" s="114">
        <v>0</v>
      </c>
      <c r="O35" s="112">
        <v>0</v>
      </c>
      <c r="P35" s="113">
        <v>0</v>
      </c>
      <c r="Q35" s="114">
        <v>0</v>
      </c>
      <c r="R35" s="112">
        <v>0</v>
      </c>
      <c r="S35" s="113">
        <v>0</v>
      </c>
      <c r="T35" s="114">
        <v>0</v>
      </c>
      <c r="U35" s="115">
        <f>H35+K35+T35+N35+Q35</f>
        <v>0</v>
      </c>
      <c r="V35" s="119"/>
    </row>
    <row r="36" spans="1:22" s="3" customFormat="1" ht="57.75" hidden="1" customHeight="1">
      <c r="A36" s="134" t="s">
        <v>118</v>
      </c>
      <c r="B36" s="72" t="s">
        <v>84</v>
      </c>
      <c r="C36" s="135" t="s">
        <v>114</v>
      </c>
      <c r="D36" s="113" t="s">
        <v>70</v>
      </c>
      <c r="E36" s="135" t="s">
        <v>69</v>
      </c>
      <c r="F36" s="112">
        <v>0</v>
      </c>
      <c r="G36" s="113">
        <v>0</v>
      </c>
      <c r="H36" s="114">
        <v>0</v>
      </c>
      <c r="I36" s="112">
        <v>0</v>
      </c>
      <c r="J36" s="113">
        <v>0</v>
      </c>
      <c r="K36" s="114">
        <v>0</v>
      </c>
      <c r="L36" s="112">
        <v>0</v>
      </c>
      <c r="M36" s="113">
        <v>0</v>
      </c>
      <c r="N36" s="114">
        <v>0</v>
      </c>
      <c r="O36" s="112">
        <v>0</v>
      </c>
      <c r="P36" s="113">
        <v>0</v>
      </c>
      <c r="Q36" s="114">
        <v>0</v>
      </c>
      <c r="R36" s="112">
        <v>0</v>
      </c>
      <c r="S36" s="113">
        <v>0</v>
      </c>
      <c r="T36" s="114">
        <v>0</v>
      </c>
      <c r="U36" s="115">
        <f>H36+K36+T36+N36+Q36</f>
        <v>0</v>
      </c>
      <c r="V36" s="119"/>
    </row>
    <row r="37" spans="1:22" s="3" customFormat="1" ht="71.25" customHeight="1">
      <c r="A37" s="134" t="s">
        <v>117</v>
      </c>
      <c r="B37" s="72" t="s">
        <v>86</v>
      </c>
      <c r="C37" s="135" t="s">
        <v>443</v>
      </c>
      <c r="D37" s="113" t="s">
        <v>70</v>
      </c>
      <c r="E37" s="135" t="s">
        <v>69</v>
      </c>
      <c r="F37" s="113" t="s">
        <v>349</v>
      </c>
      <c r="G37" s="113" t="s">
        <v>453</v>
      </c>
      <c r="H37" s="115">
        <v>112</v>
      </c>
      <c r="I37" s="112">
        <v>0</v>
      </c>
      <c r="J37" s="113">
        <v>0</v>
      </c>
      <c r="K37" s="114">
        <v>0</v>
      </c>
      <c r="L37" s="112">
        <v>0</v>
      </c>
      <c r="M37" s="113">
        <v>0</v>
      </c>
      <c r="N37" s="114">
        <v>0</v>
      </c>
      <c r="O37" s="112">
        <v>0</v>
      </c>
      <c r="P37" s="113">
        <v>0</v>
      </c>
      <c r="Q37" s="114">
        <v>0</v>
      </c>
      <c r="R37" s="112">
        <v>0</v>
      </c>
      <c r="S37" s="113">
        <v>0</v>
      </c>
      <c r="T37" s="114">
        <v>0</v>
      </c>
      <c r="U37" s="115">
        <f>H37+K37+T37+N37+Q37</f>
        <v>112</v>
      </c>
      <c r="V37" s="119"/>
    </row>
    <row r="38" spans="1:22" s="153" customFormat="1">
      <c r="A38" s="134" t="s">
        <v>118</v>
      </c>
      <c r="B38" s="147" t="s">
        <v>123</v>
      </c>
      <c r="C38" s="148"/>
      <c r="D38" s="148"/>
      <c r="E38" s="148"/>
      <c r="F38" s="164">
        <v>3</v>
      </c>
      <c r="G38" s="165"/>
      <c r="H38" s="166">
        <f>H33+H34+H35+H36+H37</f>
        <v>426</v>
      </c>
      <c r="I38" s="164">
        <v>1</v>
      </c>
      <c r="J38" s="165"/>
      <c r="K38" s="166">
        <f>K33+K34+K35+K36+K37</f>
        <v>230</v>
      </c>
      <c r="L38" s="164">
        <v>0</v>
      </c>
      <c r="M38" s="165"/>
      <c r="N38" s="166">
        <f>N33+N34+N35+N36+N37</f>
        <v>0</v>
      </c>
      <c r="O38" s="164">
        <v>0</v>
      </c>
      <c r="P38" s="165"/>
      <c r="Q38" s="166">
        <f>Q33+Q34+Q35+Q36+Q37</f>
        <v>167</v>
      </c>
      <c r="R38" s="164">
        <v>0</v>
      </c>
      <c r="S38" s="165"/>
      <c r="T38" s="166">
        <f>T33+T34+T35+T36+T37</f>
        <v>0</v>
      </c>
      <c r="U38" s="167">
        <f>SUM(U33:U37)</f>
        <v>823</v>
      </c>
      <c r="V38" s="152"/>
    </row>
    <row r="39" spans="1:22" s="3" customFormat="1" ht="80.25" customHeight="1">
      <c r="A39" s="134" t="s">
        <v>119</v>
      </c>
      <c r="B39" s="72" t="s">
        <v>302</v>
      </c>
      <c r="C39" s="155"/>
      <c r="D39" s="155"/>
      <c r="E39" s="155"/>
      <c r="F39" s="112"/>
      <c r="G39" s="113"/>
      <c r="H39" s="114"/>
      <c r="I39" s="112"/>
      <c r="J39" s="113"/>
      <c r="K39" s="114"/>
      <c r="L39" s="112"/>
      <c r="M39" s="113"/>
      <c r="N39" s="114"/>
      <c r="O39" s="112"/>
      <c r="P39" s="113"/>
      <c r="Q39" s="114"/>
      <c r="R39" s="112"/>
      <c r="S39" s="113"/>
      <c r="T39" s="114"/>
      <c r="U39" s="114"/>
      <c r="V39" s="119"/>
    </row>
    <row r="40" spans="1:22" s="3" customFormat="1" ht="96.75" customHeight="1">
      <c r="A40" s="134" t="s">
        <v>120</v>
      </c>
      <c r="B40" s="72" t="s">
        <v>81</v>
      </c>
      <c r="C40" s="135" t="s">
        <v>124</v>
      </c>
      <c r="D40" s="113" t="s">
        <v>70</v>
      </c>
      <c r="E40" s="135" t="s">
        <v>69</v>
      </c>
      <c r="F40" s="159">
        <v>0</v>
      </c>
      <c r="G40" s="160">
        <v>0</v>
      </c>
      <c r="H40" s="115">
        <v>0</v>
      </c>
      <c r="I40" s="159">
        <v>0</v>
      </c>
      <c r="J40" s="160">
        <v>0</v>
      </c>
      <c r="K40" s="115">
        <v>0</v>
      </c>
      <c r="L40" s="159">
        <v>0</v>
      </c>
      <c r="M40" s="160">
        <v>0</v>
      </c>
      <c r="N40" s="115">
        <v>0</v>
      </c>
      <c r="O40" s="159">
        <v>0</v>
      </c>
      <c r="P40" s="160">
        <v>0</v>
      </c>
      <c r="Q40" s="115">
        <v>0</v>
      </c>
      <c r="R40" s="112">
        <v>0</v>
      </c>
      <c r="S40" s="113">
        <v>0</v>
      </c>
      <c r="T40" s="114">
        <v>0</v>
      </c>
      <c r="U40" s="115">
        <f>H40+K40+T40+N40+Q40</f>
        <v>0</v>
      </c>
      <c r="V40" s="119"/>
    </row>
    <row r="41" spans="1:22" s="3" customFormat="1" ht="72" customHeight="1">
      <c r="A41" s="134" t="s">
        <v>121</v>
      </c>
      <c r="B41" s="72" t="s">
        <v>82</v>
      </c>
      <c r="C41" s="135" t="s">
        <v>125</v>
      </c>
      <c r="D41" s="113" t="s">
        <v>70</v>
      </c>
      <c r="E41" s="135" t="s">
        <v>69</v>
      </c>
      <c r="F41" s="159">
        <v>0</v>
      </c>
      <c r="G41" s="160">
        <v>0</v>
      </c>
      <c r="H41" s="115">
        <v>0</v>
      </c>
      <c r="I41" s="159">
        <v>0</v>
      </c>
      <c r="J41" s="160">
        <v>0</v>
      </c>
      <c r="K41" s="115">
        <v>0</v>
      </c>
      <c r="L41" s="159">
        <v>0</v>
      </c>
      <c r="M41" s="160">
        <v>0</v>
      </c>
      <c r="N41" s="115">
        <v>0</v>
      </c>
      <c r="O41" s="159">
        <v>0</v>
      </c>
      <c r="P41" s="160">
        <v>0</v>
      </c>
      <c r="Q41" s="115">
        <v>0</v>
      </c>
      <c r="R41" s="112">
        <v>0</v>
      </c>
      <c r="S41" s="113">
        <v>0</v>
      </c>
      <c r="T41" s="114">
        <v>0</v>
      </c>
      <c r="U41" s="115">
        <f>H41+K41+T41+N41+Q41</f>
        <v>0</v>
      </c>
      <c r="V41" s="119"/>
    </row>
    <row r="42" spans="1:22" s="3" customFormat="1" ht="105.75" customHeight="1">
      <c r="A42" s="134" t="s">
        <v>134</v>
      </c>
      <c r="B42" s="72" t="s">
        <v>83</v>
      </c>
      <c r="C42" s="135" t="s">
        <v>406</v>
      </c>
      <c r="D42" s="113" t="s">
        <v>280</v>
      </c>
      <c r="E42" s="135" t="s">
        <v>69</v>
      </c>
      <c r="F42" s="113" t="s">
        <v>415</v>
      </c>
      <c r="G42" s="113" t="s">
        <v>409</v>
      </c>
      <c r="H42" s="115">
        <v>564.1</v>
      </c>
      <c r="I42" s="207" t="s">
        <v>415</v>
      </c>
      <c r="J42" s="207" t="s">
        <v>465</v>
      </c>
      <c r="K42" s="210">
        <v>620.6</v>
      </c>
      <c r="L42" s="112">
        <v>0</v>
      </c>
      <c r="M42" s="113">
        <v>0</v>
      </c>
      <c r="N42" s="114">
        <v>0</v>
      </c>
      <c r="O42" s="112">
        <v>0</v>
      </c>
      <c r="P42" s="113">
        <v>0</v>
      </c>
      <c r="Q42" s="114">
        <v>0</v>
      </c>
      <c r="R42" s="112">
        <v>0</v>
      </c>
      <c r="S42" s="113">
        <v>0</v>
      </c>
      <c r="T42" s="114">
        <v>0</v>
      </c>
      <c r="U42" s="210">
        <f>H42+K42+T42+N42+Q42</f>
        <v>1184.7</v>
      </c>
      <c r="V42" s="119"/>
    </row>
    <row r="43" spans="1:22" s="153" customFormat="1">
      <c r="A43" s="134" t="s">
        <v>135</v>
      </c>
      <c r="B43" s="147" t="s">
        <v>123</v>
      </c>
      <c r="C43" s="148"/>
      <c r="D43" s="148"/>
      <c r="E43" s="148"/>
      <c r="F43" s="164">
        <v>2</v>
      </c>
      <c r="G43" s="165"/>
      <c r="H43" s="166">
        <f>H40+H41+H42</f>
        <v>564.1</v>
      </c>
      <c r="I43" s="220">
        <v>2</v>
      </c>
      <c r="J43" s="165"/>
      <c r="K43" s="219">
        <f>K40+K41+K42</f>
        <v>620.6</v>
      </c>
      <c r="L43" s="164">
        <v>0</v>
      </c>
      <c r="M43" s="165"/>
      <c r="N43" s="166">
        <f>N40+N41+N42</f>
        <v>0</v>
      </c>
      <c r="O43" s="164">
        <v>0</v>
      </c>
      <c r="P43" s="165"/>
      <c r="Q43" s="166">
        <f>Q40+Q41+Q42</f>
        <v>0</v>
      </c>
      <c r="R43" s="164">
        <v>0</v>
      </c>
      <c r="S43" s="165"/>
      <c r="T43" s="166">
        <f>T40+T41+T42</f>
        <v>0</v>
      </c>
      <c r="U43" s="222">
        <f>SUM(U40:U42)</f>
        <v>1184.7</v>
      </c>
      <c r="V43" s="152"/>
    </row>
    <row r="44" spans="1:22" s="3" customFormat="1">
      <c r="A44" s="134" t="s">
        <v>136</v>
      </c>
      <c r="B44" s="72" t="s">
        <v>126</v>
      </c>
      <c r="C44" s="155"/>
      <c r="D44" s="155"/>
      <c r="E44" s="155"/>
      <c r="F44" s="112"/>
      <c r="G44" s="113"/>
      <c r="H44" s="114"/>
      <c r="I44" s="112"/>
      <c r="J44" s="113"/>
      <c r="K44" s="114"/>
      <c r="L44" s="112"/>
      <c r="M44" s="113"/>
      <c r="N44" s="114"/>
      <c r="O44" s="112"/>
      <c r="P44" s="113"/>
      <c r="Q44" s="114"/>
      <c r="R44" s="112"/>
      <c r="S44" s="113"/>
      <c r="T44" s="114"/>
      <c r="U44" s="114"/>
      <c r="V44" s="119"/>
    </row>
    <row r="45" spans="1:22" s="3" customFormat="1" ht="47.25" customHeight="1">
      <c r="A45" s="134" t="s">
        <v>137</v>
      </c>
      <c r="B45" s="72" t="s">
        <v>81</v>
      </c>
      <c r="C45" s="135" t="s">
        <v>124</v>
      </c>
      <c r="D45" s="113" t="s">
        <v>70</v>
      </c>
      <c r="E45" s="135" t="s">
        <v>69</v>
      </c>
      <c r="F45" s="159">
        <v>0</v>
      </c>
      <c r="G45" s="160">
        <v>0</v>
      </c>
      <c r="H45" s="115">
        <v>0</v>
      </c>
      <c r="I45" s="159">
        <v>0</v>
      </c>
      <c r="J45" s="160">
        <v>0</v>
      </c>
      <c r="K45" s="115">
        <v>0</v>
      </c>
      <c r="L45" s="159">
        <v>0</v>
      </c>
      <c r="M45" s="160">
        <v>0</v>
      </c>
      <c r="N45" s="115">
        <v>0</v>
      </c>
      <c r="O45" s="159">
        <v>0</v>
      </c>
      <c r="P45" s="160">
        <v>0</v>
      </c>
      <c r="Q45" s="115">
        <v>0</v>
      </c>
      <c r="R45" s="112">
        <v>0</v>
      </c>
      <c r="S45" s="113">
        <v>0</v>
      </c>
      <c r="T45" s="114">
        <v>0</v>
      </c>
      <c r="U45" s="115">
        <f>H45+K45+T45+N45+Q45</f>
        <v>0</v>
      </c>
      <c r="V45" s="119"/>
    </row>
    <row r="46" spans="1:22" s="3" customFormat="1" ht="108" customHeight="1">
      <c r="A46" s="134" t="s">
        <v>138</v>
      </c>
      <c r="B46" s="72" t="s">
        <v>127</v>
      </c>
      <c r="C46" s="135" t="s">
        <v>468</v>
      </c>
      <c r="D46" s="113" t="s">
        <v>70</v>
      </c>
      <c r="E46" s="135" t="s">
        <v>69</v>
      </c>
      <c r="F46" s="112">
        <v>0</v>
      </c>
      <c r="G46" s="113">
        <v>0</v>
      </c>
      <c r="H46" s="114">
        <v>0</v>
      </c>
      <c r="I46" s="207" t="s">
        <v>462</v>
      </c>
      <c r="J46" s="207" t="s">
        <v>463</v>
      </c>
      <c r="K46" s="217">
        <v>8.8000000000000007</v>
      </c>
      <c r="L46" s="112">
        <v>0</v>
      </c>
      <c r="M46" s="113">
        <v>0</v>
      </c>
      <c r="N46" s="114">
        <v>0</v>
      </c>
      <c r="O46" s="112">
        <v>0</v>
      </c>
      <c r="P46" s="113">
        <v>0</v>
      </c>
      <c r="Q46" s="114">
        <v>0</v>
      </c>
      <c r="R46" s="112">
        <v>0</v>
      </c>
      <c r="S46" s="113">
        <v>0</v>
      </c>
      <c r="T46" s="114">
        <v>0</v>
      </c>
      <c r="U46" s="210">
        <f>H46+K46+T46+N46+Q46</f>
        <v>8.8000000000000007</v>
      </c>
      <c r="V46" s="119"/>
    </row>
    <row r="47" spans="1:22" s="3" customFormat="1" ht="58.5" customHeight="1">
      <c r="A47" s="134" t="s">
        <v>139</v>
      </c>
      <c r="B47" s="72" t="s">
        <v>82</v>
      </c>
      <c r="C47" s="135" t="s">
        <v>128</v>
      </c>
      <c r="D47" s="113" t="s">
        <v>70</v>
      </c>
      <c r="E47" s="135" t="s">
        <v>69</v>
      </c>
      <c r="F47" s="159">
        <v>0</v>
      </c>
      <c r="G47" s="160">
        <v>0</v>
      </c>
      <c r="H47" s="115">
        <v>0</v>
      </c>
      <c r="I47" s="159">
        <v>0</v>
      </c>
      <c r="J47" s="160">
        <v>0</v>
      </c>
      <c r="K47" s="115">
        <v>0</v>
      </c>
      <c r="L47" s="159">
        <v>0</v>
      </c>
      <c r="M47" s="160">
        <v>0</v>
      </c>
      <c r="N47" s="115">
        <v>0</v>
      </c>
      <c r="O47" s="159">
        <v>0</v>
      </c>
      <c r="P47" s="160">
        <v>0</v>
      </c>
      <c r="Q47" s="115">
        <v>0</v>
      </c>
      <c r="R47" s="112">
        <v>0</v>
      </c>
      <c r="S47" s="113">
        <v>0</v>
      </c>
      <c r="T47" s="114">
        <v>0</v>
      </c>
      <c r="U47" s="115">
        <f>H47+K47+T47+N47+Q47</f>
        <v>0</v>
      </c>
      <c r="V47" s="119"/>
    </row>
    <row r="48" spans="1:22" s="3" customFormat="1" ht="56.25" hidden="1" customHeight="1">
      <c r="A48" s="134" t="s">
        <v>140</v>
      </c>
      <c r="B48" s="72" t="s">
        <v>84</v>
      </c>
      <c r="C48" s="135" t="s">
        <v>114</v>
      </c>
      <c r="D48" s="113" t="s">
        <v>70</v>
      </c>
      <c r="E48" s="135" t="s">
        <v>69</v>
      </c>
      <c r="F48" s="112">
        <v>0</v>
      </c>
      <c r="G48" s="113">
        <v>0</v>
      </c>
      <c r="H48" s="114">
        <v>0</v>
      </c>
      <c r="I48" s="112">
        <v>0</v>
      </c>
      <c r="J48" s="113">
        <v>0</v>
      </c>
      <c r="K48" s="114">
        <v>0</v>
      </c>
      <c r="L48" s="112">
        <v>0</v>
      </c>
      <c r="M48" s="113">
        <v>0</v>
      </c>
      <c r="N48" s="114">
        <v>0</v>
      </c>
      <c r="O48" s="112">
        <v>0</v>
      </c>
      <c r="P48" s="113">
        <v>0</v>
      </c>
      <c r="Q48" s="114">
        <v>0</v>
      </c>
      <c r="R48" s="112">
        <v>0</v>
      </c>
      <c r="S48" s="113">
        <v>0</v>
      </c>
      <c r="T48" s="114">
        <v>0</v>
      </c>
      <c r="U48" s="115">
        <f>H48+K48+T48</f>
        <v>0</v>
      </c>
      <c r="V48" s="119"/>
    </row>
    <row r="49" spans="1:22" s="153" customFormat="1" ht="14.25" customHeight="1">
      <c r="A49" s="134" t="s">
        <v>294</v>
      </c>
      <c r="B49" s="147" t="s">
        <v>123</v>
      </c>
      <c r="C49" s="148"/>
      <c r="D49" s="148"/>
      <c r="E49" s="148"/>
      <c r="F49" s="164">
        <v>0</v>
      </c>
      <c r="G49" s="165"/>
      <c r="H49" s="166">
        <f>+H45+H46+H47+H48</f>
        <v>0</v>
      </c>
      <c r="I49" s="220">
        <v>2</v>
      </c>
      <c r="J49" s="165"/>
      <c r="K49" s="219">
        <f>+K45+K46+K47+K48</f>
        <v>8.8000000000000007</v>
      </c>
      <c r="L49" s="164">
        <v>0</v>
      </c>
      <c r="M49" s="165"/>
      <c r="N49" s="166">
        <f>+N45+N46+N47+N48</f>
        <v>0</v>
      </c>
      <c r="O49" s="164">
        <v>0</v>
      </c>
      <c r="P49" s="165"/>
      <c r="Q49" s="166">
        <f>+Q45+Q46+Q47+Q48</f>
        <v>0</v>
      </c>
      <c r="R49" s="164">
        <v>0</v>
      </c>
      <c r="S49" s="165"/>
      <c r="T49" s="166">
        <f>+T45+T46+T47+T48</f>
        <v>0</v>
      </c>
      <c r="U49" s="222">
        <f>SUM(U45:U47)</f>
        <v>8.8000000000000007</v>
      </c>
      <c r="V49" s="152"/>
    </row>
    <row r="50" spans="1:22" s="3" customFormat="1" ht="25.5">
      <c r="A50" s="134" t="s">
        <v>295</v>
      </c>
      <c r="B50" s="72" t="s">
        <v>129</v>
      </c>
      <c r="C50" s="155"/>
      <c r="D50" s="155"/>
      <c r="E50" s="155"/>
      <c r="F50" s="112"/>
      <c r="G50" s="113"/>
      <c r="H50" s="114"/>
      <c r="I50" s="112"/>
      <c r="J50" s="113"/>
      <c r="K50" s="114"/>
      <c r="L50" s="112"/>
      <c r="M50" s="113"/>
      <c r="N50" s="114"/>
      <c r="O50" s="112"/>
      <c r="P50" s="113"/>
      <c r="Q50" s="114"/>
      <c r="R50" s="112"/>
      <c r="S50" s="113"/>
      <c r="T50" s="114"/>
      <c r="U50" s="114"/>
      <c r="V50" s="119"/>
    </row>
    <row r="51" spans="1:22" s="3" customFormat="1" ht="60.75" customHeight="1">
      <c r="A51" s="134" t="s">
        <v>140</v>
      </c>
      <c r="B51" s="72" t="s">
        <v>130</v>
      </c>
      <c r="C51" s="135" t="s">
        <v>124</v>
      </c>
      <c r="D51" s="113" t="s">
        <v>70</v>
      </c>
      <c r="E51" s="135" t="s">
        <v>69</v>
      </c>
      <c r="F51" s="113" t="s">
        <v>353</v>
      </c>
      <c r="G51" s="113" t="s">
        <v>354</v>
      </c>
      <c r="H51" s="115">
        <v>4</v>
      </c>
      <c r="I51" s="159">
        <v>0</v>
      </c>
      <c r="J51" s="160">
        <v>0</v>
      </c>
      <c r="K51" s="115">
        <v>0</v>
      </c>
      <c r="L51" s="159">
        <v>0</v>
      </c>
      <c r="M51" s="160">
        <v>0</v>
      </c>
      <c r="N51" s="115">
        <v>0</v>
      </c>
      <c r="O51" s="159">
        <v>0</v>
      </c>
      <c r="P51" s="160">
        <v>0</v>
      </c>
      <c r="Q51" s="115">
        <v>0</v>
      </c>
      <c r="R51" s="112">
        <v>0</v>
      </c>
      <c r="S51" s="113">
        <v>0</v>
      </c>
      <c r="T51" s="114">
        <v>0</v>
      </c>
      <c r="U51" s="115">
        <f>H51+K51+T51+N51+Q51</f>
        <v>4</v>
      </c>
      <c r="V51" s="119"/>
    </row>
    <row r="52" spans="1:22" s="3" customFormat="1" ht="57" customHeight="1">
      <c r="A52" s="134" t="s">
        <v>141</v>
      </c>
      <c r="B52" s="72" t="s">
        <v>132</v>
      </c>
      <c r="C52" s="135" t="s">
        <v>125</v>
      </c>
      <c r="D52" s="113" t="s">
        <v>70</v>
      </c>
      <c r="E52" s="135" t="s">
        <v>69</v>
      </c>
      <c r="F52" s="159">
        <v>0</v>
      </c>
      <c r="G52" s="160">
        <v>0</v>
      </c>
      <c r="H52" s="115">
        <v>0</v>
      </c>
      <c r="I52" s="159">
        <v>0</v>
      </c>
      <c r="J52" s="160">
        <v>0</v>
      </c>
      <c r="K52" s="115">
        <v>0</v>
      </c>
      <c r="L52" s="159">
        <v>0</v>
      </c>
      <c r="M52" s="160">
        <v>0</v>
      </c>
      <c r="N52" s="115">
        <v>0</v>
      </c>
      <c r="O52" s="159">
        <v>0</v>
      </c>
      <c r="P52" s="160">
        <v>0</v>
      </c>
      <c r="Q52" s="115">
        <v>0</v>
      </c>
      <c r="R52" s="112">
        <v>0</v>
      </c>
      <c r="S52" s="113">
        <v>0</v>
      </c>
      <c r="T52" s="114">
        <v>0</v>
      </c>
      <c r="U52" s="115">
        <f>H52+K52+T52+N52+Q52</f>
        <v>0</v>
      </c>
      <c r="V52" s="119"/>
    </row>
    <row r="53" spans="1:22" s="3" customFormat="1" ht="57" customHeight="1">
      <c r="A53" s="134" t="s">
        <v>142</v>
      </c>
      <c r="B53" s="72" t="s">
        <v>127</v>
      </c>
      <c r="C53" s="135" t="s">
        <v>89</v>
      </c>
      <c r="D53" s="113" t="s">
        <v>70</v>
      </c>
      <c r="E53" s="135"/>
      <c r="F53" s="159">
        <v>0</v>
      </c>
      <c r="G53" s="160">
        <v>0</v>
      </c>
      <c r="H53" s="115">
        <v>0</v>
      </c>
      <c r="I53" s="112">
        <v>0</v>
      </c>
      <c r="J53" s="113">
        <v>0</v>
      </c>
      <c r="K53" s="114">
        <v>0</v>
      </c>
      <c r="L53" s="112">
        <v>0</v>
      </c>
      <c r="M53" s="113">
        <v>0</v>
      </c>
      <c r="N53" s="114">
        <v>0</v>
      </c>
      <c r="O53" s="112">
        <v>0</v>
      </c>
      <c r="P53" s="113">
        <v>0</v>
      </c>
      <c r="Q53" s="114">
        <v>0</v>
      </c>
      <c r="R53" s="112">
        <v>0</v>
      </c>
      <c r="S53" s="113">
        <v>0</v>
      </c>
      <c r="T53" s="114">
        <v>0</v>
      </c>
      <c r="U53" s="115">
        <f>H53+K53+T53+N53+Q53</f>
        <v>0</v>
      </c>
      <c r="V53" s="119"/>
    </row>
    <row r="54" spans="1:22" s="153" customFormat="1">
      <c r="A54" s="134" t="s">
        <v>143</v>
      </c>
      <c r="B54" s="147" t="s">
        <v>123</v>
      </c>
      <c r="C54" s="148"/>
      <c r="D54" s="148"/>
      <c r="E54" s="148"/>
      <c r="F54" s="149">
        <v>1</v>
      </c>
      <c r="G54" s="150"/>
      <c r="H54" s="151">
        <f>H51+H52+H53</f>
        <v>4</v>
      </c>
      <c r="I54" s="149">
        <v>0</v>
      </c>
      <c r="J54" s="150"/>
      <c r="K54" s="151">
        <f>K51+K52+K53</f>
        <v>0</v>
      </c>
      <c r="L54" s="149">
        <v>0</v>
      </c>
      <c r="M54" s="150"/>
      <c r="N54" s="151">
        <f>N51+N52+N53</f>
        <v>0</v>
      </c>
      <c r="O54" s="149">
        <v>0</v>
      </c>
      <c r="P54" s="150"/>
      <c r="Q54" s="151">
        <f>Q51+Q52+Q53</f>
        <v>0</v>
      </c>
      <c r="R54" s="149">
        <v>0</v>
      </c>
      <c r="S54" s="150"/>
      <c r="T54" s="151">
        <f>T51+T52</f>
        <v>0</v>
      </c>
      <c r="U54" s="151">
        <f>U51+U52+U53</f>
        <v>4</v>
      </c>
      <c r="V54" s="152"/>
    </row>
    <row r="55" spans="1:22" s="3" customFormat="1" ht="25.5">
      <c r="A55" s="134" t="s">
        <v>144</v>
      </c>
      <c r="B55" s="72" t="s">
        <v>207</v>
      </c>
      <c r="C55" s="155"/>
      <c r="D55" s="155"/>
      <c r="E55" s="155"/>
      <c r="F55" s="112"/>
      <c r="G55" s="113"/>
      <c r="H55" s="114"/>
      <c r="I55" s="112"/>
      <c r="J55" s="113"/>
      <c r="K55" s="114"/>
      <c r="L55" s="112"/>
      <c r="M55" s="113"/>
      <c r="N55" s="114"/>
      <c r="O55" s="112"/>
      <c r="P55" s="113"/>
      <c r="Q55" s="114"/>
      <c r="R55" s="112"/>
      <c r="S55" s="113"/>
      <c r="T55" s="114"/>
      <c r="U55" s="114"/>
      <c r="V55" s="119"/>
    </row>
    <row r="56" spans="1:22" s="3" customFormat="1" ht="108" customHeight="1">
      <c r="A56" s="134" t="s">
        <v>296</v>
      </c>
      <c r="B56" s="72" t="s">
        <v>131</v>
      </c>
      <c r="C56" s="135" t="s">
        <v>454</v>
      </c>
      <c r="D56" s="113" t="s">
        <v>433</v>
      </c>
      <c r="E56" s="135" t="s">
        <v>69</v>
      </c>
      <c r="F56" s="112">
        <v>0</v>
      </c>
      <c r="G56" s="113">
        <v>0</v>
      </c>
      <c r="H56" s="114">
        <v>0</v>
      </c>
      <c r="I56" s="112" t="s">
        <v>455</v>
      </c>
      <c r="J56" s="113" t="s">
        <v>439</v>
      </c>
      <c r="K56" s="114">
        <v>168.8</v>
      </c>
      <c r="L56" s="112">
        <v>0</v>
      </c>
      <c r="M56" s="113">
        <v>0</v>
      </c>
      <c r="N56" s="114">
        <v>0</v>
      </c>
      <c r="O56" s="112">
        <v>0</v>
      </c>
      <c r="P56" s="113">
        <v>0</v>
      </c>
      <c r="Q56" s="114">
        <v>0</v>
      </c>
      <c r="R56" s="112">
        <v>0</v>
      </c>
      <c r="S56" s="113">
        <v>0</v>
      </c>
      <c r="T56" s="114">
        <v>0</v>
      </c>
      <c r="U56" s="115">
        <f>H56+K56+T56+N56+Q56</f>
        <v>168.8</v>
      </c>
      <c r="V56" s="119"/>
    </row>
    <row r="57" spans="1:22" s="153" customFormat="1">
      <c r="A57" s="134" t="s">
        <v>145</v>
      </c>
      <c r="B57" s="147" t="s">
        <v>123</v>
      </c>
      <c r="C57" s="148"/>
      <c r="D57" s="148"/>
      <c r="E57" s="148"/>
      <c r="F57" s="149">
        <v>0</v>
      </c>
      <c r="G57" s="150"/>
      <c r="H57" s="151">
        <f>H56</f>
        <v>0</v>
      </c>
      <c r="I57" s="149">
        <v>1</v>
      </c>
      <c r="J57" s="150"/>
      <c r="K57" s="151">
        <f>K56</f>
        <v>168.8</v>
      </c>
      <c r="L57" s="149">
        <v>0</v>
      </c>
      <c r="M57" s="150"/>
      <c r="N57" s="151">
        <f>N56</f>
        <v>0</v>
      </c>
      <c r="O57" s="149">
        <v>0</v>
      </c>
      <c r="P57" s="150"/>
      <c r="Q57" s="151">
        <f>Q56</f>
        <v>0</v>
      </c>
      <c r="R57" s="149">
        <v>0</v>
      </c>
      <c r="S57" s="150"/>
      <c r="T57" s="151">
        <f>T56</f>
        <v>0</v>
      </c>
      <c r="U57" s="167">
        <f>SUM(U56)</f>
        <v>168.8</v>
      </c>
      <c r="V57" s="152"/>
    </row>
    <row r="58" spans="1:22" s="3" customFormat="1" ht="27.75" customHeight="1">
      <c r="A58" s="134" t="s">
        <v>146</v>
      </c>
      <c r="B58" s="72" t="s">
        <v>208</v>
      </c>
      <c r="C58" s="155"/>
      <c r="D58" s="155"/>
      <c r="E58" s="155"/>
      <c r="F58" s="112"/>
      <c r="G58" s="113"/>
      <c r="H58" s="114"/>
      <c r="I58" s="112"/>
      <c r="J58" s="113"/>
      <c r="K58" s="114"/>
      <c r="L58" s="112"/>
      <c r="M58" s="113"/>
      <c r="N58" s="114"/>
      <c r="O58" s="112"/>
      <c r="P58" s="113"/>
      <c r="Q58" s="114"/>
      <c r="R58" s="112"/>
      <c r="S58" s="113"/>
      <c r="T58" s="114"/>
      <c r="U58" s="114"/>
      <c r="V58" s="119"/>
    </row>
    <row r="59" spans="1:22" s="3" customFormat="1" ht="106.5" customHeight="1">
      <c r="A59" s="134" t="s">
        <v>147</v>
      </c>
      <c r="B59" s="72" t="s">
        <v>131</v>
      </c>
      <c r="C59" s="247" t="s">
        <v>449</v>
      </c>
      <c r="D59" s="113" t="s">
        <v>70</v>
      </c>
      <c r="E59" s="135" t="s">
        <v>69</v>
      </c>
      <c r="F59" s="112">
        <v>0</v>
      </c>
      <c r="G59" s="113">
        <v>0</v>
      </c>
      <c r="H59" s="114">
        <v>0</v>
      </c>
      <c r="I59" s="112" t="s">
        <v>456</v>
      </c>
      <c r="J59" s="113" t="s">
        <v>440</v>
      </c>
      <c r="K59" s="114">
        <v>16</v>
      </c>
      <c r="L59" s="112">
        <v>0</v>
      </c>
      <c r="M59" s="113">
        <v>0</v>
      </c>
      <c r="N59" s="114">
        <v>0</v>
      </c>
      <c r="O59" s="112">
        <v>0</v>
      </c>
      <c r="P59" s="113">
        <v>0</v>
      </c>
      <c r="Q59" s="114">
        <v>0</v>
      </c>
      <c r="R59" s="112">
        <v>0</v>
      </c>
      <c r="S59" s="113">
        <v>0</v>
      </c>
      <c r="T59" s="114">
        <v>0</v>
      </c>
      <c r="U59" s="115">
        <f>H59+K59+T59+N59+Q59</f>
        <v>16</v>
      </c>
      <c r="V59" s="119"/>
    </row>
    <row r="60" spans="1:22" s="153" customFormat="1">
      <c r="A60" s="134" t="s">
        <v>183</v>
      </c>
      <c r="B60" s="147" t="s">
        <v>123</v>
      </c>
      <c r="C60" s="148"/>
      <c r="D60" s="148"/>
      <c r="E60" s="148"/>
      <c r="F60" s="149">
        <v>0</v>
      </c>
      <c r="G60" s="150"/>
      <c r="H60" s="151">
        <f>H59</f>
        <v>0</v>
      </c>
      <c r="I60" s="149">
        <v>2</v>
      </c>
      <c r="J60" s="150"/>
      <c r="K60" s="151">
        <f>K59</f>
        <v>16</v>
      </c>
      <c r="L60" s="149">
        <v>0</v>
      </c>
      <c r="M60" s="150"/>
      <c r="N60" s="151">
        <f>N59</f>
        <v>0</v>
      </c>
      <c r="O60" s="149">
        <v>0</v>
      </c>
      <c r="P60" s="150"/>
      <c r="Q60" s="151">
        <f>Q59</f>
        <v>0</v>
      </c>
      <c r="R60" s="149">
        <v>0</v>
      </c>
      <c r="S60" s="150"/>
      <c r="T60" s="151">
        <f>T59</f>
        <v>0</v>
      </c>
      <c r="U60" s="167">
        <f>SUM(U59)</f>
        <v>16</v>
      </c>
      <c r="V60" s="152"/>
    </row>
    <row r="61" spans="1:22" s="3" customFormat="1" ht="36.75" customHeight="1">
      <c r="A61" s="134" t="s">
        <v>184</v>
      </c>
      <c r="B61" s="72" t="s">
        <v>210</v>
      </c>
      <c r="C61" s="155"/>
      <c r="D61" s="155"/>
      <c r="E61" s="155"/>
      <c r="F61" s="112"/>
      <c r="G61" s="113"/>
      <c r="H61" s="114"/>
      <c r="I61" s="112"/>
      <c r="J61" s="113"/>
      <c r="K61" s="114"/>
      <c r="L61" s="112"/>
      <c r="M61" s="113"/>
      <c r="N61" s="114"/>
      <c r="O61" s="112"/>
      <c r="P61" s="113"/>
      <c r="Q61" s="114"/>
      <c r="R61" s="112"/>
      <c r="S61" s="113"/>
      <c r="T61" s="114"/>
      <c r="U61" s="114"/>
      <c r="V61" s="119"/>
    </row>
    <row r="62" spans="1:22" s="3" customFormat="1" ht="105.75" customHeight="1">
      <c r="A62" s="134" t="s">
        <v>205</v>
      </c>
      <c r="B62" s="72" t="s">
        <v>131</v>
      </c>
      <c r="C62" s="135" t="s">
        <v>426</v>
      </c>
      <c r="D62" s="113" t="s">
        <v>70</v>
      </c>
      <c r="E62" s="135" t="s">
        <v>69</v>
      </c>
      <c r="F62" s="112" t="s">
        <v>416</v>
      </c>
      <c r="G62" s="113" t="s">
        <v>427</v>
      </c>
      <c r="H62" s="114">
        <v>358</v>
      </c>
      <c r="I62" s="112">
        <v>0</v>
      </c>
      <c r="J62" s="113">
        <v>0</v>
      </c>
      <c r="K62" s="114">
        <v>0</v>
      </c>
      <c r="L62" s="112" t="s">
        <v>331</v>
      </c>
      <c r="M62" s="113" t="s">
        <v>355</v>
      </c>
      <c r="N62" s="114">
        <v>417</v>
      </c>
      <c r="O62" s="112" t="s">
        <v>331</v>
      </c>
      <c r="P62" s="113" t="s">
        <v>355</v>
      </c>
      <c r="Q62" s="114">
        <v>417</v>
      </c>
      <c r="R62" s="112">
        <v>0</v>
      </c>
      <c r="S62" s="113">
        <v>0</v>
      </c>
      <c r="T62" s="114">
        <v>0</v>
      </c>
      <c r="U62" s="115">
        <f>H62+K62+T62+N62+Q62</f>
        <v>1192</v>
      </c>
      <c r="V62" s="119"/>
    </row>
    <row r="63" spans="1:22" s="153" customFormat="1">
      <c r="A63" s="134" t="s">
        <v>206</v>
      </c>
      <c r="B63" s="147" t="s">
        <v>123</v>
      </c>
      <c r="C63" s="148"/>
      <c r="D63" s="148"/>
      <c r="E63" s="148"/>
      <c r="F63" s="149">
        <v>3</v>
      </c>
      <c r="G63" s="150"/>
      <c r="H63" s="151">
        <f>H62</f>
        <v>358</v>
      </c>
      <c r="I63" s="149">
        <v>0</v>
      </c>
      <c r="J63" s="150"/>
      <c r="K63" s="151">
        <f>K62</f>
        <v>0</v>
      </c>
      <c r="L63" s="149">
        <v>2</v>
      </c>
      <c r="M63" s="150"/>
      <c r="N63" s="151">
        <f>N62</f>
        <v>417</v>
      </c>
      <c r="O63" s="149">
        <v>2</v>
      </c>
      <c r="P63" s="150"/>
      <c r="Q63" s="151">
        <f>Q62</f>
        <v>417</v>
      </c>
      <c r="R63" s="149">
        <v>0</v>
      </c>
      <c r="S63" s="150"/>
      <c r="T63" s="151">
        <f>T62</f>
        <v>0</v>
      </c>
      <c r="U63" s="167">
        <f>SUM(U62)</f>
        <v>1192</v>
      </c>
      <c r="V63" s="152"/>
    </row>
    <row r="64" spans="1:22" s="3" customFormat="1" ht="43.5" customHeight="1">
      <c r="A64" s="134" t="s">
        <v>211</v>
      </c>
      <c r="B64" s="72" t="s">
        <v>303</v>
      </c>
      <c r="C64" s="155"/>
      <c r="D64" s="155"/>
      <c r="E64" s="155"/>
      <c r="F64" s="112"/>
      <c r="G64" s="113"/>
      <c r="H64" s="114"/>
      <c r="I64" s="112"/>
      <c r="J64" s="113"/>
      <c r="K64" s="114"/>
      <c r="L64" s="112"/>
      <c r="M64" s="113"/>
      <c r="N64" s="114"/>
      <c r="O64" s="112"/>
      <c r="P64" s="113"/>
      <c r="Q64" s="114"/>
      <c r="R64" s="112"/>
      <c r="S64" s="113"/>
      <c r="T64" s="114"/>
      <c r="U64" s="114"/>
      <c r="V64" s="119"/>
    </row>
    <row r="65" spans="1:35" s="3" customFormat="1" ht="69" customHeight="1">
      <c r="A65" s="134" t="s">
        <v>212</v>
      </c>
      <c r="B65" s="72" t="s">
        <v>304</v>
      </c>
      <c r="C65" s="135" t="s">
        <v>89</v>
      </c>
      <c r="D65" s="113" t="s">
        <v>70</v>
      </c>
      <c r="E65" s="135" t="s">
        <v>69</v>
      </c>
      <c r="F65" s="112">
        <v>0</v>
      </c>
      <c r="G65" s="113">
        <v>0</v>
      </c>
      <c r="H65" s="114">
        <v>0</v>
      </c>
      <c r="I65" s="112">
        <v>0</v>
      </c>
      <c r="J65" s="113">
        <v>0</v>
      </c>
      <c r="K65" s="114">
        <v>0</v>
      </c>
      <c r="L65" s="112">
        <v>0</v>
      </c>
      <c r="M65" s="113">
        <v>0</v>
      </c>
      <c r="N65" s="114">
        <v>0</v>
      </c>
      <c r="O65" s="112">
        <v>0</v>
      </c>
      <c r="P65" s="113">
        <v>0</v>
      </c>
      <c r="Q65" s="114">
        <v>0</v>
      </c>
      <c r="R65" s="112">
        <v>0</v>
      </c>
      <c r="S65" s="113">
        <v>0</v>
      </c>
      <c r="T65" s="114">
        <v>0</v>
      </c>
      <c r="U65" s="115">
        <f>H65+K65+T65+N65+Q65</f>
        <v>0</v>
      </c>
      <c r="V65" s="119"/>
    </row>
    <row r="66" spans="1:35" s="153" customFormat="1">
      <c r="A66" s="134" t="s">
        <v>148</v>
      </c>
      <c r="B66" s="147" t="s">
        <v>123</v>
      </c>
      <c r="C66" s="148"/>
      <c r="D66" s="148"/>
      <c r="E66" s="148"/>
      <c r="F66" s="149">
        <v>0</v>
      </c>
      <c r="G66" s="149"/>
      <c r="H66" s="151">
        <f>H65</f>
        <v>0</v>
      </c>
      <c r="I66" s="149">
        <v>0</v>
      </c>
      <c r="J66" s="150"/>
      <c r="K66" s="151">
        <f>K65</f>
        <v>0</v>
      </c>
      <c r="L66" s="149">
        <v>0</v>
      </c>
      <c r="M66" s="149"/>
      <c r="N66" s="151">
        <f>N65</f>
        <v>0</v>
      </c>
      <c r="O66" s="149">
        <v>0</v>
      </c>
      <c r="P66" s="149"/>
      <c r="Q66" s="151">
        <f>Q65</f>
        <v>0</v>
      </c>
      <c r="R66" s="149">
        <v>0</v>
      </c>
      <c r="S66" s="149"/>
      <c r="T66" s="151">
        <f>T65</f>
        <v>0</v>
      </c>
      <c r="U66" s="167">
        <f>SUM(U65)</f>
        <v>0</v>
      </c>
      <c r="V66" s="152"/>
    </row>
    <row r="67" spans="1:35" s="153" customFormat="1" ht="69" customHeight="1">
      <c r="A67" s="134" t="s">
        <v>149</v>
      </c>
      <c r="B67" s="168" t="s">
        <v>283</v>
      </c>
      <c r="C67" s="135" t="s">
        <v>89</v>
      </c>
      <c r="D67" s="113" t="s">
        <v>70</v>
      </c>
      <c r="E67" s="135" t="s">
        <v>69</v>
      </c>
      <c r="F67" s="112">
        <v>0</v>
      </c>
      <c r="G67" s="113">
        <v>0</v>
      </c>
      <c r="H67" s="114">
        <v>0</v>
      </c>
      <c r="I67" s="112">
        <v>0</v>
      </c>
      <c r="J67" s="113">
        <v>0</v>
      </c>
      <c r="K67" s="114">
        <v>0</v>
      </c>
      <c r="L67" s="112">
        <v>0</v>
      </c>
      <c r="M67" s="113">
        <v>0</v>
      </c>
      <c r="N67" s="114">
        <v>0</v>
      </c>
      <c r="O67" s="112">
        <v>0</v>
      </c>
      <c r="P67" s="113">
        <v>0</v>
      </c>
      <c r="Q67" s="114">
        <v>0</v>
      </c>
      <c r="R67" s="112">
        <v>0</v>
      </c>
      <c r="S67" s="113">
        <v>0</v>
      </c>
      <c r="T67" s="114">
        <v>0</v>
      </c>
      <c r="U67" s="115">
        <f>H67+K67+T67+N67+Q67</f>
        <v>0</v>
      </c>
      <c r="V67" s="169"/>
    </row>
    <row r="68" spans="1:35" s="153" customFormat="1">
      <c r="A68" s="134" t="s">
        <v>213</v>
      </c>
      <c r="B68" s="147" t="s">
        <v>123</v>
      </c>
      <c r="C68" s="148"/>
      <c r="D68" s="148"/>
      <c r="E68" s="148"/>
      <c r="F68" s="149">
        <v>0</v>
      </c>
      <c r="G68" s="149"/>
      <c r="H68" s="151">
        <f>H67</f>
        <v>0</v>
      </c>
      <c r="I68" s="149"/>
      <c r="J68" s="150"/>
      <c r="K68" s="151">
        <f>K67</f>
        <v>0</v>
      </c>
      <c r="L68" s="149"/>
      <c r="M68" s="149"/>
      <c r="N68" s="151">
        <f>N67</f>
        <v>0</v>
      </c>
      <c r="O68" s="149"/>
      <c r="P68" s="149"/>
      <c r="Q68" s="151">
        <f>Q67</f>
        <v>0</v>
      </c>
      <c r="R68" s="149"/>
      <c r="S68" s="149"/>
      <c r="T68" s="151">
        <f>T67</f>
        <v>0</v>
      </c>
      <c r="U68" s="167">
        <f>U67</f>
        <v>0</v>
      </c>
      <c r="V68" s="152"/>
    </row>
    <row r="69" spans="1:35" s="3" customFormat="1">
      <c r="A69" s="134" t="s">
        <v>150</v>
      </c>
      <c r="B69" s="170" t="s">
        <v>79</v>
      </c>
      <c r="C69" s="155"/>
      <c r="D69" s="155"/>
      <c r="E69" s="155"/>
      <c r="F69" s="155"/>
      <c r="G69" s="155"/>
      <c r="H69" s="171">
        <f>H26+H31+H43+H49+H54+H38+H60+H57+H63+H66+H68</f>
        <v>1731.1</v>
      </c>
      <c r="I69" s="172"/>
      <c r="J69" s="173"/>
      <c r="K69" s="218">
        <f>K26+K31+K43+K49+K54+K38+K60+K57+K63+K66+K68</f>
        <v>1781.9899999999998</v>
      </c>
      <c r="L69" s="172"/>
      <c r="M69" s="172"/>
      <c r="N69" s="171">
        <f>N26+N31+N43+N49+N54+N38+N60+N57+N63+N66+N68</f>
        <v>844</v>
      </c>
      <c r="O69" s="172"/>
      <c r="P69" s="172"/>
      <c r="Q69" s="171">
        <f>Q26+Q31+Q43+Q49+Q54+Q38+Q60+Q57+Q63+Q66+Q68</f>
        <v>844</v>
      </c>
      <c r="R69" s="172"/>
      <c r="S69" s="172"/>
      <c r="T69" s="171">
        <f>T26+T31+T43+T49+T54+T38+T60+T57+T63+T66</f>
        <v>0</v>
      </c>
      <c r="U69" s="218">
        <f>U26+U31+U43+U49+U54+U38+U60+U57+U63+U66+U68</f>
        <v>5201.09</v>
      </c>
      <c r="V69" s="119"/>
    </row>
    <row r="70" spans="1:35" s="179" customFormat="1" ht="18.75" customHeight="1">
      <c r="A70" s="134" t="s">
        <v>151</v>
      </c>
      <c r="B70" s="469" t="s">
        <v>133</v>
      </c>
      <c r="C70" s="470"/>
      <c r="D70" s="174"/>
      <c r="E70" s="174"/>
      <c r="F70" s="164"/>
      <c r="G70" s="164"/>
      <c r="H70" s="166">
        <f>H71+H73+H74+H75+H77+H79+H76+H78</f>
        <v>2331.1</v>
      </c>
      <c r="I70" s="175"/>
      <c r="J70" s="176"/>
      <c r="K70" s="251">
        <f>K71+K73+K74+K75+K77+K79+K76+K78</f>
        <v>8581.99</v>
      </c>
      <c r="L70" s="175"/>
      <c r="M70" s="175"/>
      <c r="N70" s="166">
        <f>N71+N73+N74+N75+N77+N79+N76+N78</f>
        <v>2640</v>
      </c>
      <c r="O70" s="175"/>
      <c r="P70" s="175"/>
      <c r="Q70" s="166">
        <f>Q71+Q73+Q74+Q75+Q77+Q79+Q76+Q78</f>
        <v>2640</v>
      </c>
      <c r="R70" s="175"/>
      <c r="S70" s="175"/>
      <c r="T70" s="166">
        <f>T71+T73+T74+T75+T77+T79+T76+T78</f>
        <v>4700</v>
      </c>
      <c r="U70" s="219">
        <f>T70+N70+K70+H70</f>
        <v>18253.09</v>
      </c>
      <c r="V70" s="178"/>
    </row>
    <row r="71" spans="1:35" s="184" customFormat="1" ht="26.25" customHeight="1">
      <c r="A71" s="134" t="s">
        <v>152</v>
      </c>
      <c r="B71" s="72" t="s">
        <v>78</v>
      </c>
      <c r="C71" s="180"/>
      <c r="D71" s="181"/>
      <c r="E71" s="181"/>
      <c r="F71" s="112"/>
      <c r="G71" s="112"/>
      <c r="H71" s="114">
        <f>H15</f>
        <v>600</v>
      </c>
      <c r="I71" s="112"/>
      <c r="J71" s="113"/>
      <c r="K71" s="114">
        <f>K15</f>
        <v>6800</v>
      </c>
      <c r="L71" s="112"/>
      <c r="M71" s="112"/>
      <c r="N71" s="114">
        <f>N15</f>
        <v>1796</v>
      </c>
      <c r="O71" s="112"/>
      <c r="P71" s="112"/>
      <c r="Q71" s="114">
        <f>Q15</f>
        <v>1796</v>
      </c>
      <c r="R71" s="112"/>
      <c r="S71" s="112"/>
      <c r="T71" s="114">
        <f>T15</f>
        <v>4700</v>
      </c>
      <c r="U71" s="115">
        <f>H71+K71+N71+Q71+T71</f>
        <v>15692</v>
      </c>
      <c r="V71" s="183"/>
    </row>
    <row r="72" spans="1:35" s="184" customFormat="1" ht="26.25" customHeight="1">
      <c r="A72" s="134" t="s">
        <v>153</v>
      </c>
      <c r="B72" s="141" t="s">
        <v>373</v>
      </c>
      <c r="C72" s="180"/>
      <c r="D72" s="181"/>
      <c r="E72" s="181"/>
      <c r="F72" s="112"/>
      <c r="G72" s="112"/>
      <c r="H72" s="114">
        <f>H16</f>
        <v>0</v>
      </c>
      <c r="I72" s="112"/>
      <c r="J72" s="113"/>
      <c r="K72" s="114">
        <f>K16</f>
        <v>0</v>
      </c>
      <c r="L72" s="112"/>
      <c r="M72" s="112"/>
      <c r="N72" s="114">
        <f>N16</f>
        <v>0</v>
      </c>
      <c r="O72" s="112"/>
      <c r="P72" s="112"/>
      <c r="Q72" s="114">
        <f>Q16</f>
        <v>0</v>
      </c>
      <c r="R72" s="112"/>
      <c r="S72" s="112"/>
      <c r="T72" s="114">
        <f>T16</f>
        <v>685</v>
      </c>
      <c r="U72" s="115">
        <f t="shared" ref="U72:U79" si="1">H72+K72+N72+Q72+T72</f>
        <v>685</v>
      </c>
      <c r="V72" s="183"/>
    </row>
    <row r="73" spans="1:35" s="3" customFormat="1" ht="25.5">
      <c r="A73" s="134" t="s">
        <v>154</v>
      </c>
      <c r="B73" s="72" t="s">
        <v>87</v>
      </c>
      <c r="C73" s="172"/>
      <c r="D73" s="155"/>
      <c r="E73" s="155"/>
      <c r="F73" s="159"/>
      <c r="G73" s="159"/>
      <c r="H73" s="115">
        <f>H20+H28+H33+H40+H45+H51</f>
        <v>596</v>
      </c>
      <c r="I73" s="159"/>
      <c r="J73" s="160"/>
      <c r="K73" s="115">
        <f>K20+K28+K33+K40+K45+K51</f>
        <v>427</v>
      </c>
      <c r="L73" s="159"/>
      <c r="M73" s="159"/>
      <c r="N73" s="115">
        <f>N20+N28+N33+N40+N45+N51</f>
        <v>427</v>
      </c>
      <c r="O73" s="159"/>
      <c r="P73" s="159"/>
      <c r="Q73" s="115">
        <f>Q20+Q28+Q33+Q40+Q45+Q51</f>
        <v>427</v>
      </c>
      <c r="R73" s="159"/>
      <c r="S73" s="159"/>
      <c r="T73" s="115">
        <f>T20+T28+T33+T40+T45+T51</f>
        <v>0</v>
      </c>
      <c r="U73" s="115">
        <f t="shared" si="1"/>
        <v>1877</v>
      </c>
      <c r="V73" s="119"/>
    </row>
    <row r="74" spans="1:35" s="3" customFormat="1" ht="25.5">
      <c r="A74" s="134" t="s">
        <v>155</v>
      </c>
      <c r="B74" s="72" t="s">
        <v>88</v>
      </c>
      <c r="C74" s="172"/>
      <c r="D74" s="155"/>
      <c r="E74" s="155"/>
      <c r="F74" s="159"/>
      <c r="G74" s="159"/>
      <c r="H74" s="115">
        <f>H21+H29+H34+H41+H47+H52</f>
        <v>0</v>
      </c>
      <c r="I74" s="159"/>
      <c r="J74" s="160"/>
      <c r="K74" s="185">
        <f>K21+K29+K34+K41+K47+K52</f>
        <v>0</v>
      </c>
      <c r="L74" s="159"/>
      <c r="M74" s="159"/>
      <c r="N74" s="115">
        <f>N21+N29+N34+N41+N47+N52</f>
        <v>0</v>
      </c>
      <c r="O74" s="159"/>
      <c r="P74" s="159"/>
      <c r="Q74" s="115">
        <f>Q21+Q29+Q34+Q41+Q47+Q52</f>
        <v>0</v>
      </c>
      <c r="R74" s="159"/>
      <c r="S74" s="159"/>
      <c r="T74" s="115">
        <f>T21+T29+T34+T41+T47+T52</f>
        <v>0</v>
      </c>
      <c r="U74" s="115">
        <f t="shared" si="1"/>
        <v>0</v>
      </c>
      <c r="V74" s="119"/>
    </row>
    <row r="75" spans="1:35" s="3" customFormat="1" ht="38.25">
      <c r="A75" s="134" t="s">
        <v>194</v>
      </c>
      <c r="B75" s="72" t="s">
        <v>428</v>
      </c>
      <c r="C75" s="172"/>
      <c r="D75" s="155"/>
      <c r="E75" s="155"/>
      <c r="F75" s="159"/>
      <c r="G75" s="159"/>
      <c r="H75" s="115">
        <f>H22+H30+H35+H42+H46+H56+H62+H65+H53+H67+H59</f>
        <v>922.1</v>
      </c>
      <c r="I75" s="159"/>
      <c r="J75" s="160"/>
      <c r="K75" s="210">
        <f>K22+K30+K35+K42+K46+K56+K62+K65+K53+K67+K59</f>
        <v>1354.9899999999998</v>
      </c>
      <c r="L75" s="159"/>
      <c r="M75" s="159"/>
      <c r="N75" s="115">
        <f>N22+N30+N35+N42+N46+N56+N62+N65+N53+N67+N59</f>
        <v>417</v>
      </c>
      <c r="O75" s="159"/>
      <c r="P75" s="159"/>
      <c r="Q75" s="115">
        <f>Q22+Q30+Q35+Q42+Q46+Q56+Q62+Q65+Q53+Q67+Q59</f>
        <v>417</v>
      </c>
      <c r="R75" s="159"/>
      <c r="S75" s="159"/>
      <c r="T75" s="115">
        <f>T22+T30+T35+T42+T46+T56+T62+T65+T53+T67+T59</f>
        <v>0</v>
      </c>
      <c r="U75" s="210">
        <f t="shared" si="1"/>
        <v>3111.0899999999997</v>
      </c>
      <c r="V75" s="119"/>
    </row>
    <row r="76" spans="1:35" s="3" customFormat="1" ht="40.5" customHeight="1">
      <c r="A76" s="134" t="s">
        <v>214</v>
      </c>
      <c r="B76" s="72" t="s">
        <v>318</v>
      </c>
      <c r="C76" s="155"/>
      <c r="D76" s="155"/>
      <c r="E76" s="155"/>
      <c r="F76" s="159"/>
      <c r="G76" s="159"/>
      <c r="H76" s="115">
        <f>H23</f>
        <v>101</v>
      </c>
      <c r="I76" s="159"/>
      <c r="J76" s="160"/>
      <c r="K76" s="185">
        <f>K23</f>
        <v>0</v>
      </c>
      <c r="L76" s="159"/>
      <c r="M76" s="159"/>
      <c r="N76" s="115">
        <f>N23</f>
        <v>0</v>
      </c>
      <c r="O76" s="159"/>
      <c r="P76" s="159"/>
      <c r="Q76" s="115">
        <f>Q23</f>
        <v>0</v>
      </c>
      <c r="R76" s="159"/>
      <c r="S76" s="159"/>
      <c r="T76" s="115">
        <f>T23</f>
        <v>0</v>
      </c>
      <c r="U76" s="115">
        <f t="shared" si="1"/>
        <v>101</v>
      </c>
      <c r="V76" s="119"/>
    </row>
    <row r="77" spans="1:35" s="3" customFormat="1" ht="37.5" customHeight="1">
      <c r="A77" s="134" t="s">
        <v>215</v>
      </c>
      <c r="B77" s="72" t="s">
        <v>90</v>
      </c>
      <c r="C77" s="155"/>
      <c r="D77" s="155"/>
      <c r="E77" s="155"/>
      <c r="F77" s="159"/>
      <c r="G77" s="159"/>
      <c r="H77" s="115">
        <f>H25</f>
        <v>0</v>
      </c>
      <c r="I77" s="159"/>
      <c r="J77" s="160"/>
      <c r="K77" s="185">
        <f>K25</f>
        <v>0</v>
      </c>
      <c r="L77" s="159"/>
      <c r="M77" s="159"/>
      <c r="N77" s="115">
        <f>N25</f>
        <v>0</v>
      </c>
      <c r="O77" s="159"/>
      <c r="P77" s="159"/>
      <c r="Q77" s="115">
        <f>Q25</f>
        <v>0</v>
      </c>
      <c r="R77" s="159"/>
      <c r="S77" s="159"/>
      <c r="T77" s="115">
        <f>T25</f>
        <v>0</v>
      </c>
      <c r="U77" s="115">
        <f t="shared" si="1"/>
        <v>0</v>
      </c>
      <c r="V77" s="119"/>
    </row>
    <row r="78" spans="1:35" s="3" customFormat="1" ht="25.5">
      <c r="A78" s="134" t="s">
        <v>216</v>
      </c>
      <c r="B78" s="72" t="s">
        <v>181</v>
      </c>
      <c r="C78" s="155"/>
      <c r="D78" s="155"/>
      <c r="E78" s="155"/>
      <c r="F78" s="159"/>
      <c r="G78" s="159"/>
      <c r="H78" s="115">
        <f>H24</f>
        <v>0</v>
      </c>
      <c r="I78" s="159"/>
      <c r="J78" s="160"/>
      <c r="K78" s="185">
        <f>K24</f>
        <v>0</v>
      </c>
      <c r="L78" s="159"/>
      <c r="M78" s="159"/>
      <c r="N78" s="115">
        <f>N24</f>
        <v>0</v>
      </c>
      <c r="O78" s="159"/>
      <c r="P78" s="159"/>
      <c r="Q78" s="115">
        <f>Q24</f>
        <v>0</v>
      </c>
      <c r="R78" s="159"/>
      <c r="S78" s="159"/>
      <c r="T78" s="115">
        <f>T24</f>
        <v>0</v>
      </c>
      <c r="U78" s="115">
        <f t="shared" si="1"/>
        <v>0</v>
      </c>
      <c r="V78" s="119"/>
    </row>
    <row r="79" spans="1:35" s="3" customFormat="1" ht="25.5">
      <c r="A79" s="134" t="s">
        <v>380</v>
      </c>
      <c r="B79" s="72" t="s">
        <v>442</v>
      </c>
      <c r="C79" s="155"/>
      <c r="D79" s="155"/>
      <c r="E79" s="155"/>
      <c r="F79" s="159"/>
      <c r="G79" s="159"/>
      <c r="H79" s="115">
        <f>H37</f>
        <v>112</v>
      </c>
      <c r="I79" s="159"/>
      <c r="J79" s="160"/>
      <c r="K79" s="185">
        <f>K37</f>
        <v>0</v>
      </c>
      <c r="L79" s="159"/>
      <c r="M79" s="159"/>
      <c r="N79" s="115">
        <f>N37</f>
        <v>0</v>
      </c>
      <c r="O79" s="159"/>
      <c r="P79" s="159"/>
      <c r="Q79" s="115">
        <f>Q37</f>
        <v>0</v>
      </c>
      <c r="R79" s="159"/>
      <c r="S79" s="159"/>
      <c r="T79" s="115">
        <f>T37</f>
        <v>0</v>
      </c>
      <c r="U79" s="115">
        <f t="shared" si="1"/>
        <v>112</v>
      </c>
      <c r="V79" s="119"/>
    </row>
    <row r="80" spans="1:35" s="3" customFormat="1" ht="41.25" hidden="1" customHeight="1">
      <c r="A80" s="121" t="s">
        <v>320</v>
      </c>
      <c r="B80" s="471" t="s">
        <v>179</v>
      </c>
      <c r="C80" s="472"/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2"/>
      <c r="R80" s="472"/>
      <c r="S80" s="472"/>
      <c r="T80" s="472"/>
      <c r="U80" s="473"/>
      <c r="V80" s="123"/>
      <c r="W80" s="124"/>
      <c r="X80" s="124"/>
      <c r="Y80" s="124"/>
      <c r="Z80" s="124"/>
      <c r="AA80" s="124"/>
      <c r="AB80" s="124"/>
      <c r="AC80" s="125"/>
      <c r="AD80" s="125"/>
      <c r="AE80" s="125"/>
      <c r="AF80" s="125"/>
      <c r="AG80" s="125"/>
      <c r="AH80" s="126"/>
      <c r="AI80" s="126"/>
    </row>
    <row r="81" spans="1:37" s="3" customFormat="1" ht="82.5" hidden="1" customHeight="1">
      <c r="A81" s="134" t="s">
        <v>160</v>
      </c>
      <c r="B81" s="186" t="s">
        <v>156</v>
      </c>
      <c r="C81" s="135" t="s">
        <v>157</v>
      </c>
      <c r="D81" s="113" t="s">
        <v>70</v>
      </c>
      <c r="E81" s="135" t="s">
        <v>69</v>
      </c>
      <c r="F81" s="112">
        <v>0</v>
      </c>
      <c r="G81" s="112">
        <v>0</v>
      </c>
      <c r="H81" s="182">
        <v>0</v>
      </c>
      <c r="I81" s="112">
        <v>0</v>
      </c>
      <c r="J81" s="112">
        <v>0</v>
      </c>
      <c r="K81" s="182">
        <v>0</v>
      </c>
      <c r="L81" s="112">
        <v>0</v>
      </c>
      <c r="M81" s="112">
        <v>0</v>
      </c>
      <c r="N81" s="182">
        <v>0</v>
      </c>
      <c r="O81" s="112">
        <v>0</v>
      </c>
      <c r="P81" s="112">
        <v>0</v>
      </c>
      <c r="Q81" s="182">
        <v>0</v>
      </c>
      <c r="R81" s="112">
        <v>0</v>
      </c>
      <c r="S81" s="112">
        <v>0</v>
      </c>
      <c r="T81" s="182">
        <v>0</v>
      </c>
      <c r="U81" s="187">
        <f>H81+K81+T81</f>
        <v>0</v>
      </c>
      <c r="V81" s="123" t="s">
        <v>198</v>
      </c>
      <c r="W81" s="124"/>
      <c r="X81" s="124"/>
      <c r="Y81" s="124"/>
      <c r="Z81" s="124"/>
      <c r="AA81" s="124"/>
      <c r="AB81" s="124"/>
      <c r="AC81" s="125"/>
      <c r="AD81" s="125"/>
      <c r="AE81" s="125"/>
      <c r="AF81" s="125"/>
      <c r="AG81" s="125"/>
      <c r="AH81" s="126"/>
      <c r="AI81" s="126"/>
    </row>
    <row r="82" spans="1:37" s="3" customFormat="1" ht="60.75" hidden="1" customHeight="1">
      <c r="A82" s="134" t="s">
        <v>161</v>
      </c>
      <c r="B82" s="186" t="s">
        <v>158</v>
      </c>
      <c r="C82" s="135" t="s">
        <v>76</v>
      </c>
      <c r="D82" s="113" t="s">
        <v>70</v>
      </c>
      <c r="E82" s="135" t="s">
        <v>69</v>
      </c>
      <c r="F82" s="112">
        <v>0</v>
      </c>
      <c r="G82" s="112">
        <v>0</v>
      </c>
      <c r="H82" s="182">
        <v>0</v>
      </c>
      <c r="I82" s="112">
        <v>0</v>
      </c>
      <c r="J82" s="112">
        <v>0</v>
      </c>
      <c r="K82" s="182">
        <v>0</v>
      </c>
      <c r="L82" s="112">
        <v>0</v>
      </c>
      <c r="M82" s="112">
        <v>0</v>
      </c>
      <c r="N82" s="182">
        <v>0</v>
      </c>
      <c r="O82" s="112">
        <v>0</v>
      </c>
      <c r="P82" s="112">
        <v>0</v>
      </c>
      <c r="Q82" s="182">
        <v>0</v>
      </c>
      <c r="R82" s="112">
        <v>0</v>
      </c>
      <c r="S82" s="112">
        <v>0</v>
      </c>
      <c r="T82" s="182">
        <v>0</v>
      </c>
      <c r="U82" s="187">
        <f>H82+K82+T82+N82</f>
        <v>0</v>
      </c>
      <c r="V82" s="123" t="s">
        <v>197</v>
      </c>
      <c r="W82" s="124"/>
      <c r="X82" s="124"/>
      <c r="Y82" s="124"/>
      <c r="Z82" s="124"/>
      <c r="AA82" s="124"/>
      <c r="AB82" s="124"/>
      <c r="AC82" s="125"/>
      <c r="AD82" s="125"/>
      <c r="AE82" s="125"/>
      <c r="AF82" s="125"/>
      <c r="AG82" s="125"/>
      <c r="AH82" s="126"/>
      <c r="AI82" s="126"/>
    </row>
    <row r="83" spans="1:37" s="3" customFormat="1" ht="70.5" hidden="1" customHeight="1">
      <c r="A83" s="134" t="s">
        <v>162</v>
      </c>
      <c r="B83" s="186" t="s">
        <v>159</v>
      </c>
      <c r="C83" s="135" t="s">
        <v>181</v>
      </c>
      <c r="D83" s="113" t="s">
        <v>70</v>
      </c>
      <c r="E83" s="135" t="s">
        <v>69</v>
      </c>
      <c r="F83" s="112">
        <v>0</v>
      </c>
      <c r="G83" s="112">
        <v>0</v>
      </c>
      <c r="H83" s="182">
        <v>0</v>
      </c>
      <c r="I83" s="112">
        <v>0</v>
      </c>
      <c r="J83" s="112">
        <v>0</v>
      </c>
      <c r="K83" s="182">
        <v>0</v>
      </c>
      <c r="L83" s="112">
        <v>0</v>
      </c>
      <c r="M83" s="112">
        <v>0</v>
      </c>
      <c r="N83" s="182">
        <v>0</v>
      </c>
      <c r="O83" s="112">
        <v>0</v>
      </c>
      <c r="P83" s="112">
        <v>0</v>
      </c>
      <c r="Q83" s="182">
        <v>0</v>
      </c>
      <c r="R83" s="112">
        <v>0</v>
      </c>
      <c r="S83" s="112">
        <v>0</v>
      </c>
      <c r="T83" s="182">
        <v>0</v>
      </c>
      <c r="U83" s="187">
        <f>H83+K83+T83+N83</f>
        <v>0</v>
      </c>
      <c r="V83" s="123" t="s">
        <v>198</v>
      </c>
      <c r="W83" s="124"/>
      <c r="X83" s="124"/>
      <c r="Y83" s="124"/>
      <c r="Z83" s="124"/>
      <c r="AA83" s="124"/>
      <c r="AB83" s="124"/>
      <c r="AC83" s="125"/>
      <c r="AD83" s="125"/>
      <c r="AE83" s="125"/>
      <c r="AF83" s="125"/>
      <c r="AG83" s="125"/>
      <c r="AH83" s="126"/>
      <c r="AI83" s="126"/>
    </row>
    <row r="84" spans="1:37" s="153" customFormat="1" ht="33.75" hidden="1" customHeight="1">
      <c r="A84" s="134" t="s">
        <v>163</v>
      </c>
      <c r="B84" s="469" t="s">
        <v>174</v>
      </c>
      <c r="C84" s="470"/>
      <c r="D84" s="188"/>
      <c r="E84" s="188"/>
      <c r="F84" s="188"/>
      <c r="G84" s="188"/>
      <c r="H84" s="189">
        <f>H85+H86+H87</f>
        <v>0</v>
      </c>
      <c r="I84" s="188"/>
      <c r="J84" s="188"/>
      <c r="K84" s="189">
        <f>K85+K86+K87</f>
        <v>0</v>
      </c>
      <c r="L84" s="188"/>
      <c r="M84" s="188"/>
      <c r="N84" s="189">
        <f>N85+N86+N87</f>
        <v>0</v>
      </c>
      <c r="O84" s="188"/>
      <c r="P84" s="188"/>
      <c r="Q84" s="189">
        <f>Q85+Q86+Q87</f>
        <v>0</v>
      </c>
      <c r="R84" s="188"/>
      <c r="S84" s="188"/>
      <c r="T84" s="189">
        <f>T85+T86+T87</f>
        <v>0</v>
      </c>
      <c r="U84" s="190">
        <f>H84+K84+T84+N84</f>
        <v>0</v>
      </c>
      <c r="V84" s="191"/>
      <c r="W84" s="192"/>
      <c r="X84" s="192"/>
      <c r="Y84" s="192"/>
      <c r="Z84" s="192"/>
      <c r="AA84" s="192"/>
      <c r="AB84" s="192"/>
      <c r="AC84" s="193"/>
      <c r="AD84" s="193"/>
      <c r="AE84" s="193"/>
      <c r="AF84" s="193"/>
      <c r="AG84" s="193"/>
      <c r="AH84" s="194"/>
      <c r="AI84" s="194"/>
    </row>
    <row r="85" spans="1:37" s="3" customFormat="1" ht="24.75" hidden="1" customHeight="1">
      <c r="A85" s="134" t="s">
        <v>168</v>
      </c>
      <c r="B85" s="135" t="s">
        <v>157</v>
      </c>
      <c r="C85" s="195"/>
      <c r="D85" s="196"/>
      <c r="E85" s="196"/>
      <c r="F85" s="196"/>
      <c r="G85" s="196"/>
      <c r="H85" s="197">
        <f>H81</f>
        <v>0</v>
      </c>
      <c r="I85" s="196"/>
      <c r="J85" s="196"/>
      <c r="K85" s="197">
        <f>K81</f>
        <v>0</v>
      </c>
      <c r="L85" s="196"/>
      <c r="M85" s="196"/>
      <c r="N85" s="197">
        <f>N81</f>
        <v>0</v>
      </c>
      <c r="O85" s="196"/>
      <c r="P85" s="196"/>
      <c r="Q85" s="197">
        <f>Q81</f>
        <v>0</v>
      </c>
      <c r="R85" s="196"/>
      <c r="S85" s="196"/>
      <c r="T85" s="197">
        <f>T81</f>
        <v>0</v>
      </c>
      <c r="U85" s="187">
        <f>H85+K85+T85</f>
        <v>0</v>
      </c>
      <c r="V85" s="123"/>
      <c r="W85" s="124"/>
      <c r="X85" s="124"/>
      <c r="Y85" s="124"/>
      <c r="Z85" s="124"/>
      <c r="AA85" s="124"/>
      <c r="AB85" s="124"/>
      <c r="AC85" s="125"/>
      <c r="AD85" s="125"/>
      <c r="AE85" s="125"/>
      <c r="AF85" s="125"/>
      <c r="AG85" s="125"/>
      <c r="AH85" s="126"/>
      <c r="AI85" s="126"/>
    </row>
    <row r="86" spans="1:37" s="3" customFormat="1" ht="24" hidden="1" customHeight="1">
      <c r="A86" s="134" t="s">
        <v>169</v>
      </c>
      <c r="B86" s="135" t="s">
        <v>76</v>
      </c>
      <c r="C86" s="195"/>
      <c r="D86" s="196"/>
      <c r="E86" s="196"/>
      <c r="F86" s="196"/>
      <c r="G86" s="196"/>
      <c r="H86" s="197">
        <f>H82</f>
        <v>0</v>
      </c>
      <c r="I86" s="196"/>
      <c r="J86" s="196"/>
      <c r="K86" s="197">
        <f>K82</f>
        <v>0</v>
      </c>
      <c r="L86" s="196"/>
      <c r="M86" s="196"/>
      <c r="N86" s="197">
        <f>N82</f>
        <v>0</v>
      </c>
      <c r="O86" s="196"/>
      <c r="P86" s="196"/>
      <c r="Q86" s="197">
        <f>Q82</f>
        <v>0</v>
      </c>
      <c r="R86" s="196"/>
      <c r="S86" s="196"/>
      <c r="T86" s="197">
        <f>T82</f>
        <v>0</v>
      </c>
      <c r="U86" s="197">
        <f>U82</f>
        <v>0</v>
      </c>
      <c r="V86" s="123"/>
      <c r="W86" s="124"/>
      <c r="X86" s="124"/>
      <c r="Y86" s="124"/>
      <c r="Z86" s="124"/>
      <c r="AA86" s="124"/>
      <c r="AB86" s="124"/>
      <c r="AC86" s="125"/>
      <c r="AD86" s="125"/>
      <c r="AE86" s="125"/>
      <c r="AF86" s="125"/>
      <c r="AG86" s="125"/>
      <c r="AH86" s="126"/>
      <c r="AI86" s="126"/>
    </row>
    <row r="87" spans="1:37" s="3" customFormat="1" ht="32.25" hidden="1" customHeight="1">
      <c r="A87" s="134" t="s">
        <v>170</v>
      </c>
      <c r="B87" s="135" t="s">
        <v>181</v>
      </c>
      <c r="C87" s="196"/>
      <c r="D87" s="196"/>
      <c r="E87" s="196"/>
      <c r="F87" s="196"/>
      <c r="G87" s="196"/>
      <c r="H87" s="197">
        <f>H83</f>
        <v>0</v>
      </c>
      <c r="I87" s="196"/>
      <c r="J87" s="196"/>
      <c r="K87" s="197">
        <f>K83</f>
        <v>0</v>
      </c>
      <c r="L87" s="196"/>
      <c r="M87" s="196"/>
      <c r="N87" s="197">
        <f>N83</f>
        <v>0</v>
      </c>
      <c r="O87" s="196"/>
      <c r="P87" s="196"/>
      <c r="Q87" s="197">
        <f>Q83</f>
        <v>0</v>
      </c>
      <c r="R87" s="196"/>
      <c r="S87" s="196"/>
      <c r="T87" s="196">
        <f>T83</f>
        <v>0</v>
      </c>
      <c r="U87" s="196">
        <f>U83</f>
        <v>0</v>
      </c>
      <c r="V87" s="123"/>
      <c r="W87" s="124"/>
      <c r="X87" s="124"/>
      <c r="Y87" s="124"/>
      <c r="Z87" s="124"/>
      <c r="AA87" s="124"/>
      <c r="AB87" s="124"/>
      <c r="AC87" s="125"/>
      <c r="AD87" s="125"/>
      <c r="AE87" s="125"/>
      <c r="AF87" s="125"/>
      <c r="AG87" s="125"/>
      <c r="AH87" s="126"/>
      <c r="AI87" s="126"/>
    </row>
    <row r="88" spans="1:37" s="3" customFormat="1" ht="18.75" customHeight="1">
      <c r="A88" s="121" t="s">
        <v>217</v>
      </c>
      <c r="B88" s="461" t="s">
        <v>218</v>
      </c>
      <c r="C88" s="462"/>
      <c r="D88" s="462"/>
      <c r="E88" s="462"/>
      <c r="F88" s="462"/>
      <c r="G88" s="462"/>
      <c r="H88" s="462"/>
      <c r="I88" s="462"/>
      <c r="J88" s="462"/>
      <c r="K88" s="462"/>
      <c r="L88" s="462"/>
      <c r="M88" s="462"/>
      <c r="N88" s="462"/>
      <c r="O88" s="462"/>
      <c r="P88" s="462"/>
      <c r="Q88" s="462"/>
      <c r="R88" s="462"/>
      <c r="S88" s="462"/>
      <c r="T88" s="462"/>
      <c r="U88" s="463"/>
      <c r="V88" s="123"/>
      <c r="W88" s="124"/>
      <c r="X88" s="124"/>
      <c r="Y88" s="124"/>
      <c r="Z88" s="124"/>
      <c r="AA88" s="124"/>
      <c r="AB88" s="124"/>
      <c r="AC88" s="125"/>
      <c r="AD88" s="125"/>
      <c r="AE88" s="125"/>
      <c r="AF88" s="125"/>
      <c r="AG88" s="125"/>
      <c r="AH88" s="126"/>
      <c r="AI88" s="126"/>
    </row>
    <row r="89" spans="1:37" s="3" customFormat="1" ht="123" customHeight="1">
      <c r="A89" s="134" t="s">
        <v>160</v>
      </c>
      <c r="B89" s="198" t="s">
        <v>176</v>
      </c>
      <c r="C89" s="141" t="s">
        <v>171</v>
      </c>
      <c r="D89" s="113" t="s">
        <v>70</v>
      </c>
      <c r="E89" s="135" t="s">
        <v>69</v>
      </c>
      <c r="F89" s="199" t="s">
        <v>332</v>
      </c>
      <c r="G89" s="113" t="s">
        <v>336</v>
      </c>
      <c r="H89" s="182">
        <f>4926-160-20</f>
        <v>4746</v>
      </c>
      <c r="I89" s="199" t="s">
        <v>333</v>
      </c>
      <c r="J89" s="113" t="s">
        <v>251</v>
      </c>
      <c r="K89" s="205">
        <f>4926-52</f>
        <v>4874</v>
      </c>
      <c r="L89" s="199" t="s">
        <v>333</v>
      </c>
      <c r="M89" s="113" t="s">
        <v>251</v>
      </c>
      <c r="N89" s="182">
        <v>4926</v>
      </c>
      <c r="O89" s="199" t="s">
        <v>333</v>
      </c>
      <c r="P89" s="113" t="s">
        <v>251</v>
      </c>
      <c r="Q89" s="182">
        <v>4926</v>
      </c>
      <c r="R89" s="199" t="s">
        <v>334</v>
      </c>
      <c r="S89" s="113" t="s">
        <v>251</v>
      </c>
      <c r="T89" s="182">
        <v>14778</v>
      </c>
      <c r="U89" s="210">
        <f>H89+K89+N89+Q89+T89</f>
        <v>34250</v>
      </c>
      <c r="V89" s="119"/>
    </row>
    <row r="90" spans="1:37" s="3" customFormat="1" ht="80.25" hidden="1" customHeight="1">
      <c r="A90" s="134" t="s">
        <v>161</v>
      </c>
      <c r="B90" s="200" t="s">
        <v>182</v>
      </c>
      <c r="C90" s="135" t="s">
        <v>157</v>
      </c>
      <c r="D90" s="113" t="s">
        <v>70</v>
      </c>
      <c r="E90" s="135" t="s">
        <v>69</v>
      </c>
      <c r="F90" s="159">
        <v>0</v>
      </c>
      <c r="G90" s="159">
        <v>0</v>
      </c>
      <c r="H90" s="182">
        <v>0</v>
      </c>
      <c r="I90" s="159">
        <v>0</v>
      </c>
      <c r="J90" s="159">
        <v>0</v>
      </c>
      <c r="K90" s="182">
        <v>0</v>
      </c>
      <c r="L90" s="159">
        <v>0</v>
      </c>
      <c r="M90" s="159">
        <v>0</v>
      </c>
      <c r="N90" s="182">
        <v>0</v>
      </c>
      <c r="O90" s="159">
        <v>0</v>
      </c>
      <c r="P90" s="159">
        <v>0</v>
      </c>
      <c r="Q90" s="182">
        <v>0</v>
      </c>
      <c r="R90" s="159">
        <v>0</v>
      </c>
      <c r="S90" s="159">
        <v>0</v>
      </c>
      <c r="T90" s="182">
        <v>0</v>
      </c>
      <c r="U90" s="204">
        <f>H90+K90+T90+N90</f>
        <v>0</v>
      </c>
      <c r="V90" s="119"/>
    </row>
    <row r="91" spans="1:37" s="3" customFormat="1" ht="80.25" hidden="1" customHeight="1">
      <c r="A91" s="134" t="s">
        <v>162</v>
      </c>
      <c r="B91" s="200" t="s">
        <v>180</v>
      </c>
      <c r="C91" s="135" t="s">
        <v>157</v>
      </c>
      <c r="D91" s="113" t="s">
        <v>70</v>
      </c>
      <c r="E91" s="135" t="s">
        <v>69</v>
      </c>
      <c r="F91" s="159">
        <v>0</v>
      </c>
      <c r="G91" s="159">
        <v>0</v>
      </c>
      <c r="H91" s="182">
        <v>0</v>
      </c>
      <c r="I91" s="159">
        <v>0</v>
      </c>
      <c r="J91" s="159">
        <v>0</v>
      </c>
      <c r="K91" s="182">
        <v>0</v>
      </c>
      <c r="L91" s="112">
        <v>0</v>
      </c>
      <c r="M91" s="112">
        <v>0</v>
      </c>
      <c r="N91" s="182">
        <v>0</v>
      </c>
      <c r="O91" s="112">
        <v>0</v>
      </c>
      <c r="P91" s="112">
        <v>0</v>
      </c>
      <c r="Q91" s="182">
        <v>0</v>
      </c>
      <c r="R91" s="112">
        <v>0</v>
      </c>
      <c r="S91" s="112">
        <v>0</v>
      </c>
      <c r="T91" s="182">
        <v>0</v>
      </c>
      <c r="U91" s="204">
        <f>H91+K91+T91+N91</f>
        <v>0</v>
      </c>
      <c r="V91" s="123" t="s">
        <v>198</v>
      </c>
    </row>
    <row r="92" spans="1:37" s="153" customFormat="1" ht="19.5" customHeight="1">
      <c r="A92" s="134" t="s">
        <v>161</v>
      </c>
      <c r="B92" s="469" t="s">
        <v>174</v>
      </c>
      <c r="C92" s="470"/>
      <c r="D92" s="201"/>
      <c r="E92" s="201"/>
      <c r="F92" s="201"/>
      <c r="G92" s="201"/>
      <c r="H92" s="202">
        <f>H93+H94</f>
        <v>4746</v>
      </c>
      <c r="I92" s="201"/>
      <c r="J92" s="201"/>
      <c r="K92" s="206">
        <f>K93+K94</f>
        <v>4874</v>
      </c>
      <c r="L92" s="201"/>
      <c r="M92" s="201"/>
      <c r="N92" s="202">
        <f>N93+N94</f>
        <v>4926</v>
      </c>
      <c r="O92" s="201"/>
      <c r="P92" s="201"/>
      <c r="Q92" s="202">
        <f>Q93+Q94</f>
        <v>4926</v>
      </c>
      <c r="R92" s="201"/>
      <c r="S92" s="201"/>
      <c r="T92" s="202">
        <f>T93+T94</f>
        <v>14778</v>
      </c>
      <c r="U92" s="206">
        <f>U93+U94</f>
        <v>34250</v>
      </c>
      <c r="V92" s="152"/>
    </row>
    <row r="93" spans="1:37" s="3" customFormat="1" ht="26.25" customHeight="1">
      <c r="A93" s="134" t="s">
        <v>162</v>
      </c>
      <c r="B93" s="141" t="s">
        <v>171</v>
      </c>
      <c r="C93" s="155"/>
      <c r="D93" s="159"/>
      <c r="E93" s="159"/>
      <c r="F93" s="159"/>
      <c r="G93" s="159"/>
      <c r="H93" s="185">
        <f>H89</f>
        <v>4746</v>
      </c>
      <c r="I93" s="159"/>
      <c r="J93" s="159"/>
      <c r="K93" s="204">
        <f>K89</f>
        <v>4874</v>
      </c>
      <c r="L93" s="159"/>
      <c r="M93" s="159"/>
      <c r="N93" s="185">
        <f>N89</f>
        <v>4926</v>
      </c>
      <c r="O93" s="159"/>
      <c r="P93" s="159"/>
      <c r="Q93" s="185">
        <f>Q89</f>
        <v>4926</v>
      </c>
      <c r="R93" s="159"/>
      <c r="S93" s="159"/>
      <c r="T93" s="185">
        <f>T89</f>
        <v>14778</v>
      </c>
      <c r="U93" s="204">
        <f>H93+K93+N93+Q93+T93</f>
        <v>34250</v>
      </c>
      <c r="V93" s="119"/>
    </row>
    <row r="94" spans="1:37" s="3" customFormat="1" ht="25.5" hidden="1" customHeight="1">
      <c r="A94" s="134" t="s">
        <v>173</v>
      </c>
      <c r="B94" s="135" t="s">
        <v>157</v>
      </c>
      <c r="C94" s="155"/>
      <c r="D94" s="159"/>
      <c r="E94" s="159"/>
      <c r="F94" s="159"/>
      <c r="G94" s="159"/>
      <c r="H94" s="185">
        <f>H90++H91</f>
        <v>0</v>
      </c>
      <c r="I94" s="159"/>
      <c r="J94" s="159"/>
      <c r="K94" s="185">
        <f>K90++K91</f>
        <v>0</v>
      </c>
      <c r="L94" s="159"/>
      <c r="M94" s="159"/>
      <c r="N94" s="185">
        <f>N90++N91</f>
        <v>0</v>
      </c>
      <c r="O94" s="159"/>
      <c r="P94" s="159"/>
      <c r="Q94" s="185">
        <f>Q90++Q91</f>
        <v>0</v>
      </c>
      <c r="R94" s="159"/>
      <c r="S94" s="159"/>
      <c r="T94" s="185">
        <f>T90++T91</f>
        <v>0</v>
      </c>
      <c r="U94" s="185">
        <f>U90++U91</f>
        <v>0</v>
      </c>
      <c r="V94" s="119"/>
    </row>
    <row r="95" spans="1:37" s="3" customFormat="1" ht="25.5" customHeight="1">
      <c r="A95" s="134" t="s">
        <v>297</v>
      </c>
      <c r="B95" s="495" t="s">
        <v>381</v>
      </c>
      <c r="C95" s="495"/>
      <c r="D95" s="495"/>
      <c r="E95" s="495"/>
      <c r="F95" s="495"/>
      <c r="G95" s="495"/>
      <c r="H95" s="495"/>
      <c r="I95" s="495"/>
      <c r="J95" s="495"/>
      <c r="K95" s="495"/>
      <c r="L95" s="495"/>
      <c r="M95" s="495"/>
      <c r="N95" s="495"/>
      <c r="O95" s="495"/>
      <c r="P95" s="495"/>
      <c r="Q95" s="495"/>
      <c r="R95" s="495"/>
      <c r="S95" s="495"/>
      <c r="T95" s="495"/>
      <c r="U95" s="495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8"/>
      <c r="AH95" s="248"/>
      <c r="AI95" s="126"/>
      <c r="AJ95" s="126"/>
      <c r="AK95" s="126"/>
    </row>
    <row r="96" spans="1:37" s="3" customFormat="1" ht="81.75" customHeight="1">
      <c r="A96" s="134" t="s">
        <v>164</v>
      </c>
      <c r="B96" s="249" t="s">
        <v>382</v>
      </c>
      <c r="C96" s="250" t="s">
        <v>157</v>
      </c>
      <c r="D96" s="113" t="s">
        <v>70</v>
      </c>
      <c r="E96" s="135" t="s">
        <v>69</v>
      </c>
      <c r="F96" s="112">
        <v>0</v>
      </c>
      <c r="G96" s="113">
        <v>0</v>
      </c>
      <c r="H96" s="114">
        <v>0</v>
      </c>
      <c r="I96" s="112" t="s">
        <v>457</v>
      </c>
      <c r="J96" s="112" t="s">
        <v>458</v>
      </c>
      <c r="K96" s="185">
        <v>852</v>
      </c>
      <c r="L96" s="112" t="s">
        <v>457</v>
      </c>
      <c r="M96" s="112" t="s">
        <v>458</v>
      </c>
      <c r="N96" s="185">
        <v>852</v>
      </c>
      <c r="O96" s="112" t="s">
        <v>457</v>
      </c>
      <c r="P96" s="112" t="s">
        <v>458</v>
      </c>
      <c r="Q96" s="185">
        <v>852</v>
      </c>
      <c r="R96" s="112">
        <v>0</v>
      </c>
      <c r="S96" s="113">
        <v>0</v>
      </c>
      <c r="T96" s="114">
        <v>0</v>
      </c>
      <c r="U96" s="115">
        <f>H96+K96+N96+Q96+T96</f>
        <v>2556</v>
      </c>
      <c r="V96" s="119"/>
    </row>
    <row r="97" spans="1:22" s="3" customFormat="1" ht="25.5" customHeight="1">
      <c r="A97" s="134" t="s">
        <v>165</v>
      </c>
      <c r="B97" s="469" t="s">
        <v>385</v>
      </c>
      <c r="C97" s="470"/>
      <c r="D97" s="159"/>
      <c r="E97" s="159"/>
      <c r="F97" s="159"/>
      <c r="G97" s="159"/>
      <c r="H97" s="202">
        <f>H96</f>
        <v>0</v>
      </c>
      <c r="I97" s="201"/>
      <c r="J97" s="201"/>
      <c r="K97" s="202">
        <f>K96</f>
        <v>852</v>
      </c>
      <c r="L97" s="201"/>
      <c r="M97" s="201"/>
      <c r="N97" s="202">
        <f>N96</f>
        <v>852</v>
      </c>
      <c r="O97" s="201"/>
      <c r="P97" s="201"/>
      <c r="Q97" s="202">
        <f>Q96</f>
        <v>852</v>
      </c>
      <c r="R97" s="201"/>
      <c r="S97" s="201"/>
      <c r="T97" s="202">
        <f>T96</f>
        <v>0</v>
      </c>
      <c r="U97" s="202">
        <f>U96</f>
        <v>2556</v>
      </c>
      <c r="V97" s="119"/>
    </row>
    <row r="98" spans="1:22" s="3" customFormat="1" ht="25.5" customHeight="1">
      <c r="A98" s="134" t="s">
        <v>166</v>
      </c>
      <c r="B98" s="250" t="s">
        <v>157</v>
      </c>
      <c r="C98" s="223"/>
      <c r="D98" s="159"/>
      <c r="E98" s="159"/>
      <c r="F98" s="159"/>
      <c r="G98" s="159"/>
      <c r="H98" s="185">
        <f>H96</f>
        <v>0</v>
      </c>
      <c r="I98" s="159"/>
      <c r="J98" s="159"/>
      <c r="K98" s="185">
        <f>K96</f>
        <v>852</v>
      </c>
      <c r="L98" s="159"/>
      <c r="M98" s="159"/>
      <c r="N98" s="185">
        <f>N96</f>
        <v>852</v>
      </c>
      <c r="O98" s="159"/>
      <c r="P98" s="159"/>
      <c r="Q98" s="185">
        <f>Q96</f>
        <v>852</v>
      </c>
      <c r="R98" s="159"/>
      <c r="S98" s="159"/>
      <c r="T98" s="185">
        <f>T96</f>
        <v>0</v>
      </c>
      <c r="U98" s="185">
        <f>U96</f>
        <v>2556</v>
      </c>
      <c r="V98" s="119"/>
    </row>
    <row r="99" spans="1:22" s="3" customFormat="1" ht="31.5" customHeight="1">
      <c r="A99" s="134" t="s">
        <v>386</v>
      </c>
      <c r="B99" s="474" t="s">
        <v>175</v>
      </c>
      <c r="C99" s="475"/>
      <c r="D99" s="203"/>
      <c r="E99" s="203"/>
      <c r="F99" s="203"/>
      <c r="G99" s="203"/>
      <c r="H99" s="202">
        <f>H100+H101+H102+H103+H104+H105+H106+H107+H108+H109</f>
        <v>7077.1</v>
      </c>
      <c r="I99" s="203"/>
      <c r="J99" s="203"/>
      <c r="K99" s="206">
        <f>K100+K101+K102+K103+K104+K105+K106+K107+K108+K109</f>
        <v>14307.99</v>
      </c>
      <c r="L99" s="203"/>
      <c r="M99" s="203"/>
      <c r="N99" s="202">
        <f>N100+N101+N102+N103+N104+N105+N106+N107+N108+N109</f>
        <v>8418</v>
      </c>
      <c r="O99" s="203"/>
      <c r="P99" s="203"/>
      <c r="Q99" s="202">
        <f>Q100+Q101+Q102+Q103+Q104+Q105+Q106+Q107+Q108+Q109</f>
        <v>8418</v>
      </c>
      <c r="R99" s="203"/>
      <c r="S99" s="203"/>
      <c r="T99" s="202">
        <f>T100+T101+T102+T103+T104+T105+T106+T107+T108+T109</f>
        <v>20163</v>
      </c>
      <c r="U99" s="206">
        <f>U100+U101+U102+U103+U104+U105+U106+U107+U108+U109</f>
        <v>58384.09</v>
      </c>
      <c r="V99" s="119"/>
    </row>
    <row r="100" spans="1:22" s="3" customFormat="1" ht="22.5">
      <c r="A100" s="134" t="s">
        <v>387</v>
      </c>
      <c r="B100" s="135" t="s">
        <v>78</v>
      </c>
      <c r="C100" s="155"/>
      <c r="D100" s="159"/>
      <c r="E100" s="159"/>
      <c r="F100" s="159"/>
      <c r="G100" s="159"/>
      <c r="H100" s="185">
        <f>H71+H86</f>
        <v>600</v>
      </c>
      <c r="I100" s="159"/>
      <c r="J100" s="159"/>
      <c r="K100" s="185">
        <f>K71+K86</f>
        <v>6800</v>
      </c>
      <c r="L100" s="159"/>
      <c r="M100" s="159"/>
      <c r="N100" s="185">
        <f>N71+N86</f>
        <v>1796</v>
      </c>
      <c r="O100" s="159"/>
      <c r="P100" s="159"/>
      <c r="Q100" s="185">
        <f>Q71+Q86</f>
        <v>1796</v>
      </c>
      <c r="R100" s="159"/>
      <c r="S100" s="159"/>
      <c r="T100" s="185">
        <f>T71+T86</f>
        <v>4700</v>
      </c>
      <c r="U100" s="185">
        <f>H100+K100+N100+Q100+T100</f>
        <v>15692</v>
      </c>
      <c r="V100" s="119"/>
    </row>
    <row r="101" spans="1:22" s="3" customFormat="1" ht="22.5">
      <c r="A101" s="134" t="s">
        <v>388</v>
      </c>
      <c r="B101" s="141" t="s">
        <v>373</v>
      </c>
      <c r="C101" s="155"/>
      <c r="D101" s="159"/>
      <c r="E101" s="159"/>
      <c r="F101" s="159"/>
      <c r="G101" s="159"/>
      <c r="H101" s="185">
        <f>H72</f>
        <v>0</v>
      </c>
      <c r="I101" s="159"/>
      <c r="J101" s="159"/>
      <c r="K101" s="185">
        <f>K72</f>
        <v>0</v>
      </c>
      <c r="L101" s="159"/>
      <c r="M101" s="159"/>
      <c r="N101" s="185">
        <f>N72</f>
        <v>0</v>
      </c>
      <c r="O101" s="159"/>
      <c r="P101" s="159"/>
      <c r="Q101" s="185">
        <f>Q72</f>
        <v>0</v>
      </c>
      <c r="R101" s="159"/>
      <c r="S101" s="159"/>
      <c r="T101" s="185">
        <f>T72</f>
        <v>685</v>
      </c>
      <c r="U101" s="185">
        <f>H101+K101+N101+Q101+T101</f>
        <v>685</v>
      </c>
      <c r="V101" s="119"/>
    </row>
    <row r="102" spans="1:22" s="3" customFormat="1" ht="22.5">
      <c r="A102" s="134" t="s">
        <v>389</v>
      </c>
      <c r="B102" s="135" t="s">
        <v>87</v>
      </c>
      <c r="C102" s="155"/>
      <c r="D102" s="159"/>
      <c r="E102" s="159"/>
      <c r="F102" s="159"/>
      <c r="G102" s="159"/>
      <c r="H102" s="185">
        <f>H73</f>
        <v>596</v>
      </c>
      <c r="I102" s="159"/>
      <c r="J102" s="159"/>
      <c r="K102" s="185">
        <f>K73</f>
        <v>427</v>
      </c>
      <c r="L102" s="159"/>
      <c r="M102" s="159"/>
      <c r="N102" s="185">
        <f>N73</f>
        <v>427</v>
      </c>
      <c r="O102" s="159"/>
      <c r="P102" s="159"/>
      <c r="Q102" s="185">
        <f>Q73</f>
        <v>427</v>
      </c>
      <c r="R102" s="159"/>
      <c r="S102" s="159"/>
      <c r="T102" s="185">
        <f>T73</f>
        <v>0</v>
      </c>
      <c r="U102" s="185">
        <f>H102+K102+N102+Q102+T102</f>
        <v>1877</v>
      </c>
      <c r="V102" s="119"/>
    </row>
    <row r="103" spans="1:22" s="3" customFormat="1" ht="22.5">
      <c r="A103" s="134" t="s">
        <v>390</v>
      </c>
      <c r="B103" s="135" t="s">
        <v>88</v>
      </c>
      <c r="C103" s="155"/>
      <c r="D103" s="159"/>
      <c r="E103" s="159"/>
      <c r="F103" s="159"/>
      <c r="G103" s="159"/>
      <c r="H103" s="185">
        <f>H74</f>
        <v>0</v>
      </c>
      <c r="I103" s="159"/>
      <c r="J103" s="159"/>
      <c r="K103" s="185">
        <f>K74</f>
        <v>0</v>
      </c>
      <c r="L103" s="159"/>
      <c r="M103" s="159"/>
      <c r="N103" s="185">
        <f>N74</f>
        <v>0</v>
      </c>
      <c r="O103" s="159"/>
      <c r="P103" s="159"/>
      <c r="Q103" s="185">
        <f>Q74</f>
        <v>0</v>
      </c>
      <c r="R103" s="159"/>
      <c r="S103" s="159"/>
      <c r="T103" s="185">
        <f>T74</f>
        <v>0</v>
      </c>
      <c r="U103" s="185">
        <f t="shared" ref="U103:U109" si="2">H103+K103+N103+Q103+T103</f>
        <v>0</v>
      </c>
      <c r="V103" s="119"/>
    </row>
    <row r="104" spans="1:22" s="3" customFormat="1" ht="33.75">
      <c r="A104" s="134" t="s">
        <v>391</v>
      </c>
      <c r="B104" s="135" t="s">
        <v>428</v>
      </c>
      <c r="C104" s="155"/>
      <c r="D104" s="159"/>
      <c r="E104" s="159"/>
      <c r="F104" s="159"/>
      <c r="G104" s="159"/>
      <c r="H104" s="185">
        <f>H75</f>
        <v>922.1</v>
      </c>
      <c r="I104" s="159"/>
      <c r="J104" s="159"/>
      <c r="K104" s="204">
        <f>K75</f>
        <v>1354.9899999999998</v>
      </c>
      <c r="L104" s="159"/>
      <c r="M104" s="159"/>
      <c r="N104" s="185">
        <f>N75</f>
        <v>417</v>
      </c>
      <c r="O104" s="159"/>
      <c r="P104" s="159"/>
      <c r="Q104" s="185">
        <f>Q75</f>
        <v>417</v>
      </c>
      <c r="R104" s="159"/>
      <c r="S104" s="159"/>
      <c r="T104" s="185">
        <f>T75</f>
        <v>0</v>
      </c>
      <c r="U104" s="204">
        <f t="shared" si="2"/>
        <v>3111.0899999999997</v>
      </c>
      <c r="V104" s="119"/>
    </row>
    <row r="105" spans="1:22" s="3" customFormat="1" ht="22.5">
      <c r="A105" s="134" t="s">
        <v>392</v>
      </c>
      <c r="B105" s="135" t="s">
        <v>90</v>
      </c>
      <c r="C105" s="155"/>
      <c r="D105" s="159"/>
      <c r="E105" s="159"/>
      <c r="F105" s="159"/>
      <c r="G105" s="159"/>
      <c r="H105" s="185">
        <f>H77</f>
        <v>0</v>
      </c>
      <c r="I105" s="159"/>
      <c r="J105" s="159"/>
      <c r="K105" s="185">
        <f>K77</f>
        <v>0</v>
      </c>
      <c r="L105" s="159"/>
      <c r="M105" s="159"/>
      <c r="N105" s="185">
        <f>N77</f>
        <v>0</v>
      </c>
      <c r="O105" s="159"/>
      <c r="P105" s="159"/>
      <c r="Q105" s="185">
        <f>Q77</f>
        <v>0</v>
      </c>
      <c r="R105" s="159"/>
      <c r="S105" s="159"/>
      <c r="T105" s="185">
        <f>T77</f>
        <v>0</v>
      </c>
      <c r="U105" s="185">
        <f t="shared" si="2"/>
        <v>0</v>
      </c>
      <c r="V105" s="119"/>
    </row>
    <row r="106" spans="1:22" s="3" customFormat="1" ht="22.5">
      <c r="A106" s="134" t="s">
        <v>393</v>
      </c>
      <c r="B106" s="135" t="s">
        <v>442</v>
      </c>
      <c r="C106" s="155"/>
      <c r="D106" s="159"/>
      <c r="E106" s="159"/>
      <c r="F106" s="159"/>
      <c r="G106" s="159"/>
      <c r="H106" s="185">
        <f>H79</f>
        <v>112</v>
      </c>
      <c r="I106" s="159"/>
      <c r="J106" s="159"/>
      <c r="K106" s="185">
        <f>K79</f>
        <v>0</v>
      </c>
      <c r="L106" s="159"/>
      <c r="M106" s="159"/>
      <c r="N106" s="185">
        <f>N79</f>
        <v>0</v>
      </c>
      <c r="O106" s="159"/>
      <c r="P106" s="159"/>
      <c r="Q106" s="185">
        <f>Q79</f>
        <v>0</v>
      </c>
      <c r="R106" s="159"/>
      <c r="S106" s="159"/>
      <c r="T106" s="185">
        <f>T79</f>
        <v>0</v>
      </c>
      <c r="U106" s="185">
        <f t="shared" si="2"/>
        <v>112</v>
      </c>
      <c r="V106" s="119"/>
    </row>
    <row r="107" spans="1:22" s="3" customFormat="1" ht="22.5">
      <c r="A107" s="134" t="s">
        <v>394</v>
      </c>
      <c r="B107" s="135" t="s">
        <v>181</v>
      </c>
      <c r="C107" s="155"/>
      <c r="D107" s="159"/>
      <c r="E107" s="159"/>
      <c r="F107" s="159"/>
      <c r="G107" s="159"/>
      <c r="H107" s="185">
        <f>H87+H78</f>
        <v>0</v>
      </c>
      <c r="I107" s="159"/>
      <c r="J107" s="159"/>
      <c r="K107" s="185">
        <f>K87+K78</f>
        <v>0</v>
      </c>
      <c r="L107" s="159"/>
      <c r="M107" s="159"/>
      <c r="N107" s="185">
        <f>N87+N78</f>
        <v>0</v>
      </c>
      <c r="O107" s="159"/>
      <c r="P107" s="159"/>
      <c r="Q107" s="185">
        <f>Q87+Q78</f>
        <v>0</v>
      </c>
      <c r="R107" s="159"/>
      <c r="S107" s="159"/>
      <c r="T107" s="185">
        <f>T87+T78</f>
        <v>0</v>
      </c>
      <c r="U107" s="185">
        <f t="shared" si="2"/>
        <v>0</v>
      </c>
      <c r="V107" s="119"/>
    </row>
    <row r="108" spans="1:22" s="3" customFormat="1" ht="22.5">
      <c r="A108" s="134" t="s">
        <v>395</v>
      </c>
      <c r="B108" s="135" t="s">
        <v>178</v>
      </c>
      <c r="C108" s="155"/>
      <c r="D108" s="159"/>
      <c r="E108" s="159"/>
      <c r="F108" s="159"/>
      <c r="G108" s="159"/>
      <c r="H108" s="185">
        <f>H93+H76</f>
        <v>4847</v>
      </c>
      <c r="I108" s="159"/>
      <c r="J108" s="159"/>
      <c r="K108" s="204">
        <f>K93+K76</f>
        <v>4874</v>
      </c>
      <c r="L108" s="159"/>
      <c r="M108" s="159"/>
      <c r="N108" s="185">
        <f>N93+N76</f>
        <v>4926</v>
      </c>
      <c r="O108" s="159"/>
      <c r="P108" s="159"/>
      <c r="Q108" s="185">
        <f>Q93+Q76</f>
        <v>4926</v>
      </c>
      <c r="R108" s="159"/>
      <c r="S108" s="159"/>
      <c r="T108" s="185">
        <f>T93+T76</f>
        <v>14778</v>
      </c>
      <c r="U108" s="204">
        <f t="shared" si="2"/>
        <v>34351</v>
      </c>
      <c r="V108" s="119"/>
    </row>
    <row r="109" spans="1:22" s="3" customFormat="1" ht="24.75" customHeight="1">
      <c r="A109" s="134" t="s">
        <v>396</v>
      </c>
      <c r="B109" s="250" t="s">
        <v>157</v>
      </c>
      <c r="C109" s="155"/>
      <c r="D109" s="159"/>
      <c r="E109" s="159"/>
      <c r="F109" s="159"/>
      <c r="G109" s="159"/>
      <c r="H109" s="185">
        <f>H98</f>
        <v>0</v>
      </c>
      <c r="I109" s="159"/>
      <c r="J109" s="159"/>
      <c r="K109" s="185">
        <f>K98</f>
        <v>852</v>
      </c>
      <c r="L109" s="159"/>
      <c r="M109" s="159"/>
      <c r="N109" s="185">
        <f>N98</f>
        <v>852</v>
      </c>
      <c r="O109" s="159"/>
      <c r="P109" s="159"/>
      <c r="Q109" s="185">
        <f>Q98</f>
        <v>852</v>
      </c>
      <c r="R109" s="159"/>
      <c r="S109" s="159"/>
      <c r="T109" s="185">
        <f>T98</f>
        <v>0</v>
      </c>
      <c r="U109" s="185">
        <f t="shared" si="2"/>
        <v>2556</v>
      </c>
      <c r="V109" s="119"/>
    </row>
    <row r="110" spans="1:22" s="3" customFormat="1">
      <c r="A110" s="117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19"/>
    </row>
    <row r="111" spans="1:22" s="3" customFormat="1" ht="15">
      <c r="A111" s="468" t="s">
        <v>177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468"/>
      <c r="O111" s="468"/>
      <c r="P111" s="468"/>
      <c r="Q111" s="468"/>
      <c r="R111" s="468"/>
      <c r="S111" s="468"/>
      <c r="T111" s="468"/>
      <c r="U111" s="468"/>
      <c r="V111" s="119"/>
    </row>
    <row r="112" spans="1:22" s="3" customFormat="1">
      <c r="A112" s="117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119"/>
    </row>
    <row r="113" spans="1:22" s="3" customFormat="1">
      <c r="A113" s="11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119"/>
    </row>
    <row r="114" spans="1:22" s="3" customFormat="1">
      <c r="A114" s="117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119"/>
    </row>
    <row r="115" spans="1:2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"/>
    </row>
    <row r="116" spans="1:2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4"/>
    </row>
    <row r="117" spans="1:2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"/>
    </row>
    <row r="118" spans="1:2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4"/>
    </row>
    <row r="119" spans="1:2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"/>
    </row>
    <row r="120" spans="1:2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"/>
    </row>
    <row r="121" spans="1:2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4"/>
    </row>
    <row r="122" spans="1:2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"/>
    </row>
    <row r="123" spans="1:2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4"/>
    </row>
    <row r="124" spans="1:2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4"/>
    </row>
    <row r="125" spans="1:2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4"/>
    </row>
    <row r="126" spans="1:2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4"/>
    </row>
    <row r="127" spans="1:2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"/>
    </row>
    <row r="128" spans="1:2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4"/>
    </row>
    <row r="129" spans="4:21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4"/>
    </row>
    <row r="130" spans="4:21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4"/>
    </row>
    <row r="131" spans="4:21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4"/>
    </row>
    <row r="132" spans="4:21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4"/>
    </row>
    <row r="133" spans="4:21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4"/>
    </row>
    <row r="134" spans="4:21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4"/>
    </row>
    <row r="135" spans="4:21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4"/>
    </row>
    <row r="136" spans="4:21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4"/>
    </row>
    <row r="137" spans="4:21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4"/>
    </row>
    <row r="138" spans="4:21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4"/>
    </row>
    <row r="139" spans="4:21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4"/>
    </row>
    <row r="140" spans="4:21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4"/>
    </row>
    <row r="141" spans="4:21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4"/>
    </row>
    <row r="142" spans="4:21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4"/>
    </row>
    <row r="143" spans="4:21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4"/>
    </row>
    <row r="144" spans="4:21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4"/>
    </row>
    <row r="145" spans="4:21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4"/>
    </row>
    <row r="146" spans="4:21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4"/>
    </row>
    <row r="147" spans="4:21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4"/>
    </row>
    <row r="148" spans="4:21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4"/>
    </row>
    <row r="149" spans="4:21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4"/>
    </row>
    <row r="150" spans="4:21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4"/>
    </row>
    <row r="151" spans="4:21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4"/>
    </row>
    <row r="152" spans="4:21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4"/>
    </row>
    <row r="153" spans="4:21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4"/>
    </row>
    <row r="154" spans="4:21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4"/>
    </row>
    <row r="155" spans="4:21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4"/>
    </row>
    <row r="156" spans="4:21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4"/>
    </row>
    <row r="157" spans="4:21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4"/>
    </row>
    <row r="158" spans="4:21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4"/>
    </row>
    <row r="159" spans="4:21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4"/>
    </row>
    <row r="160" spans="4:21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4"/>
    </row>
    <row r="161" spans="4:21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4"/>
    </row>
    <row r="162" spans="4:21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4"/>
    </row>
    <row r="163" spans="4:21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4"/>
    </row>
    <row r="164" spans="4:21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4"/>
    </row>
    <row r="165" spans="4:21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4"/>
    </row>
    <row r="166" spans="4:21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4"/>
    </row>
    <row r="167" spans="4:21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4"/>
    </row>
    <row r="168" spans="4:21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4"/>
    </row>
    <row r="169" spans="4:21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4"/>
    </row>
    <row r="170" spans="4:21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4"/>
    </row>
    <row r="171" spans="4:21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4"/>
    </row>
    <row r="172" spans="4:21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4"/>
    </row>
    <row r="173" spans="4:21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4"/>
    </row>
    <row r="174" spans="4:21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4"/>
    </row>
    <row r="175" spans="4:21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4"/>
    </row>
    <row r="176" spans="4:21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4"/>
    </row>
    <row r="177" spans="4:21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4"/>
    </row>
    <row r="178" spans="4:21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4"/>
    </row>
    <row r="179" spans="4:21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4"/>
    </row>
    <row r="180" spans="4:21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4"/>
    </row>
    <row r="181" spans="4:21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4"/>
    </row>
    <row r="182" spans="4:21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4"/>
    </row>
    <row r="183" spans="4:21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4"/>
    </row>
    <row r="184" spans="4:21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4"/>
    </row>
    <row r="185" spans="4:21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4"/>
    </row>
    <row r="186" spans="4:21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4"/>
    </row>
    <row r="187" spans="4:21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4"/>
    </row>
    <row r="188" spans="4:21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4"/>
    </row>
    <row r="189" spans="4:21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4"/>
    </row>
    <row r="190" spans="4:21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4"/>
    </row>
    <row r="191" spans="4:21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4"/>
    </row>
    <row r="192" spans="4:21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4"/>
    </row>
    <row r="193" spans="4:21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4"/>
    </row>
    <row r="194" spans="4:21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4"/>
    </row>
    <row r="195" spans="4:21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4"/>
    </row>
    <row r="196" spans="4:21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4"/>
    </row>
    <row r="197" spans="4:21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4"/>
    </row>
    <row r="198" spans="4:21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4"/>
    </row>
    <row r="199" spans="4:21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4"/>
    </row>
    <row r="200" spans="4:21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4"/>
    </row>
    <row r="201" spans="4:21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4"/>
    </row>
    <row r="202" spans="4:21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4"/>
    </row>
    <row r="203" spans="4:21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4"/>
    </row>
    <row r="204" spans="4:21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4"/>
    </row>
    <row r="205" spans="4:21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4"/>
    </row>
    <row r="206" spans="4:21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4"/>
    </row>
    <row r="207" spans="4:21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4"/>
    </row>
    <row r="208" spans="4:21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4"/>
    </row>
    <row r="209" spans="4:21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4"/>
    </row>
    <row r="210" spans="4:21"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4"/>
    </row>
    <row r="211" spans="4:21"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4"/>
    </row>
    <row r="212" spans="4:21"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4"/>
    </row>
    <row r="213" spans="4:21"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4"/>
    </row>
    <row r="214" spans="4:21"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4"/>
    </row>
    <row r="215" spans="4:21"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4"/>
    </row>
    <row r="216" spans="4:21"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4"/>
    </row>
    <row r="217" spans="4:21"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4"/>
    </row>
    <row r="218" spans="4:21"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4"/>
    </row>
    <row r="219" spans="4:21"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4"/>
    </row>
    <row r="220" spans="4:21"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4"/>
    </row>
    <row r="221" spans="4:21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4"/>
    </row>
    <row r="222" spans="4:21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4"/>
    </row>
    <row r="223" spans="4:21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4"/>
    </row>
    <row r="224" spans="4:21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4"/>
    </row>
    <row r="225" spans="4:21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4"/>
    </row>
    <row r="226" spans="4:21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4"/>
    </row>
    <row r="227" spans="4:21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4"/>
    </row>
    <row r="228" spans="4:21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4"/>
    </row>
    <row r="229" spans="4:21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4"/>
    </row>
    <row r="230" spans="4:21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4"/>
    </row>
    <row r="231" spans="4:21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4"/>
    </row>
    <row r="232" spans="4:21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4"/>
    </row>
    <row r="233" spans="4:21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4"/>
    </row>
    <row r="234" spans="4:21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4"/>
    </row>
    <row r="235" spans="4:21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4"/>
    </row>
    <row r="236" spans="4:21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4"/>
    </row>
    <row r="237" spans="4:21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4"/>
    </row>
    <row r="238" spans="4:21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4"/>
    </row>
    <row r="239" spans="4:21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4"/>
    </row>
    <row r="240" spans="4:21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4"/>
    </row>
    <row r="241" spans="4:21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4"/>
    </row>
    <row r="242" spans="4:21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4"/>
    </row>
    <row r="243" spans="4:21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4"/>
    </row>
    <row r="244" spans="4:21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4"/>
    </row>
    <row r="245" spans="4:21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4"/>
    </row>
    <row r="246" spans="4:21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4"/>
    </row>
    <row r="247" spans="4:21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4"/>
    </row>
    <row r="248" spans="4:21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4"/>
    </row>
    <row r="249" spans="4:21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4"/>
    </row>
    <row r="250" spans="4:21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4"/>
    </row>
    <row r="251" spans="4:21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4"/>
    </row>
    <row r="252" spans="4:21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4"/>
    </row>
    <row r="253" spans="4:21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4"/>
    </row>
    <row r="254" spans="4:21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4"/>
    </row>
    <row r="255" spans="4:21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4"/>
    </row>
    <row r="256" spans="4:21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4"/>
    </row>
    <row r="257" spans="4:21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4"/>
    </row>
    <row r="258" spans="4:21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4"/>
    </row>
    <row r="259" spans="4:21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4"/>
    </row>
    <row r="260" spans="4:21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4"/>
    </row>
    <row r="261" spans="4:21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4"/>
    </row>
    <row r="262" spans="4:21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4"/>
    </row>
    <row r="263" spans="4:21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4"/>
    </row>
    <row r="264" spans="4:21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4"/>
    </row>
    <row r="265" spans="4:21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4"/>
    </row>
    <row r="266" spans="4:21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4"/>
    </row>
    <row r="267" spans="4:21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4"/>
    </row>
    <row r="268" spans="4:21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4"/>
    </row>
    <row r="269" spans="4:21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4"/>
    </row>
    <row r="270" spans="4:21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4"/>
    </row>
    <row r="271" spans="4:21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4"/>
    </row>
    <row r="272" spans="4:21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4"/>
    </row>
    <row r="273" spans="4:21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4"/>
    </row>
    <row r="274" spans="4:21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4"/>
    </row>
    <row r="275" spans="4:21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4"/>
    </row>
    <row r="276" spans="4:21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4"/>
    </row>
    <row r="277" spans="4:21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4"/>
    </row>
    <row r="278" spans="4:21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4"/>
    </row>
    <row r="279" spans="4:21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4"/>
    </row>
    <row r="280" spans="4:21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4"/>
    </row>
    <row r="281" spans="4:21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4"/>
    </row>
    <row r="282" spans="4:21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4"/>
    </row>
    <row r="283" spans="4:21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4"/>
    </row>
    <row r="284" spans="4:21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4"/>
    </row>
    <row r="285" spans="4:21"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4"/>
    </row>
    <row r="286" spans="4:21"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4"/>
    </row>
    <row r="287" spans="4:21"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4"/>
    </row>
    <row r="288" spans="4:21"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4"/>
    </row>
    <row r="289" spans="4:21"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4"/>
    </row>
    <row r="290" spans="4:21"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4"/>
    </row>
  </sheetData>
  <mergeCells count="27">
    <mergeCell ref="J2:U2"/>
    <mergeCell ref="I3:U3"/>
    <mergeCell ref="I4:U4"/>
    <mergeCell ref="K6:U6"/>
    <mergeCell ref="B12:U12"/>
    <mergeCell ref="B13:U13"/>
    <mergeCell ref="B70:C70"/>
    <mergeCell ref="A7:U7"/>
    <mergeCell ref="A9:A10"/>
    <mergeCell ref="B9:B10"/>
    <mergeCell ref="C9:C10"/>
    <mergeCell ref="D9:D10"/>
    <mergeCell ref="E9:E10"/>
    <mergeCell ref="F9:H9"/>
    <mergeCell ref="I9:K9"/>
    <mergeCell ref="L9:N9"/>
    <mergeCell ref="O9:Q9"/>
    <mergeCell ref="R9:T9"/>
    <mergeCell ref="U9:U10"/>
    <mergeCell ref="B97:C97"/>
    <mergeCell ref="B99:C99"/>
    <mergeCell ref="A111:U111"/>
    <mergeCell ref="B80:U80"/>
    <mergeCell ref="B84:C84"/>
    <mergeCell ref="B92:C92"/>
    <mergeCell ref="B95:U95"/>
    <mergeCell ref="B88:U88"/>
  </mergeCells>
  <phoneticPr fontId="2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</vt:i4>
      </vt:variant>
    </vt:vector>
  </HeadingPairs>
  <TitlesOfParts>
    <vt:vector size="23" baseType="lpstr">
      <vt:lpstr>проект МП</vt:lpstr>
      <vt:lpstr>1</vt:lpstr>
      <vt:lpstr>3178-п1</vt:lpstr>
      <vt:lpstr>3883-п1</vt:lpstr>
      <vt:lpstr>не исполь.</vt:lpstr>
      <vt:lpstr>4352-п1</vt:lpstr>
      <vt:lpstr>554-п1</vt:lpstr>
      <vt:lpstr>2003</vt:lpstr>
      <vt:lpstr>2003 2</vt:lpstr>
      <vt:lpstr>Лист1</vt:lpstr>
      <vt:lpstr>3215-g1</vt:lpstr>
      <vt:lpstr>Лист2</vt:lpstr>
      <vt:lpstr>4388</vt:lpstr>
      <vt:lpstr>12.04</vt:lpstr>
      <vt:lpstr>20.07</vt:lpstr>
      <vt:lpstr>11.10</vt:lpstr>
      <vt:lpstr>20.12</vt:lpstr>
      <vt:lpstr>17.01.2017</vt:lpstr>
      <vt:lpstr>27.09.2017</vt:lpstr>
      <vt:lpstr>13.12.2017</vt:lpstr>
      <vt:lpstr>02.08.2012</vt:lpstr>
      <vt:lpstr>18.12.2018</vt:lpstr>
      <vt:lpstr>'проект МП'!Заголовки_для_печати</vt:lpstr>
    </vt:vector>
  </TitlesOfParts>
  <Company>департамент социальной пддержки населения мэрии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vta</dc:creator>
  <cp:lastModifiedBy>razumova.ns</cp:lastModifiedBy>
  <cp:lastPrinted>2018-12-18T06:46:29Z</cp:lastPrinted>
  <dcterms:created xsi:type="dcterms:W3CDTF">2011-03-31T12:20:46Z</dcterms:created>
  <dcterms:modified xsi:type="dcterms:W3CDTF">2018-12-27T09:32:34Z</dcterms:modified>
</cp:coreProperties>
</file>