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Area" localSheetId="0">'Прил14Кап влож'!$A$1:$D$32</definedName>
  </definedNames>
  <calcPr calcId="125725"/>
</workbook>
</file>

<file path=xl/calcChain.xml><?xml version="1.0" encoding="utf-8"?>
<calcChain xmlns="http://schemas.openxmlformats.org/spreadsheetml/2006/main">
  <c r="D30" i="103"/>
  <c r="C30" s="1"/>
  <c r="C27" l="1"/>
  <c r="D27"/>
  <c r="C31"/>
  <c r="E30" l="1"/>
  <c r="C29" l="1"/>
  <c r="E28"/>
  <c r="C18" l="1"/>
  <c r="E18"/>
  <c r="C26"/>
  <c r="D22" l="1"/>
  <c r="D26"/>
  <c r="E26" s="1"/>
  <c r="D13" l="1"/>
  <c r="C22"/>
  <c r="E22" l="1"/>
  <c r="C13"/>
  <c r="C25"/>
  <c r="C32" l="1"/>
  <c r="D32" l="1"/>
</calcChain>
</file>

<file path=xl/sharedStrings.xml><?xml version="1.0" encoding="utf-8"?>
<sst xmlns="http://schemas.openxmlformats.org/spreadsheetml/2006/main" count="41" uniqueCount="39">
  <si>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</si>
  <si>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</si>
  <si>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</si>
  <si>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</si>
  <si>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</si>
  <si>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</si>
  <si>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</si>
  <si>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 xml:space="preserve">к решению Думы </t>
  </si>
  <si>
    <t>Строительство магистральной улицы общегородского значения регулируемого движения  ул. Офицерской  от ул. Полякова до Южного шоссе в Автозаводском районе города Тольятти</t>
  </si>
  <si>
    <t>Строительство дороги по ул. Владимира Высоцкого</t>
  </si>
  <si>
    <r>
      <t xml:space="preserve">Проектирование и строительство физкультурно-спортивного комплекса в 21 квартале Автозаводского района для МБУ ДО СДЮСШОР № 7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Акробат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</si>
  <si>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 xml:space="preserve">Строительство магистральной улицы общегородского значения регулируемого движения  ул. Офицерской  </t>
  </si>
  <si>
    <t>Детский сад, расположенный по адресу: Самарская область, г. Тольятти, Комсомольский район, мкр. Жигулевское море</t>
  </si>
  <si>
    <t>Детский сад на 120 мест с внутриплощадочными инженерными сетями в г.о.Тольятти</t>
  </si>
  <si>
    <t>Проектирование и строительство физкультурно-спортивного комплекса с универсальным игровым залом (36х18м) по адресу: Самарская область, г.Тольятти, Автозаводский район, южнее здания № 15 по бул. Кулибина, для МБУДО СДЮСШОР № 8 «Союз»</t>
  </si>
  <si>
    <t>Выставочный зал в честь 50-летия АвтоВАЗа и выпуска первого легкового автомобиля со сквером, игровыми площадками и фонтаном</t>
  </si>
  <si>
    <t>Проектирование и реконструкция набережной Автозаводского района городского округа Тольятти</t>
  </si>
  <si>
    <t>Проектирование и реконструкция здания МБУ ДО детская музыкальная школа № 4 имени заслуженного работника культуры РФ В.М. Свердлова г.о. Тольятти, расположенного по адресу: г. Тольятти, пр. Степана Разина, 95, со строительством корпуса для МБУ ДО детская хореографическая школа имени М.М. Плисецкой г.о. Тольятти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</si>
  <si>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2021 ГОД</t>
  </si>
  <si>
    <t>Строительство общеобразовательной школы на 1600 мест, расположенной по адресу: Самарская область, г.Тольятти, Автозаводский район, квартал 20</t>
  </si>
  <si>
    <t>Детский сад  ЛДС-2 в составе 2 этапа строительства комплекса зданий и сооружений жилищного и социального назначения</t>
  </si>
  <si>
    <t>1.1.</t>
  </si>
  <si>
    <t>1.2.</t>
  </si>
  <si>
    <t>1.3.</t>
  </si>
  <si>
    <t>1.4.</t>
  </si>
  <si>
    <t>1.5</t>
  </si>
  <si>
    <t>Строительство дороги по ул.В.Высоцкого</t>
  </si>
  <si>
    <t>1.6</t>
  </si>
  <si>
    <t>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</t>
  </si>
  <si>
    <t>1.7</t>
  </si>
  <si>
    <t>1.8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</si>
  <si>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</si>
  <si>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>1.9</t>
  </si>
  <si>
    <t>Строительство дороги местного значения и проездов в мкр. «Калина» Автозаводского района</t>
  </si>
  <si>
    <t>от 23.12.2020 № 787</t>
  </si>
  <si>
    <t>Приложение 14</t>
  </si>
  <si>
    <t>Реконструкция Южного шоссе от ул. Заставной до ул. Цеховой с устройством парковочных автостоянок вдоль Южных проходных АО «АВТОВАЗ»</t>
  </si>
  <si>
    <t>Приложение 10</t>
  </si>
  <si>
    <t>от 07.07.2021  № 1001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</si>
</sst>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9" fillId="0" borderId="0" xfId="0" applyFont="1" applyFill="1"/>
    <xf numFmtId="0" fontId="11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0" fillId="2" borderId="0" xfId="0" applyFill="1"/>
    <xf numFmtId="3" fontId="0" fillId="2" borderId="0" xfId="0" applyNumberFormat="1" applyFill="1"/>
    <xf numFmtId="0" fontId="6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0" fontId="0" fillId="3" borderId="0" xfId="0" applyFill="1"/>
    <xf numFmtId="3" fontId="0" fillId="4" borderId="0" xfId="0" applyNumberFormat="1" applyFill="1"/>
    <xf numFmtId="0" fontId="0" fillId="4" borderId="0" xfId="0" applyFill="1"/>
    <xf numFmtId="0" fontId="6" fillId="2" borderId="1" xfId="0" applyFont="1" applyFill="1" applyBorder="1" applyAlignment="1">
      <alignment horizontal="justify" wrapText="1"/>
    </xf>
    <xf numFmtId="4" fontId="0" fillId="0" borderId="0" xfId="0" applyNumberFormat="1" applyFont="1" applyFill="1"/>
    <xf numFmtId="4" fontId="14" fillId="0" borderId="0" xfId="0" applyNumberFormat="1" applyFont="1"/>
    <xf numFmtId="2" fontId="7" fillId="0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tabSelected="1" view="pageBreakPreview" zoomScale="90" zoomScaleSheetLayoutView="90" workbookViewId="0">
      <selection activeCell="B11" sqref="B11:B12"/>
    </sheetView>
  </sheetViews>
  <sheetFormatPr defaultRowHeight="12.75"/>
  <cols>
    <col min="1" max="1" width="10.140625" style="3" customWidth="1"/>
    <col min="2" max="2" width="80.7109375" style="1" customWidth="1"/>
    <col min="3" max="3" width="16.42578125" style="1" customWidth="1"/>
    <col min="4" max="4" width="20.7109375" style="1" customWidth="1"/>
    <col min="5" max="5" width="12.140625" style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5" s="15" customFormat="1" ht="20.25">
      <c r="A1" s="37" t="s">
        <v>37</v>
      </c>
      <c r="B1" s="37"/>
      <c r="C1" s="37"/>
      <c r="D1" s="37"/>
    </row>
    <row r="2" spans="1:5" s="15" customFormat="1" ht="20.25">
      <c r="A2" s="37" t="s">
        <v>7</v>
      </c>
      <c r="B2" s="37"/>
      <c r="C2" s="37"/>
      <c r="D2" s="37"/>
    </row>
    <row r="3" spans="1:5" s="15" customFormat="1" ht="20.25">
      <c r="A3" s="37" t="s">
        <v>38</v>
      </c>
      <c r="B3" s="37"/>
      <c r="C3" s="37"/>
      <c r="D3" s="37"/>
    </row>
    <row r="4" spans="1:5" s="15" customFormat="1" ht="13.5" customHeight="1">
      <c r="A4" s="36"/>
      <c r="B4" s="36"/>
      <c r="C4" s="36"/>
      <c r="D4" s="36"/>
    </row>
    <row r="5" spans="1:5" s="15" customFormat="1" ht="8.25" customHeight="1">
      <c r="A5" s="36"/>
      <c r="B5" s="36"/>
      <c r="C5" s="36"/>
      <c r="D5" s="36"/>
    </row>
    <row r="6" spans="1:5" s="15" customFormat="1" ht="20.25">
      <c r="A6" s="37" t="s">
        <v>35</v>
      </c>
      <c r="B6" s="37"/>
      <c r="C6" s="37"/>
      <c r="D6" s="37"/>
    </row>
    <row r="7" spans="1:5" s="15" customFormat="1" ht="16.5" customHeight="1">
      <c r="A7" s="37" t="s">
        <v>7</v>
      </c>
      <c r="B7" s="37"/>
      <c r="C7" s="37"/>
      <c r="D7" s="37"/>
    </row>
    <row r="8" spans="1:5" s="15" customFormat="1" ht="20.25">
      <c r="A8" s="37" t="s">
        <v>34</v>
      </c>
      <c r="B8" s="37"/>
      <c r="C8" s="37"/>
      <c r="D8" s="37"/>
    </row>
    <row r="9" spans="1:5" ht="18.75">
      <c r="A9" s="38"/>
      <c r="B9" s="38"/>
      <c r="C9" s="38"/>
      <c r="D9" s="38"/>
    </row>
    <row r="10" spans="1:5" s="14" customFormat="1" ht="213.75" customHeight="1">
      <c r="A10" s="40" t="s">
        <v>18</v>
      </c>
      <c r="B10" s="40"/>
      <c r="C10" s="40"/>
      <c r="D10" s="40"/>
    </row>
    <row r="11" spans="1:5" s="14" customFormat="1" ht="26.25" customHeight="1">
      <c r="A11" s="41" t="s">
        <v>5</v>
      </c>
      <c r="B11" s="41" t="s">
        <v>2</v>
      </c>
      <c r="C11" s="42" t="s">
        <v>6</v>
      </c>
      <c r="D11" s="43"/>
    </row>
    <row r="12" spans="1:5" s="14" customFormat="1" ht="81">
      <c r="A12" s="41"/>
      <c r="B12" s="41"/>
      <c r="C12" s="2" t="s">
        <v>3</v>
      </c>
      <c r="D12" s="2" t="s">
        <v>4</v>
      </c>
    </row>
    <row r="13" spans="1:5" s="18" customFormat="1" ht="37.5">
      <c r="A13" s="20">
        <v>1</v>
      </c>
      <c r="B13" s="27" t="s">
        <v>1</v>
      </c>
      <c r="C13" s="33">
        <f>SUM(C14:C31)</f>
        <v>1138622</v>
      </c>
      <c r="D13" s="33">
        <f>SUM(D14:D31)</f>
        <v>1087305</v>
      </c>
    </row>
    <row r="14" spans="1:5" s="18" customFormat="1" ht="56.25" hidden="1">
      <c r="A14" s="20"/>
      <c r="B14" s="27" t="s">
        <v>8</v>
      </c>
      <c r="C14" s="33"/>
      <c r="D14" s="33"/>
    </row>
    <row r="15" spans="1:5" s="18" customFormat="1" ht="37.5" hidden="1">
      <c r="A15" s="20"/>
      <c r="B15" s="27" t="s">
        <v>11</v>
      </c>
      <c r="C15" s="33"/>
      <c r="D15" s="33"/>
    </row>
    <row r="16" spans="1:5" s="18" customFormat="1" ht="30.75" hidden="1" customHeight="1">
      <c r="A16" s="20"/>
      <c r="B16" s="27" t="s">
        <v>9</v>
      </c>
      <c r="C16" s="33"/>
      <c r="D16" s="33"/>
      <c r="E16" s="19"/>
    </row>
    <row r="17" spans="1:7" s="24" customFormat="1" ht="56.25" hidden="1">
      <c r="A17" s="20"/>
      <c r="B17" s="27" t="s">
        <v>10</v>
      </c>
      <c r="C17" s="33"/>
      <c r="D17" s="33"/>
    </row>
    <row r="18" spans="1:7" s="18" customFormat="1" ht="37.5">
      <c r="A18" s="20" t="s">
        <v>21</v>
      </c>
      <c r="B18" s="27" t="s">
        <v>20</v>
      </c>
      <c r="C18" s="33">
        <f>9183+D18</f>
        <v>183677</v>
      </c>
      <c r="D18" s="33">
        <v>174494</v>
      </c>
      <c r="E18" s="19">
        <f>C18-D18</f>
        <v>9183</v>
      </c>
    </row>
    <row r="19" spans="1:7" s="26" customFormat="1" ht="76.5" hidden="1" customHeight="1">
      <c r="A19" s="20"/>
      <c r="B19" s="27" t="s">
        <v>14</v>
      </c>
      <c r="C19" s="33"/>
      <c r="D19" s="33"/>
      <c r="E19" s="25"/>
    </row>
    <row r="20" spans="1:7" s="26" customFormat="1" ht="39" hidden="1" customHeight="1">
      <c r="A20" s="20"/>
      <c r="B20" s="27" t="s">
        <v>12</v>
      </c>
      <c r="C20" s="33"/>
      <c r="D20" s="33"/>
      <c r="E20" s="25"/>
    </row>
    <row r="21" spans="1:7" s="26" customFormat="1" ht="39.75" hidden="1" customHeight="1">
      <c r="A21" s="20"/>
      <c r="B21" s="27" t="s">
        <v>13</v>
      </c>
      <c r="C21" s="33"/>
      <c r="D21" s="33"/>
      <c r="E21" s="25"/>
    </row>
    <row r="22" spans="1:7" s="26" customFormat="1" ht="56.25">
      <c r="A22" s="20" t="s">
        <v>22</v>
      </c>
      <c r="B22" s="27" t="s">
        <v>19</v>
      </c>
      <c r="C22" s="33">
        <f>538245+12314</f>
        <v>550559</v>
      </c>
      <c r="D22" s="33">
        <f>511333+11699</f>
        <v>523032</v>
      </c>
      <c r="E22" s="25">
        <f>C22-D22</f>
        <v>27527</v>
      </c>
    </row>
    <row r="23" spans="1:7" s="26" customFormat="1" ht="41.25" hidden="1" customHeight="1">
      <c r="A23" s="31"/>
      <c r="B23" s="27" t="s">
        <v>15</v>
      </c>
      <c r="C23" s="33"/>
      <c r="D23" s="33"/>
      <c r="E23" s="25"/>
    </row>
    <row r="24" spans="1:7" s="26" customFormat="1" ht="46.5" hidden="1" customHeight="1">
      <c r="A24" s="31"/>
      <c r="B24" s="32" t="s">
        <v>16</v>
      </c>
      <c r="C24" s="34"/>
      <c r="D24" s="34"/>
      <c r="E24" s="25"/>
    </row>
    <row r="25" spans="1:7" s="26" customFormat="1" ht="112.5">
      <c r="A25" s="31" t="s">
        <v>23</v>
      </c>
      <c r="B25" s="27" t="s">
        <v>17</v>
      </c>
      <c r="C25" s="33">
        <f>614+D25</f>
        <v>12273</v>
      </c>
      <c r="D25" s="33">
        <v>11659</v>
      </c>
      <c r="E25" s="25"/>
      <c r="F25" s="25"/>
      <c r="G25" s="25"/>
    </row>
    <row r="26" spans="1:7" s="26" customFormat="1" ht="37.5">
      <c r="A26" s="31" t="s">
        <v>24</v>
      </c>
      <c r="B26" s="27" t="s">
        <v>33</v>
      </c>
      <c r="C26" s="33">
        <f>148923+7314</f>
        <v>156237</v>
      </c>
      <c r="D26" s="33">
        <f>147434+6948</f>
        <v>154382</v>
      </c>
      <c r="E26" s="25">
        <f>C26-D26</f>
        <v>1855</v>
      </c>
    </row>
    <row r="27" spans="1:7" s="18" customFormat="1" ht="26.25" customHeight="1">
      <c r="A27" s="31" t="s">
        <v>25</v>
      </c>
      <c r="B27" s="27" t="s">
        <v>26</v>
      </c>
      <c r="C27" s="35">
        <f>55851+1579+30000</f>
        <v>87430</v>
      </c>
      <c r="D27" s="35">
        <f>21243+31815+30000</f>
        <v>83058</v>
      </c>
      <c r="E27" s="19"/>
      <c r="F27" s="19"/>
    </row>
    <row r="28" spans="1:7" s="18" customFormat="1" ht="75">
      <c r="A28" s="31" t="s">
        <v>27</v>
      </c>
      <c r="B28" s="27" t="s">
        <v>28</v>
      </c>
      <c r="C28" s="35">
        <v>12298</v>
      </c>
      <c r="D28" s="35">
        <v>11068</v>
      </c>
      <c r="E28" s="19">
        <f>C28-D28</f>
        <v>1230</v>
      </c>
      <c r="F28" s="19"/>
    </row>
    <row r="29" spans="1:7" s="18" customFormat="1" ht="56.25">
      <c r="A29" s="31" t="s">
        <v>29</v>
      </c>
      <c r="B29" s="27" t="s">
        <v>31</v>
      </c>
      <c r="C29" s="35">
        <f>333+6590</f>
        <v>6923</v>
      </c>
      <c r="D29" s="35">
        <v>6590</v>
      </c>
      <c r="E29" s="19"/>
      <c r="F29" s="19"/>
    </row>
    <row r="30" spans="1:7" s="18" customFormat="1" ht="37.5">
      <c r="A30" s="31" t="s">
        <v>30</v>
      </c>
      <c r="B30" s="27" t="s">
        <v>11</v>
      </c>
      <c r="C30" s="35">
        <f>D30+2784+290</f>
        <v>64036</v>
      </c>
      <c r="D30" s="35">
        <f>55222+5740</f>
        <v>60962</v>
      </c>
      <c r="E30" s="19">
        <f>C30-D30</f>
        <v>3074</v>
      </c>
      <c r="F30" s="19"/>
    </row>
    <row r="31" spans="1:7" s="18" customFormat="1" ht="56.25">
      <c r="A31" s="31" t="s">
        <v>32</v>
      </c>
      <c r="B31" s="27" t="s">
        <v>36</v>
      </c>
      <c r="C31" s="35">
        <f>D31+3129</f>
        <v>65189</v>
      </c>
      <c r="D31" s="35">
        <v>62060</v>
      </c>
      <c r="E31" s="19"/>
      <c r="F31" s="19"/>
    </row>
    <row r="32" spans="1:7" s="18" customFormat="1" ht="36.75" customHeight="1">
      <c r="A32" s="21"/>
      <c r="B32" s="22" t="s">
        <v>0</v>
      </c>
      <c r="C32" s="23">
        <f>C13</f>
        <v>1138622</v>
      </c>
      <c r="D32" s="23">
        <f>D13</f>
        <v>1087305</v>
      </c>
      <c r="E32" s="19"/>
      <c r="F32" s="19"/>
    </row>
    <row r="33" spans="1:11" ht="18.75">
      <c r="A33" s="5"/>
      <c r="B33" s="6"/>
      <c r="C33" s="7"/>
      <c r="D33" s="30"/>
      <c r="E33" s="13"/>
    </row>
    <row r="34" spans="1:11" ht="18.75">
      <c r="C34" s="8"/>
      <c r="D34" s="8"/>
      <c r="E34" s="13"/>
    </row>
    <row r="35" spans="1:11" s="17" customFormat="1" ht="18.75">
      <c r="A35" s="16"/>
      <c r="B35" s="16"/>
      <c r="C35" s="28"/>
      <c r="D35" s="28"/>
      <c r="E35" s="29"/>
    </row>
    <row r="36" spans="1:11" s="15" customFormat="1" ht="20.25">
      <c r="A36" s="39"/>
      <c r="B36" s="39"/>
      <c r="C36" s="11"/>
      <c r="D36" s="11"/>
    </row>
    <row r="38" spans="1:11" ht="58.5" customHeight="1"/>
    <row r="39" spans="1:11" s="4" customFormat="1">
      <c r="A39" s="3"/>
      <c r="B39" s="1"/>
      <c r="C39" s="1"/>
      <c r="D39" s="1"/>
    </row>
    <row r="42" spans="1:11">
      <c r="G42" s="9"/>
      <c r="H42" s="10"/>
      <c r="I42" s="9"/>
      <c r="J42" s="8"/>
      <c r="K42" s="9"/>
    </row>
    <row r="43" spans="1:11" ht="20.25">
      <c r="E43" s="11"/>
      <c r="F43" s="11"/>
      <c r="G43" s="11"/>
      <c r="H43" s="10"/>
      <c r="I43" s="12"/>
      <c r="J43" s="8"/>
      <c r="K43" s="12"/>
    </row>
  </sheetData>
  <mergeCells count="12">
    <mergeCell ref="A36:B36"/>
    <mergeCell ref="A10:D10"/>
    <mergeCell ref="B11:B12"/>
    <mergeCell ref="A11:A12"/>
    <mergeCell ref="C11:D11"/>
    <mergeCell ref="A1:D1"/>
    <mergeCell ref="A2:D2"/>
    <mergeCell ref="A3:D3"/>
    <mergeCell ref="A8:D8"/>
    <mergeCell ref="A9:D9"/>
    <mergeCell ref="A6:D6"/>
    <mergeCell ref="A7:D7"/>
  </mergeCells>
  <pageMargins left="0.70866141732283472" right="0.23622047244094491" top="0.43307086614173229" bottom="0.35433070866141736" header="0.31496062992125984" footer="0.19685039370078741"/>
  <pageSetup paperSize="9" scale="74" firstPageNumber="154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e.filatova</cp:lastModifiedBy>
  <cp:lastPrinted>2021-07-07T12:36:37Z</cp:lastPrinted>
  <dcterms:created xsi:type="dcterms:W3CDTF">1999-06-18T11:49:53Z</dcterms:created>
  <dcterms:modified xsi:type="dcterms:W3CDTF">2021-08-05T12:50:10Z</dcterms:modified>
</cp:coreProperties>
</file>